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drawings/drawing16.xml" ContentType="application/vnd.openxmlformats-officedocument.drawingml.chartshapes+xml"/>
  <Override PartName="/xl/charts/chart13.xml" ContentType="application/vnd.openxmlformats-officedocument.drawingml.chart+xml"/>
  <Override PartName="/xl/drawings/drawing17.xml" ContentType="application/vnd.openxmlformats-officedocument.drawingml.chartshapes+xml"/>
  <Override PartName="/xl/charts/chart14.xml" ContentType="application/vnd.openxmlformats-officedocument.drawingml.chart+xml"/>
  <Override PartName="/xl/drawings/drawing18.xml" ContentType="application/vnd.openxmlformats-officedocument.drawingml.chartshapes+xml"/>
  <Override PartName="/xl/charts/chart15.xml" ContentType="application/vnd.openxmlformats-officedocument.drawingml.chart+xml"/>
  <Override PartName="/xl/drawings/drawing1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160" yWindow="-300" windowWidth="20736" windowHeight="11760" tabRatio="734" activeTab="3"/>
  </bookViews>
  <sheets>
    <sheet name="Overview" sheetId="19" r:id="rId1"/>
    <sheet name="Measures" sheetId="9" r:id="rId2"/>
    <sheet name="Definitions" sheetId="18" r:id="rId3"/>
    <sheet name="Data Table" sheetId="1" r:id="rId4"/>
    <sheet name="Graphs-1" sheetId="2" r:id="rId5"/>
    <sheet name="Graphs-2" sheetId="13" r:id="rId6"/>
    <sheet name="Operational Graphs" sheetId="17" r:id="rId7"/>
  </sheets>
  <definedNames>
    <definedName name="_xlnm.Print_Area" localSheetId="3">'Data Table'!$B$3:$O$24</definedName>
    <definedName name="_xlnm.Print_Titles" localSheetId="3">'Data Table'!$1:$1</definedName>
  </definedNames>
  <calcPr calcId="145621"/>
</workbook>
</file>

<file path=xl/calcChain.xml><?xml version="1.0" encoding="utf-8"?>
<calcChain xmlns="http://schemas.openxmlformats.org/spreadsheetml/2006/main">
  <c r="F40" i="1" l="1"/>
  <c r="I40" i="1"/>
  <c r="L40" i="1"/>
  <c r="O40" i="1"/>
  <c r="R40" i="1"/>
  <c r="U40" i="1"/>
  <c r="X40" i="1"/>
  <c r="AA40" i="1"/>
  <c r="AD40" i="1"/>
  <c r="AG40" i="1"/>
  <c r="AJ40" i="1"/>
  <c r="AK40" i="1"/>
  <c r="AM40" i="1" s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F39" i="1" l="1"/>
  <c r="A1" i="17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K25" i="1"/>
  <c r="AM25" i="1" s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Z6" i="1"/>
  <c r="BA6" i="1"/>
  <c r="BB6" i="1"/>
  <c r="BC6" i="1"/>
  <c r="AZ7" i="1"/>
  <c r="BA7" i="1"/>
  <c r="BB7" i="1"/>
  <c r="BC7" i="1"/>
  <c r="AZ8" i="1"/>
  <c r="BA8" i="1"/>
  <c r="BB8" i="1"/>
  <c r="BC8" i="1"/>
  <c r="AZ9" i="1"/>
  <c r="BA9" i="1"/>
  <c r="BB9" i="1"/>
  <c r="BC9" i="1"/>
  <c r="AZ10" i="1"/>
  <c r="BA10" i="1"/>
  <c r="BB10" i="1"/>
  <c r="BC10" i="1"/>
  <c r="AZ11" i="1"/>
  <c r="BA11" i="1"/>
  <c r="BB11" i="1"/>
  <c r="BC11" i="1"/>
  <c r="AZ12" i="1"/>
  <c r="BA12" i="1"/>
  <c r="BB12" i="1"/>
  <c r="BC12" i="1"/>
  <c r="AZ13" i="1"/>
  <c r="BA13" i="1"/>
  <c r="BB13" i="1"/>
  <c r="BC13" i="1"/>
  <c r="AZ14" i="1"/>
  <c r="BA14" i="1"/>
  <c r="BB14" i="1"/>
  <c r="BC14" i="1"/>
  <c r="AZ15" i="1"/>
  <c r="BA15" i="1"/>
  <c r="BB15" i="1"/>
  <c r="BC15" i="1"/>
  <c r="AZ16" i="1"/>
  <c r="BA16" i="1"/>
  <c r="BB16" i="1"/>
  <c r="BC16" i="1"/>
  <c r="AZ17" i="1"/>
  <c r="BA17" i="1"/>
  <c r="BB17" i="1"/>
  <c r="BC17" i="1"/>
  <c r="AZ18" i="1"/>
  <c r="BA18" i="1"/>
  <c r="BB18" i="1"/>
  <c r="BC18" i="1"/>
  <c r="AZ19" i="1"/>
  <c r="BA19" i="1"/>
  <c r="BB19" i="1"/>
  <c r="BC19" i="1"/>
  <c r="AZ20" i="1"/>
  <c r="BA20" i="1"/>
  <c r="BB20" i="1"/>
  <c r="BC20" i="1"/>
  <c r="AZ21" i="1"/>
  <c r="BA21" i="1"/>
  <c r="BB21" i="1"/>
  <c r="BC21" i="1"/>
  <c r="AZ22" i="1"/>
  <c r="BA22" i="1"/>
  <c r="BB22" i="1"/>
  <c r="BC22" i="1"/>
  <c r="AZ23" i="1"/>
  <c r="BA23" i="1"/>
  <c r="BB23" i="1"/>
  <c r="BC23" i="1"/>
  <c r="AZ24" i="1"/>
  <c r="BA24" i="1"/>
  <c r="BB24" i="1"/>
  <c r="BC24" i="1"/>
  <c r="AZ25" i="1"/>
  <c r="BA25" i="1"/>
  <c r="BB25" i="1"/>
  <c r="BC25" i="1"/>
  <c r="AZ26" i="1"/>
  <c r="BA26" i="1"/>
  <c r="BB26" i="1"/>
  <c r="BC26" i="1"/>
  <c r="AZ27" i="1"/>
  <c r="BA27" i="1"/>
  <c r="BB27" i="1"/>
  <c r="BC27" i="1"/>
  <c r="AZ28" i="1"/>
  <c r="BA28" i="1"/>
  <c r="BB28" i="1"/>
  <c r="BC28" i="1"/>
  <c r="AZ29" i="1"/>
  <c r="BA29" i="1"/>
  <c r="BB29" i="1"/>
  <c r="BC29" i="1"/>
  <c r="AZ30" i="1"/>
  <c r="BA30" i="1"/>
  <c r="BB30" i="1"/>
  <c r="BC30" i="1"/>
  <c r="AZ31" i="1"/>
  <c r="BA31" i="1"/>
  <c r="BB31" i="1"/>
  <c r="BC31" i="1"/>
  <c r="AZ32" i="1"/>
  <c r="BA32" i="1"/>
  <c r="BB32" i="1"/>
  <c r="BC32" i="1"/>
  <c r="AZ33" i="1"/>
  <c r="BA33" i="1"/>
  <c r="BB33" i="1"/>
  <c r="BC33" i="1"/>
  <c r="AZ34" i="1"/>
  <c r="BA34" i="1"/>
  <c r="BB34" i="1"/>
  <c r="BC34" i="1"/>
  <c r="AZ35" i="1"/>
  <c r="BA35" i="1"/>
  <c r="BB35" i="1"/>
  <c r="BC35" i="1"/>
  <c r="AZ36" i="1"/>
  <c r="BA36" i="1"/>
  <c r="BB36" i="1"/>
  <c r="BC36" i="1"/>
  <c r="AZ37" i="1"/>
  <c r="BA37" i="1"/>
  <c r="BB37" i="1"/>
  <c r="BC37" i="1"/>
  <c r="AZ38" i="1"/>
  <c r="BA38" i="1"/>
  <c r="BB38" i="1"/>
  <c r="BC38" i="1"/>
  <c r="AZ39" i="1"/>
  <c r="BA39" i="1"/>
  <c r="BB39" i="1"/>
  <c r="BC39" i="1"/>
  <c r="BC5" i="1"/>
  <c r="BB5" i="1"/>
  <c r="BA5" i="1"/>
  <c r="AZ5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25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26" i="1"/>
  <c r="AD5" i="1"/>
  <c r="AA25" i="1"/>
  <c r="AG5" i="1"/>
  <c r="X5" i="1"/>
  <c r="X6" i="1"/>
  <c r="AA5" i="1" l="1"/>
  <c r="J9" i="1" l="1"/>
  <c r="I6" i="1"/>
  <c r="I7" i="1"/>
  <c r="I8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J10" i="1"/>
  <c r="J11" i="1"/>
  <c r="J12" i="1"/>
  <c r="J13" i="1"/>
  <c r="J14" i="1"/>
  <c r="J15" i="1"/>
  <c r="J16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5" i="1"/>
  <c r="AT5" i="1"/>
  <c r="AY5" i="1"/>
  <c r="AK6" i="1"/>
  <c r="AM6" i="1" s="1"/>
  <c r="AK7" i="1"/>
  <c r="AM7" i="1" s="1"/>
  <c r="AK8" i="1"/>
  <c r="AM8" i="1" s="1"/>
  <c r="AK9" i="1"/>
  <c r="AM9" i="1" s="1"/>
  <c r="AK10" i="1"/>
  <c r="AM10" i="1" s="1"/>
  <c r="AK11" i="1"/>
  <c r="AM11" i="1" s="1"/>
  <c r="AK12" i="1"/>
  <c r="AM12" i="1" s="1"/>
  <c r="AK13" i="1"/>
  <c r="AM13" i="1" s="1"/>
  <c r="AK14" i="1"/>
  <c r="AM14" i="1" s="1"/>
  <c r="AK15" i="1"/>
  <c r="AM15" i="1" s="1"/>
  <c r="AK16" i="1"/>
  <c r="AM16" i="1" s="1"/>
  <c r="AK17" i="1"/>
  <c r="AM17" i="1" s="1"/>
  <c r="AK18" i="1"/>
  <c r="AM18" i="1" s="1"/>
  <c r="AK19" i="1"/>
  <c r="AM19" i="1" s="1"/>
  <c r="AK20" i="1"/>
  <c r="AM20" i="1" s="1"/>
  <c r="AK21" i="1"/>
  <c r="AM21" i="1" s="1"/>
  <c r="AK22" i="1"/>
  <c r="AM22" i="1" s="1"/>
  <c r="AK23" i="1"/>
  <c r="AM23" i="1" s="1"/>
  <c r="AK24" i="1"/>
  <c r="AM24" i="1" s="1"/>
  <c r="AK26" i="1"/>
  <c r="AM26" i="1" s="1"/>
  <c r="AK27" i="1"/>
  <c r="AM27" i="1" s="1"/>
  <c r="AK28" i="1"/>
  <c r="AM28" i="1" s="1"/>
  <c r="AK29" i="1"/>
  <c r="AM29" i="1" s="1"/>
  <c r="AK30" i="1"/>
  <c r="AM30" i="1" s="1"/>
  <c r="AK31" i="1"/>
  <c r="AM31" i="1" s="1"/>
  <c r="AK32" i="1"/>
  <c r="AM32" i="1" s="1"/>
  <c r="AK33" i="1"/>
  <c r="AM33" i="1" s="1"/>
  <c r="AK34" i="1"/>
  <c r="AM34" i="1" s="1"/>
  <c r="AK35" i="1"/>
  <c r="AM35" i="1" s="1"/>
  <c r="AK36" i="1"/>
  <c r="AM36" i="1" s="1"/>
  <c r="AK37" i="1"/>
  <c r="AM37" i="1" s="1"/>
  <c r="AK38" i="1"/>
  <c r="AM38" i="1" s="1"/>
  <c r="AK39" i="1"/>
  <c r="AM39" i="1" s="1"/>
  <c r="AK5" i="1"/>
  <c r="AM5" i="1" s="1"/>
  <c r="AG6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5" i="1"/>
  <c r="L6" i="1"/>
  <c r="L7" i="1"/>
  <c r="L8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5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5" i="1"/>
  <c r="I5" i="1"/>
  <c r="I16" i="1"/>
  <c r="I15" i="1"/>
  <c r="I14" i="1"/>
  <c r="I12" i="1"/>
  <c r="I11" i="1"/>
  <c r="I10" i="1"/>
  <c r="I9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W5" i="1"/>
  <c r="AV5" i="1"/>
  <c r="AT6" i="1"/>
  <c r="AV6" i="1"/>
  <c r="AW6" i="1"/>
  <c r="AT7" i="1"/>
  <c r="AV7" i="1"/>
  <c r="AW7" i="1"/>
  <c r="AT8" i="1"/>
  <c r="AV8" i="1"/>
  <c r="AW8" i="1"/>
  <c r="AT9" i="1"/>
  <c r="AV9" i="1"/>
  <c r="AW9" i="1"/>
  <c r="AT10" i="1"/>
  <c r="AV10" i="1"/>
  <c r="AW10" i="1"/>
  <c r="AT11" i="1"/>
  <c r="AV11" i="1"/>
  <c r="AW11" i="1"/>
  <c r="AT12" i="1"/>
  <c r="AV12" i="1"/>
  <c r="AW12" i="1"/>
  <c r="AT13" i="1"/>
  <c r="AV13" i="1"/>
  <c r="AW13" i="1"/>
  <c r="AT14" i="1"/>
  <c r="AV14" i="1"/>
  <c r="AW14" i="1"/>
  <c r="AT15" i="1"/>
  <c r="AV15" i="1"/>
  <c r="AW15" i="1"/>
  <c r="AT16" i="1"/>
  <c r="AV16" i="1"/>
  <c r="AW16" i="1"/>
  <c r="AT17" i="1"/>
  <c r="AV17" i="1"/>
  <c r="AW17" i="1"/>
  <c r="AT18" i="1"/>
  <c r="AV18" i="1"/>
  <c r="AW18" i="1"/>
  <c r="AT19" i="1"/>
  <c r="AV19" i="1"/>
  <c r="AW19" i="1"/>
  <c r="AT20" i="1"/>
  <c r="AV20" i="1"/>
  <c r="AW20" i="1"/>
  <c r="AT21" i="1"/>
  <c r="AV21" i="1"/>
  <c r="AW21" i="1"/>
  <c r="AT22" i="1"/>
  <c r="AV22" i="1"/>
  <c r="AW22" i="1"/>
  <c r="AT23" i="1"/>
  <c r="AV23" i="1"/>
  <c r="AW23" i="1"/>
  <c r="AT24" i="1"/>
  <c r="AV24" i="1"/>
  <c r="AW24" i="1"/>
  <c r="AT25" i="1"/>
  <c r="AV25" i="1"/>
  <c r="AW25" i="1"/>
  <c r="AT26" i="1"/>
  <c r="AV26" i="1"/>
  <c r="AW26" i="1"/>
  <c r="AT27" i="1"/>
  <c r="AV27" i="1"/>
  <c r="AW27" i="1"/>
  <c r="AT28" i="1"/>
  <c r="AV28" i="1"/>
  <c r="AW28" i="1"/>
  <c r="AT29" i="1"/>
  <c r="AV29" i="1"/>
  <c r="AW29" i="1"/>
  <c r="AT30" i="1"/>
  <c r="AV30" i="1"/>
  <c r="AW30" i="1"/>
  <c r="AT31" i="1"/>
  <c r="AV31" i="1"/>
  <c r="AW31" i="1"/>
  <c r="AT32" i="1"/>
  <c r="AV32" i="1"/>
  <c r="AW32" i="1"/>
  <c r="AT33" i="1"/>
  <c r="AV33" i="1"/>
  <c r="AW33" i="1"/>
  <c r="AT34" i="1"/>
  <c r="AV34" i="1"/>
  <c r="AW34" i="1"/>
  <c r="AT35" i="1"/>
  <c r="AV35" i="1"/>
  <c r="AW35" i="1"/>
  <c r="AT36" i="1"/>
  <c r="AV36" i="1"/>
  <c r="AW36" i="1"/>
  <c r="AT37" i="1"/>
  <c r="AV37" i="1"/>
  <c r="AW37" i="1"/>
  <c r="AT38" i="1"/>
  <c r="AV38" i="1"/>
  <c r="AW38" i="1"/>
  <c r="AT39" i="1"/>
  <c r="AV39" i="1"/>
  <c r="AW39" i="1"/>
  <c r="AQ5" i="1"/>
  <c r="AR5" i="1"/>
  <c r="AS5" i="1"/>
  <c r="AQ6" i="1"/>
  <c r="AR6" i="1"/>
  <c r="AS6" i="1"/>
  <c r="AQ7" i="1"/>
  <c r="AR7" i="1"/>
  <c r="AS7" i="1"/>
  <c r="AQ8" i="1"/>
  <c r="AR8" i="1"/>
  <c r="AS8" i="1"/>
  <c r="AQ9" i="1"/>
  <c r="AR9" i="1"/>
  <c r="AS9" i="1"/>
  <c r="AQ10" i="1"/>
  <c r="AR10" i="1"/>
  <c r="AS10" i="1"/>
  <c r="AQ11" i="1"/>
  <c r="AR11" i="1"/>
  <c r="AS11" i="1"/>
  <c r="AQ12" i="1"/>
  <c r="AR12" i="1"/>
  <c r="AS12" i="1"/>
  <c r="AQ13" i="1"/>
  <c r="AR13" i="1"/>
  <c r="AS13" i="1"/>
  <c r="AQ14" i="1"/>
  <c r="AR14" i="1"/>
  <c r="AS14" i="1"/>
  <c r="AQ15" i="1"/>
  <c r="AR15" i="1"/>
  <c r="AS15" i="1"/>
  <c r="AQ16" i="1"/>
  <c r="AR16" i="1"/>
  <c r="AS16" i="1"/>
  <c r="AQ17" i="1"/>
  <c r="AR17" i="1"/>
  <c r="AS17" i="1"/>
  <c r="AQ18" i="1"/>
  <c r="AR18" i="1"/>
  <c r="AS18" i="1"/>
  <c r="AQ19" i="1"/>
  <c r="AR19" i="1"/>
  <c r="AS19" i="1"/>
  <c r="AQ20" i="1"/>
  <c r="AR20" i="1"/>
  <c r="AS20" i="1"/>
  <c r="AQ21" i="1"/>
  <c r="AR21" i="1"/>
  <c r="AS21" i="1"/>
  <c r="AQ22" i="1"/>
  <c r="AR22" i="1"/>
  <c r="AS22" i="1"/>
  <c r="AQ23" i="1"/>
  <c r="AR23" i="1"/>
  <c r="AS23" i="1"/>
  <c r="AQ24" i="1"/>
  <c r="AR24" i="1"/>
  <c r="AS24" i="1"/>
  <c r="AQ25" i="1"/>
  <c r="AR25" i="1"/>
  <c r="AS25" i="1"/>
  <c r="AQ26" i="1"/>
  <c r="AR26" i="1"/>
  <c r="AS26" i="1"/>
  <c r="AQ27" i="1"/>
  <c r="AR27" i="1"/>
  <c r="AS27" i="1"/>
  <c r="AQ28" i="1"/>
  <c r="AR28" i="1"/>
  <c r="AS28" i="1"/>
  <c r="AQ29" i="1"/>
  <c r="AR29" i="1"/>
  <c r="AS29" i="1"/>
  <c r="AQ30" i="1"/>
  <c r="AR30" i="1"/>
  <c r="AS30" i="1"/>
  <c r="AQ31" i="1"/>
  <c r="AR31" i="1"/>
  <c r="AS31" i="1"/>
  <c r="AQ32" i="1"/>
  <c r="AR32" i="1"/>
  <c r="AS32" i="1"/>
  <c r="AQ33" i="1"/>
  <c r="AR33" i="1"/>
  <c r="AS33" i="1"/>
  <c r="AQ34" i="1"/>
  <c r="AR34" i="1"/>
  <c r="AS34" i="1"/>
  <c r="AQ35" i="1"/>
  <c r="AR35" i="1"/>
  <c r="AS35" i="1"/>
  <c r="AQ36" i="1"/>
  <c r="AR36" i="1"/>
  <c r="AS36" i="1"/>
  <c r="AQ37" i="1"/>
  <c r="AR37" i="1"/>
  <c r="AS37" i="1"/>
  <c r="AQ38" i="1"/>
  <c r="AR38" i="1"/>
  <c r="AS38" i="1"/>
  <c r="AQ39" i="1"/>
  <c r="AR39" i="1"/>
  <c r="AS39" i="1"/>
  <c r="A1" i="13"/>
  <c r="A1" i="2"/>
  <c r="B1" i="1"/>
  <c r="L13" i="1" l="1"/>
  <c r="I13" i="1"/>
  <c r="L9" i="1"/>
  <c r="L10" i="1"/>
  <c r="L11" i="1"/>
  <c r="L12" i="1"/>
</calcChain>
</file>

<file path=xl/sharedStrings.xml><?xml version="1.0" encoding="utf-8"?>
<sst xmlns="http://schemas.openxmlformats.org/spreadsheetml/2006/main" count="193" uniqueCount="109">
  <si>
    <t>Goal</t>
  </si>
  <si>
    <t>Goals</t>
  </si>
  <si>
    <t>Reporting date: first work day of</t>
  </si>
  <si>
    <t>Your Organization's Name</t>
  </si>
  <si>
    <t>Units</t>
  </si>
  <si>
    <t>Race</t>
  </si>
  <si>
    <t>Asian</t>
  </si>
  <si>
    <t>Native Hawaiian or Other Pacific Islander</t>
  </si>
  <si>
    <t>Ethnicity</t>
  </si>
  <si>
    <t>American Indian or Alaska Native</t>
  </si>
  <si>
    <t>Black or African American</t>
  </si>
  <si>
    <t>Hispanic or Latino</t>
  </si>
  <si>
    <t>multiple</t>
  </si>
  <si>
    <t>PM1</t>
  </si>
  <si>
    <t>OM1. Caries Free at Recall</t>
  </si>
  <si>
    <t>Organization Name</t>
  </si>
  <si>
    <t>OM1-N</t>
  </si>
  <si>
    <t>OM1-D</t>
  </si>
  <si>
    <t>OM1</t>
  </si>
  <si>
    <t>PM1-N</t>
  </si>
  <si>
    <t>PM1-D</t>
  </si>
  <si>
    <t>PM2</t>
  </si>
  <si>
    <t>PM2-N</t>
  </si>
  <si>
    <t>PM2-D</t>
  </si>
  <si>
    <t>PM4</t>
  </si>
  <si>
    <t>PM5</t>
  </si>
  <si>
    <t>PM6</t>
  </si>
  <si>
    <t>OPM1</t>
  </si>
  <si>
    <t>OPM2</t>
  </si>
  <si>
    <t>OPM3</t>
  </si>
  <si>
    <t>OPM4</t>
  </si>
  <si>
    <t>PM3 B</t>
  </si>
  <si>
    <t>PM3 A</t>
  </si>
  <si>
    <t>Percent of 0-20 year old patients with Phase 1 treatment plans completed within 6 months</t>
  </si>
  <si>
    <t>Percent of scheduled appointments for which the patient did not show up</t>
  </si>
  <si>
    <t>Gross charges for the month</t>
  </si>
  <si>
    <t>Number of Encounters for the month</t>
  </si>
  <si>
    <t>Gross charges per Encounter</t>
  </si>
  <si>
    <t>Number of Hours for the Month</t>
  </si>
  <si>
    <t>Encounters per hour</t>
  </si>
  <si>
    <t>Direct Costs for the month</t>
  </si>
  <si>
    <t>Number of visits for the month</t>
  </si>
  <si>
    <t>Direct Costs per visit</t>
  </si>
  <si>
    <t>PM7</t>
  </si>
  <si>
    <t>%</t>
  </si>
  <si>
    <t xml:space="preserve">OM1 </t>
  </si>
  <si>
    <t>Encounters/Hr</t>
  </si>
  <si>
    <t>$/Hr</t>
  </si>
  <si>
    <t>$/Visit</t>
  </si>
  <si>
    <t>NNOHA</t>
  </si>
  <si>
    <t>.</t>
  </si>
  <si>
    <t>PM5-N</t>
  </si>
  <si>
    <t>PM5-D</t>
  </si>
  <si>
    <t>PM6-N</t>
  </si>
  <si>
    <t>PM6-D</t>
  </si>
  <si>
    <t>PM7-N</t>
  </si>
  <si>
    <t>PM7-D</t>
  </si>
  <si>
    <t>OPM1-N</t>
  </si>
  <si>
    <t>OPM1-D</t>
  </si>
  <si>
    <t>OPM2-N</t>
  </si>
  <si>
    <t>OPM2-D</t>
  </si>
  <si>
    <t>OPM3-N</t>
  </si>
  <si>
    <t>OPM3-D</t>
  </si>
  <si>
    <t>OPM4-N</t>
  </si>
  <si>
    <t>OPM4-D</t>
  </si>
  <si>
    <t>PM1 Percent of dental patients that received a risk assessment during the measurement period</t>
  </si>
  <si>
    <t>PM2 Percent of 6-9 year old children, at moderate to high risk, who received sealants on all sealable  molar teeth during the measurement period</t>
  </si>
  <si>
    <t>PM3A Percent of dental patients who have at least one oral health self-management goal set with their (dental) care team</t>
  </si>
  <si>
    <t>PM3B Percent of 0-20 year old patients with self-management goals reviewed with a dental provider during the measurement period.</t>
  </si>
  <si>
    <t>PM4 Percent of 0-20 year old patients with Phase 1 treatment plans completed within 6 months</t>
  </si>
  <si>
    <t>PM5 Recall Rate</t>
  </si>
  <si>
    <t>PM6 Percent of 10-14 year old children, at moderate to high risk, who received a sealant on sealants on all sealable molar teeth during the measurement period</t>
  </si>
  <si>
    <t xml:space="preserve">PM7 Percent of patients 0-20 year who received a topical fluoride application (e.g., fluoride varnish). </t>
  </si>
  <si>
    <t>OPM1 Percent of scheduled appointments for which the patient did not show up</t>
  </si>
  <si>
    <t>OPM2 Gross charges per Encounter</t>
  </si>
  <si>
    <t>OPM3 Encounters per hour</t>
  </si>
  <si>
    <t>OPM4 Direct Costs per visit</t>
  </si>
  <si>
    <t>Purpose</t>
  </si>
  <si>
    <t>You can print out the graph pages for your project board.</t>
  </si>
  <si>
    <t>This spreadsheet allows you to track some or all of the NNOHA Dental Dashboard measures in the NNOHA collaborative.</t>
  </si>
  <si>
    <t>We also plan to allow you to upload your spreadsheet to a web site so we can share data.</t>
  </si>
  <si>
    <t>KL Note:</t>
  </si>
  <si>
    <t>verify the locked cells on protection  12 June</t>
  </si>
  <si>
    <t>RepMonth</t>
  </si>
  <si>
    <t>PM4-N</t>
  </si>
  <si>
    <t>PM4-D</t>
  </si>
  <si>
    <t>C2</t>
  </si>
  <si>
    <t>Measurement Month</t>
  </si>
  <si>
    <t>Count of patients in the denominator who meet the numerator criteria</t>
  </si>
  <si>
    <t>Count of patients who meet the measure's denominator criteria</t>
  </si>
  <si>
    <t xml:space="preserve">Percent of patients 0-20 with caries diagnosed during a periodic oral exam during the measurement month </t>
  </si>
  <si>
    <t>Percent of patients 0-20 that received a caries risk assessment during the measurement month</t>
  </si>
  <si>
    <t>Percent of 6-9 year old children, at moderate to high risk, who received sealants on all sealable permanent molar teeth during the measurement month</t>
  </si>
  <si>
    <t>Percent of 0-20 year old patients with self-management goals reviewed with a dental provider during the measurement month.</t>
  </si>
  <si>
    <t>Percent of 0-20 patients with on-time risk-based recall visits</t>
  </si>
  <si>
    <t>Percent of 10-14 year old children, at moderate to high risk, who received a sealant on all permanent sealable molars during the measurement month</t>
  </si>
  <si>
    <t xml:space="preserve">Percent of patients 0-5 year old children who received a topical fluoride application at a dental exam or well-child visit </t>
  </si>
  <si>
    <t>Number of Encounters for the Month</t>
  </si>
  <si>
    <t>Count of patients in the denominator who indicate they will recommend health center services to family and friends ("Top Box")</t>
  </si>
  <si>
    <t>Count of patients in measurement month completing a satisfaction survey</t>
  </si>
  <si>
    <t>Percent Recommendation to Family and Friends</t>
  </si>
  <si>
    <t>PM3</t>
  </si>
  <si>
    <t>PM8</t>
  </si>
  <si>
    <t>ClinicName</t>
  </si>
  <si>
    <t>MeasMonth</t>
  </si>
  <si>
    <t>PM3-N</t>
  </si>
  <si>
    <t>PM3-D</t>
  </si>
  <si>
    <t>PM8-N</t>
  </si>
  <si>
    <t>PM8-D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</si>
</sst>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_-&quot;$&quot;\ * #,##0.00_-;_-&quot;$&quot;\ * #,##0.00\-;_-&quot;$&quot;\ * &quot;-&quot;??_-;_-@_-"/>
    <numFmt numFmtId="166" formatCode="[$-409]mmm\-yy;@"/>
    <numFmt numFmtId="167" formatCode="&quot;$&quot;#,##0.00"/>
  </numFmts>
  <fonts count="14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Geneva"/>
    </font>
    <font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0" tint="-0.14999847407452621"/>
      <name val="Arial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38" fontId="3" fillId="2" borderId="0" applyNumberFormat="0" applyBorder="0" applyAlignment="0" applyProtection="0"/>
    <xf numFmtId="0" fontId="2" fillId="0" borderId="1" applyNumberFormat="0" applyAlignment="0" applyProtection="0">
      <alignment horizontal="left" vertical="center"/>
    </xf>
    <xf numFmtId="0" fontId="2" fillId="0" borderId="2">
      <alignment horizontal="left" vertical="center"/>
    </xf>
    <xf numFmtId="10" fontId="3" fillId="3" borderId="3" applyNumberFormat="0" applyBorder="0" applyAlignment="0" applyProtection="0"/>
    <xf numFmtId="165" fontId="4" fillId="0" borderId="0"/>
    <xf numFmtId="0" fontId="10" fillId="0" borderId="0"/>
    <xf numFmtId="0" fontId="10" fillId="0" borderId="0"/>
    <xf numFmtId="0" fontId="10" fillId="0" borderId="0"/>
    <xf numFmtId="10" fontId="1" fillId="0" borderId="0" applyFont="0" applyFill="0" applyBorder="0" applyAlignment="0" applyProtection="0"/>
  </cellStyleXfs>
  <cellXfs count="71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0" fillId="0" borderId="3" xfId="0" applyFill="1" applyBorder="1" applyAlignment="1" applyProtection="1">
      <alignment horizontal="center"/>
    </xf>
    <xf numFmtId="0" fontId="8" fillId="4" borderId="3" xfId="0" applyFont="1" applyFill="1" applyBorder="1" applyAlignment="1" applyProtection="1">
      <alignment horizontal="center"/>
    </xf>
    <xf numFmtId="2" fontId="0" fillId="0" borderId="5" xfId="0" applyNumberFormat="1" applyBorder="1"/>
    <xf numFmtId="0" fontId="0" fillId="0" borderId="6" xfId="0" applyFill="1" applyBorder="1" applyAlignment="1" applyProtection="1">
      <alignment horizontal="center"/>
    </xf>
    <xf numFmtId="1" fontId="0" fillId="0" borderId="3" xfId="0" applyNumberFormat="1" applyFill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5" fillId="0" borderId="3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" fillId="0" borderId="0" xfId="0" applyFont="1"/>
    <xf numFmtId="0" fontId="1" fillId="0" borderId="3" xfId="0" applyFont="1" applyBorder="1"/>
    <xf numFmtId="0" fontId="8" fillId="0" borderId="0" xfId="0" applyFont="1"/>
    <xf numFmtId="0" fontId="12" fillId="0" borderId="0" xfId="0" applyFont="1"/>
    <xf numFmtId="1" fontId="5" fillId="5" borderId="3" xfId="0" applyNumberFormat="1" applyFont="1" applyFill="1" applyBorder="1" applyAlignment="1" applyProtection="1">
      <alignment horizontal="center"/>
      <protection locked="0"/>
    </xf>
    <xf numFmtId="1" fontId="5" fillId="5" borderId="7" xfId="0" applyNumberFormat="1" applyFont="1" applyFill="1" applyBorder="1" applyAlignment="1" applyProtection="1">
      <alignment horizontal="center"/>
      <protection locked="0"/>
    </xf>
    <xf numFmtId="0" fontId="1" fillId="0" borderId="3" xfId="0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5" fillId="5" borderId="2" xfId="0" applyNumberFormat="1" applyFont="1" applyFill="1" applyBorder="1" applyAlignment="1" applyProtection="1">
      <alignment horizontal="center"/>
      <protection locked="0"/>
    </xf>
    <xf numFmtId="164" fontId="5" fillId="0" borderId="3" xfId="0" applyNumberFormat="1" applyFont="1" applyBorder="1" applyAlignment="1">
      <alignment horizontal="center"/>
    </xf>
    <xf numFmtId="1" fontId="5" fillId="7" borderId="3" xfId="0" applyNumberFormat="1" applyFont="1" applyFill="1" applyBorder="1" applyAlignment="1" applyProtection="1">
      <alignment horizontal="center"/>
      <protection locked="0"/>
    </xf>
    <xf numFmtId="164" fontId="5" fillId="7" borderId="3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5" borderId="3" xfId="0" applyFont="1" applyFill="1" applyBorder="1" applyProtection="1"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/>
    <xf numFmtId="1" fontId="5" fillId="0" borderId="3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left" wrapText="1"/>
    </xf>
    <xf numFmtId="1" fontId="7" fillId="0" borderId="0" xfId="0" applyNumberFormat="1" applyFont="1" applyFill="1" applyBorder="1" applyAlignment="1" applyProtection="1">
      <alignment horizontal="center" vertical="center"/>
      <protection locked="0"/>
    </xf>
    <xf numFmtId="1" fontId="7" fillId="7" borderId="7" xfId="0" applyNumberFormat="1" applyFont="1" applyFill="1" applyBorder="1" applyAlignment="1" applyProtection="1">
      <alignment horizontal="center" vertical="center"/>
      <protection locked="0"/>
    </xf>
    <xf numFmtId="0" fontId="7" fillId="7" borderId="7" xfId="0" applyFont="1" applyFill="1" applyBorder="1" applyAlignment="1" applyProtection="1">
      <alignment horizontal="center" vertical="center"/>
      <protection locked="0"/>
    </xf>
    <xf numFmtId="1" fontId="7" fillId="7" borderId="9" xfId="0" applyNumberFormat="1" applyFont="1" applyFill="1" applyBorder="1" applyAlignment="1" applyProtection="1">
      <alignment horizontal="center" vertical="center"/>
      <protection locked="0"/>
    </xf>
    <xf numFmtId="166" fontId="6" fillId="0" borderId="0" xfId="0" applyNumberFormat="1" applyFont="1" applyAlignment="1">
      <alignment horizontal="center" vertical="top"/>
    </xf>
    <xf numFmtId="166" fontId="5" fillId="0" borderId="3" xfId="0" applyNumberFormat="1" applyFont="1" applyBorder="1" applyAlignment="1" applyProtection="1">
      <alignment horizontal="center" vertical="center" wrapText="1"/>
    </xf>
    <xf numFmtId="166" fontId="0" fillId="0" borderId="0" xfId="0" applyNumberForma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66" fontId="5" fillId="0" borderId="8" xfId="0" applyNumberFormat="1" applyFont="1" applyBorder="1" applyAlignment="1" applyProtection="1">
      <alignment horizontal="center" vertical="center" wrapText="1"/>
    </xf>
    <xf numFmtId="166" fontId="5" fillId="0" borderId="10" xfId="0" applyNumberFormat="1" applyFont="1" applyBorder="1" applyAlignment="1" applyProtection="1">
      <alignment horizontal="center" vertical="center" wrapText="1"/>
    </xf>
    <xf numFmtId="0" fontId="13" fillId="0" borderId="3" xfId="0" applyFont="1" applyBorder="1" applyAlignment="1" applyProtection="1">
      <alignment horizontal="center" vertical="center" wrapText="1"/>
    </xf>
    <xf numFmtId="1" fontId="13" fillId="0" borderId="3" xfId="0" applyNumberFormat="1" applyFont="1" applyBorder="1" applyAlignment="1" applyProtection="1">
      <alignment horizontal="center" vertical="center" wrapText="1"/>
    </xf>
    <xf numFmtId="1" fontId="5" fillId="0" borderId="3" xfId="0" applyNumberFormat="1" applyFont="1" applyBorder="1" applyAlignment="1" applyProtection="1">
      <alignment horizontal="center" vertical="center" wrapText="1"/>
    </xf>
    <xf numFmtId="0" fontId="9" fillId="0" borderId="3" xfId="0" applyFont="1" applyBorder="1" applyAlignment="1" applyProtection="1">
      <alignment horizontal="center" vertical="center" wrapText="1"/>
    </xf>
    <xf numFmtId="167" fontId="5" fillId="0" borderId="7" xfId="0" applyNumberFormat="1" applyFont="1" applyBorder="1" applyAlignment="1" applyProtection="1">
      <alignment horizontal="center" vertical="center" wrapText="1"/>
    </xf>
    <xf numFmtId="1" fontId="5" fillId="0" borderId="7" xfId="0" applyNumberFormat="1" applyFont="1" applyBorder="1" applyAlignment="1" applyProtection="1">
      <alignment horizontal="center" vertical="center" wrapText="1"/>
    </xf>
    <xf numFmtId="2" fontId="5" fillId="0" borderId="7" xfId="0" applyNumberFormat="1" applyFont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1" fillId="0" borderId="3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1" fontId="5" fillId="0" borderId="10" xfId="0" applyNumberFormat="1" applyFont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166" fontId="5" fillId="0" borderId="3" xfId="0" applyNumberFormat="1" applyFont="1" applyBorder="1" applyAlignment="1" applyProtection="1">
      <alignment horizontal="center"/>
    </xf>
    <xf numFmtId="166" fontId="5" fillId="0" borderId="7" xfId="0" applyNumberFormat="1" applyFont="1" applyBorder="1" applyAlignment="1" applyProtection="1">
      <alignment horizontal="center"/>
    </xf>
  </cellXfs>
  <cellStyles count="10">
    <cellStyle name="Grey" xfId="1"/>
    <cellStyle name="Header1" xfId="2"/>
    <cellStyle name="Header2" xfId="3"/>
    <cellStyle name="Input [yellow]" xfId="4"/>
    <cellStyle name="Normal" xfId="0" builtinId="0"/>
    <cellStyle name="Normal - Style1" xfId="5"/>
    <cellStyle name="Normal 2" xfId="6"/>
    <cellStyle name="Normal 3" xfId="7"/>
    <cellStyle name="Normal 4" xfId="8"/>
    <cellStyle name="Percent [2]" xfId="9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544000"/>
        <c:axId val="304562176"/>
      </c:barChart>
      <c:catAx>
        <c:axId val="304544000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4562176"/>
        <c:crosses val="autoZero"/>
        <c:auto val="0"/>
        <c:lblAlgn val="ctr"/>
        <c:lblOffset val="100"/>
        <c:tickMarkSkip val="1"/>
        <c:noMultiLvlLbl val="0"/>
      </c:catAx>
      <c:valAx>
        <c:axId val="304562176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454400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044" r="0.75000000000000044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Measures!$A$9</c:f>
          <c:strCache>
            <c:ptCount val="1"/>
            <c:pt idx="0">
              <c:v>PM6 Percent of 10-14 year old children, at moderate to high risk, who received a sealant on sealants on all sealable molar teeth during the measurement period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8930668484502"/>
          <c:y val="0.17487323943661973"/>
          <c:w val="0.84532449441310487"/>
          <c:h val="0.66395297770877282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Table'!$AA$5:$AA$39</c:f>
              <c:numCache>
                <c:formatCode>0.0</c:formatCode>
                <c:ptCount val="35"/>
                <c:pt idx="0">
                  <c:v>50</c:v>
                </c:pt>
                <c:pt idx="1">
                  <c:v>16.666666666666664</c:v>
                </c:pt>
                <c:pt idx="2">
                  <c:v>75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Table'!$AX$5:$AX$39</c:f>
              <c:numCache>
                <c:formatCode>General</c:formatCode>
                <c:ptCount val="3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28480"/>
        <c:axId val="215434368"/>
      </c:lineChart>
      <c:dateAx>
        <c:axId val="21542848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434368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21543436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428480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 orientation="landscape" horizontalDpi="300" verticalDpi="300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Measures!$A$10</c:f>
          <c:strCache>
            <c:ptCount val="1"/>
            <c:pt idx="0">
              <c:v>PM7 Percent of patients 0-20 year who received a topical fluoride application (e.g., fluoride varnish). 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8930668484497"/>
          <c:y val="0.17487323943661973"/>
          <c:w val="0.84532449441310531"/>
          <c:h val="0.66395297770877304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Table'!$AD$5:$AD$39</c:f>
              <c:numCache>
                <c:formatCode>0.0</c:formatCode>
                <c:ptCount val="35"/>
                <c:pt idx="0">
                  <c:v>65.217391304347828</c:v>
                </c:pt>
                <c:pt idx="1">
                  <c:v>33.333333333333329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Table'!$AY$5:$AY$39</c:f>
              <c:numCache>
                <c:formatCode>General</c:formatCode>
                <c:ptCount val="3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81344"/>
        <c:axId val="215626496"/>
      </c:lineChart>
      <c:dateAx>
        <c:axId val="21548134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626496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21562649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481344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 horizontalDpi="300" verticalDpi="3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Measures!$A$11</c:f>
          <c:strCache>
            <c:ptCount val="1"/>
            <c:pt idx="0">
              <c:v>OPM1 Percent of scheduled appointments for which the patient did not show up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Table'!$AG$5:$AG$39</c:f>
              <c:numCache>
                <c:formatCode>0.0</c:formatCode>
                <c:ptCount val="35"/>
                <c:pt idx="0">
                  <c:v>50</c:v>
                </c:pt>
                <c:pt idx="1">
                  <c:v>52.631578947368418</c:v>
                </c:pt>
                <c:pt idx="2">
                  <c:v>33.333333333333329</c:v>
                </c:pt>
                <c:pt idx="3">
                  <c:v>25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Table'!$AZ$5:$AZ$39</c:f>
              <c:numCache>
                <c:formatCode>General</c:formatCode>
                <c:ptCount val="3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854080"/>
        <c:axId val="215868160"/>
      </c:lineChart>
      <c:dateAx>
        <c:axId val="21585408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868160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21586816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854080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 horizontalDpi="300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Measures!$A$12</c:f>
          <c:strCache>
            <c:ptCount val="1"/>
            <c:pt idx="0">
              <c:v>OPM2 Gross charges per Encounter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Table'!$AJ$5:$AJ$39</c:f>
              <c:numCache>
                <c:formatCode>0.0</c:formatCode>
                <c:ptCount val="35"/>
                <c:pt idx="0">
                  <c:v>50.025012506253127</c:v>
                </c:pt>
                <c:pt idx="1">
                  <c:v>46.171219699884574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Table'!$BA$5:$BA$39</c:f>
              <c:numCache>
                <c:formatCode>General</c:formatCode>
                <c:ptCount val="3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906944"/>
        <c:axId val="215921024"/>
      </c:lineChart>
      <c:dateAx>
        <c:axId val="21590694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921024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215921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$/Hr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90694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Measures!$A$13</c:f>
          <c:strCache>
            <c:ptCount val="1"/>
            <c:pt idx="0">
              <c:v>OPM3 Encounters per hour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Table'!$AM$5:$AM$39</c:f>
              <c:numCache>
                <c:formatCode>0.0</c:formatCode>
                <c:ptCount val="35"/>
                <c:pt idx="0">
                  <c:v>3.3316666666666666</c:v>
                </c:pt>
                <c:pt idx="1">
                  <c:v>4.4810344827586208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Table'!$BB$5:$BB$39</c:f>
              <c:numCache>
                <c:formatCode>General</c:formatCode>
                <c:ptCount val="3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469760"/>
        <c:axId val="290471296"/>
      </c:lineChart>
      <c:dateAx>
        <c:axId val="29046976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0471296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29047129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Encounters/Hr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0469760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orientation="landscape" horizontalDpi="300" verticalDpi="300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Measures!$A$14</c:f>
          <c:strCache>
            <c:ptCount val="1"/>
            <c:pt idx="0">
              <c:v>OPM4 Direct Costs per visit</c:v>
            </c:pt>
          </c:strCache>
        </c:strRef>
      </c:tx>
      <c:layout>
        <c:manualLayout>
          <c:xMode val="edge"/>
          <c:yMode val="edge"/>
          <c:x val="0.38316603931409454"/>
          <c:y val="3.2573373522238894E-2"/>
        </c:manualLayout>
      </c:layout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8930668484502"/>
          <c:y val="0.17487323943661973"/>
          <c:w val="0.84532449441310487"/>
          <c:h val="0.66395297770877282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Table'!$AP$5:$AP$39</c:f>
              <c:numCache>
                <c:formatCode>0.0</c:formatCode>
                <c:ptCount val="35"/>
                <c:pt idx="0">
                  <c:v>45.022511255627812</c:v>
                </c:pt>
                <c:pt idx="1">
                  <c:v>38.47633705271258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Table'!$BC$5:$BC$39</c:f>
              <c:numCache>
                <c:formatCode>General</c:formatCode>
                <c:ptCount val="3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34528"/>
        <c:axId val="210136064"/>
      </c:lineChart>
      <c:dateAx>
        <c:axId val="21013452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36064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210136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$/visit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3452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Key Measure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'Data Table'!$B$5:$B$15</c:f>
              <c:numCache>
                <c:formatCode>[$-409]mmm\-yy;@</c:formatCode>
                <c:ptCount val="11"/>
                <c:pt idx="0">
                  <c:v>42401</c:v>
                </c:pt>
                <c:pt idx="1">
                  <c:v>42430</c:v>
                </c:pt>
                <c:pt idx="2">
                  <c:v>42461</c:v>
                </c:pt>
                <c:pt idx="3">
                  <c:v>42491</c:v>
                </c:pt>
                <c:pt idx="4">
                  <c:v>42522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f>'Data Table'!#REF!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503-4F85-892B-D21D79762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602112"/>
        <c:axId val="304604288"/>
      </c:lineChart>
      <c:catAx>
        <c:axId val="30460211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4604288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304604288"/>
        <c:scaling>
          <c:orientation val="minMax"/>
          <c:max val="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4602112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Measures!$A$2</c:f>
          <c:strCache>
            <c:ptCount val="1"/>
            <c:pt idx="0">
              <c:v>OM1. Caries Free at Recall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OM1</c:v>
          </c:tx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Table'!$F$5:$F$39</c:f>
              <c:numCache>
                <c:formatCode>0</c:formatCode>
                <c:ptCount val="35"/>
                <c:pt idx="0">
                  <c:v>60</c:v>
                </c:pt>
                <c:pt idx="1">
                  <c:v>50</c:v>
                </c:pt>
                <c:pt idx="2">
                  <c:v>70</c:v>
                </c:pt>
                <c:pt idx="3">
                  <c:v>20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8B-4995-BC6D-750DF44789EB}"/>
            </c:ext>
          </c:extLst>
        </c:ser>
        <c:ser>
          <c:idx val="1"/>
          <c:order val="1"/>
          <c:spPr>
            <a:ln w="28575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Table'!$AQ$5:$AQ$39</c:f>
              <c:numCache>
                <c:formatCode>General</c:formatCode>
                <c:ptCount val="35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8B-4995-BC6D-750DF4478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706688"/>
        <c:axId val="304708224"/>
      </c:lineChart>
      <c:dateAx>
        <c:axId val="30470668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4708224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30470822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4706688"/>
        <c:crosses val="autoZero"/>
        <c:crossBetween val="midCat"/>
        <c:majorUnit val="20"/>
        <c:minorUnit val="0.1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300" verticalDpi="3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Measures!$A$3</c:f>
          <c:strCache>
            <c:ptCount val="1"/>
            <c:pt idx="0">
              <c:v>PM1 Percent of dental patients that received a risk assessment during the measurement period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PM1</c:v>
          </c:tx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Table'!$I$5:$I$39</c:f>
              <c:numCache>
                <c:formatCode>0.0</c:formatCode>
                <c:ptCount val="35"/>
                <c:pt idx="0">
                  <c:v>55.555555555555557</c:v>
                </c:pt>
                <c:pt idx="1">
                  <c:v>77.777777777777786</c:v>
                </c:pt>
                <c:pt idx="2">
                  <c:v>54</c:v>
                </c:pt>
                <c:pt idx="3">
                  <c:v>57.831325301204814</c:v>
                </c:pt>
                <c:pt idx="4">
                  <c:v>35.9375</c:v>
                </c:pt>
                <c:pt idx="5">
                  <c:v>58.974358974358978</c:v>
                </c:pt>
                <c:pt idx="6">
                  <c:v>52.272727272727273</c:v>
                </c:pt>
                <c:pt idx="7">
                  <c:v>42.592592592592595</c:v>
                </c:pt>
                <c:pt idx="8">
                  <c:v>71.875</c:v>
                </c:pt>
                <c:pt idx="9">
                  <c:v>45.098039215686278</c:v>
                </c:pt>
                <c:pt idx="10">
                  <c:v>46.938775510204081</c:v>
                </c:pt>
                <c:pt idx="11">
                  <c:v>44.230769230769226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2F-453A-ABD2-117876697B27}"/>
            </c:ext>
          </c:extLst>
        </c:ser>
        <c:ser>
          <c:idx val="1"/>
          <c:order val="1"/>
          <c:spPr>
            <a:ln w="28575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Table'!$AR$5:$AR$39</c:f>
              <c:numCache>
                <c:formatCode>General</c:formatCode>
                <c:ptCount val="3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2F-453A-ABD2-117876697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741760"/>
        <c:axId val="304796800"/>
      </c:lineChart>
      <c:dateAx>
        <c:axId val="304741760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4796800"/>
        <c:crosses val="autoZero"/>
        <c:auto val="0"/>
        <c:lblOffset val="100"/>
        <c:baseTimeUnit val="months"/>
        <c:majorUnit val="3"/>
        <c:majorTimeUnit val="months"/>
      </c:dateAx>
      <c:valAx>
        <c:axId val="3047968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4741760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Measures!$A$4</c:f>
          <c:strCache>
            <c:ptCount val="1"/>
            <c:pt idx="0">
              <c:v>PM2 Percent of 6-9 year old children, at moderate to high risk, who received sealants on all sealable  molar teeth during the measurement period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O2 Goal</c:v>
          </c:tx>
          <c:spPr>
            <a:ln w="28575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Table'!$AS$5:$AS$39</c:f>
              <c:numCache>
                <c:formatCode>General</c:formatCode>
                <c:ptCount val="35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07-4DAD-AA8B-2E28327A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824704"/>
        <c:axId val="304826240"/>
      </c:lineChart>
      <c:dateAx>
        <c:axId val="304824704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4826240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3048262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4824704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 horizontalDpi="300" verticalDpi="3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Measures!$A$5</c:f>
          <c:strCache>
            <c:ptCount val="1"/>
            <c:pt idx="0">
              <c:v>PM3A Percent of dental patients who have at least one oral health self-management goal set with their (dental) care team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07-4DAD-AA8B-2E28327A3752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Table'!$O$5:$O$39</c:f>
              <c:numCache>
                <c:formatCode>0.0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07-4DAD-AA8B-2E28327A3752}"/>
            </c:ext>
          </c:extLst>
        </c:ser>
        <c:ser>
          <c:idx val="1"/>
          <c:order val="1"/>
          <c:spPr>
            <a:ln w="28575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Table'!$AT$5:$AT$39</c:f>
              <c:numCache>
                <c:formatCode>General</c:formatCode>
                <c:ptCount val="3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07-4DAD-AA8B-2E28327A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893952"/>
        <c:axId val="304895488"/>
      </c:lineChart>
      <c:dateAx>
        <c:axId val="304893952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4895488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3048954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4893952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 horizontalDpi="300" verticalDpi="30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Measures!$A$6</c:f>
          <c:strCache>
            <c:ptCount val="1"/>
            <c:pt idx="0">
              <c:v>PM3B Percent of 0-20 year old patients with self-management goals reviewed with a dental provider during the measurement period.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Table'!$R$5:$R$39</c:f>
              <c:numCache>
                <c:formatCode>0.0</c:formatCode>
                <c:ptCount val="35"/>
                <c:pt idx="0">
                  <c:v>66.666666666666657</c:v>
                </c:pt>
                <c:pt idx="1">
                  <c:v>28.571428571428569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Table'!$AU$5:$AU$39</c:f>
              <c:numCache>
                <c:formatCode>General</c:formatCode>
                <c:ptCount val="35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175552"/>
        <c:axId val="215177088"/>
      </c:lineChart>
      <c:dateAx>
        <c:axId val="215175552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177088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2151770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175552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 horizontalDpi="300" verticalDpi="3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Measures!$A$7</c:f>
          <c:strCache>
            <c:ptCount val="1"/>
            <c:pt idx="0">
              <c:v>PM4 Percent of 0-20 year old patients with Phase 1 treatment plans completed within 6 months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Table'!$U$5:$U$39</c:f>
              <c:numCache>
                <c:formatCode>0.0</c:formatCode>
                <c:ptCount val="35"/>
                <c:pt idx="0">
                  <c:v>60</c:v>
                </c:pt>
                <c:pt idx="1">
                  <c:v>71.428571428571431</c:v>
                </c:pt>
                <c:pt idx="2">
                  <c:v>49.230769230769234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Table'!$AV$5:$AV$39</c:f>
              <c:numCache>
                <c:formatCode>General</c:formatCode>
                <c:ptCount val="35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252992"/>
        <c:axId val="215254528"/>
      </c:lineChart>
      <c:dateAx>
        <c:axId val="215252992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254528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21525452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252992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 horizontalDpi="300" verticalDpi="30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Measures!$A$8</c:f>
          <c:strCache>
            <c:ptCount val="1"/>
            <c:pt idx="0">
              <c:v>PM5 Recall Rate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Table'!$X$5:$X$39</c:f>
              <c:numCache>
                <c:formatCode>0.0</c:formatCode>
                <c:ptCount val="35"/>
                <c:pt idx="0">
                  <c:v>50</c:v>
                </c:pt>
                <c:pt idx="1">
                  <c:v>42.857142857142854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Table'!$AW$5:$AW$39</c:f>
              <c:numCache>
                <c:formatCode>0</c:formatCode>
                <c:ptCount val="3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297408"/>
        <c:axId val="215299200"/>
      </c:lineChart>
      <c:dateAx>
        <c:axId val="21529740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299200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2152992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2974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orientation="landscape" horizontalDpi="300" verticalDpi="300"/>
  </c:printSettings>
  <c:userShapes r:id="rId1"/>
</c:chartSpace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60960</xdr:rowOff>
    </xdr:from>
    <xdr:to>
      <xdr:col>9</xdr:col>
      <xdr:colOff>510540</xdr:colOff>
      <xdr:row>16</xdr:row>
      <xdr:rowOff>99060</xdr:rowOff>
    </xdr:to>
    <xdr:sp macro="" textlink="">
      <xdr:nvSpPr>
        <xdr:cNvPr id="2" name="TextBox 1"/>
        <xdr:cNvSpPr txBox="1"/>
      </xdr:nvSpPr>
      <xdr:spPr>
        <a:xfrm>
          <a:off x="0" y="396240"/>
          <a:ext cx="5996940" cy="2385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Placeholder worksheet for Table of Measures, so</a:t>
          </a:r>
          <a:r>
            <a:rPr lang="en-US" sz="2000" baseline="0"/>
            <a:t> teams have an easy-to-find </a:t>
          </a:r>
          <a:r>
            <a:rPr lang="en-US" sz="2000"/>
            <a:t>reference to definitions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0.87375</cdr:x>
      <cdr:y>0.09443</cdr:y>
    </cdr:from>
    <cdr:to>
      <cdr:x>0.99875</cdr:x>
      <cdr:y>0.19269</cdr:y>
    </cdr:to>
    <cdr:sp macro="" textlink="'Data Table'!$AU$4">
      <cdr:nvSpPr>
        <cdr:cNvPr id="2" name="TextBox 1"/>
        <cdr:cNvSpPr txBox="1"/>
      </cdr:nvSpPr>
      <cdr:spPr>
        <a:xfrm xmlns:a="http://schemas.openxmlformats.org/drawingml/2006/main">
          <a:off x="5326380" y="219710"/>
          <a:ext cx="762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3F4D52A-7BBA-4FBB-8307-4474E13DF0D2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65</a:t>
          </a:fld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0.86483</cdr:x>
      <cdr:y>0.09223</cdr:y>
    </cdr:from>
    <cdr:to>
      <cdr:x>0.99374</cdr:x>
      <cdr:y>0.22492</cdr:y>
    </cdr:to>
    <cdr:sp macro="" textlink="'Data Table'!$AV$4">
      <cdr:nvSpPr>
        <cdr:cNvPr id="2" name="TextBox 1"/>
        <cdr:cNvSpPr txBox="1"/>
      </cdr:nvSpPr>
      <cdr:spPr>
        <a:xfrm xmlns:a="http://schemas.openxmlformats.org/drawingml/2006/main">
          <a:off x="5265420" y="217170"/>
          <a:ext cx="784860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B5A643A-229A-4314-9D17-6FFD45AD445A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70</a:t>
          </a:fld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0.8475</cdr:x>
      <cdr:y>0.05556</cdr:y>
    </cdr:from>
    <cdr:to>
      <cdr:x>0.985</cdr:x>
      <cdr:y>0.15359</cdr:y>
    </cdr:to>
    <cdr:sp macro="" textlink="'Data Table'!$AW$4">
      <cdr:nvSpPr>
        <cdr:cNvPr id="2" name="TextBox 1"/>
        <cdr:cNvSpPr txBox="1"/>
      </cdr:nvSpPr>
      <cdr:spPr>
        <a:xfrm xmlns:a="http://schemas.openxmlformats.org/drawingml/2006/main">
          <a:off x="5166360" y="129540"/>
          <a:ext cx="8382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7F606B11-04AC-441C-9885-E64EE9614E7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75</a:t>
          </a:fld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0.86875</cdr:x>
      <cdr:y>0.0798</cdr:y>
    </cdr:from>
    <cdr:to>
      <cdr:x>1</cdr:x>
      <cdr:y>0.20358</cdr:y>
    </cdr:to>
    <cdr:sp macro="" textlink="'Data Table'!$AX$4">
      <cdr:nvSpPr>
        <cdr:cNvPr id="2" name="TextBox 1"/>
        <cdr:cNvSpPr txBox="1"/>
      </cdr:nvSpPr>
      <cdr:spPr>
        <a:xfrm xmlns:a="http://schemas.openxmlformats.org/drawingml/2006/main">
          <a:off x="5295900" y="186690"/>
          <a:ext cx="80010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C3FC1667-A139-4D6B-B4BD-1624E2596BB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60</a:t>
          </a:fld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0.87359</cdr:x>
      <cdr:y>0.08279</cdr:y>
    </cdr:from>
    <cdr:to>
      <cdr:x>0.9975</cdr:x>
      <cdr:y>0.19318</cdr:y>
    </cdr:to>
    <cdr:sp macro="" textlink="'Data Table'!$AY$4">
      <cdr:nvSpPr>
        <cdr:cNvPr id="2" name="TextBox 1"/>
        <cdr:cNvSpPr txBox="1"/>
      </cdr:nvSpPr>
      <cdr:spPr>
        <a:xfrm xmlns:a="http://schemas.openxmlformats.org/drawingml/2006/main">
          <a:off x="5318760" y="194310"/>
          <a:ext cx="75438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388D122-F03E-4751-B890-33786E0FCA0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75</a:t>
          </a:fld>
          <a:endParaRPr lang="en-US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1270</xdr:rowOff>
    </xdr:from>
    <xdr:to>
      <xdr:col>9</xdr:col>
      <xdr:colOff>586740</xdr:colOff>
      <xdr:row>14</xdr:row>
      <xdr:rowOff>156210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156210</xdr:rowOff>
    </xdr:from>
    <xdr:to>
      <xdr:col>9</xdr:col>
      <xdr:colOff>586740</xdr:colOff>
      <xdr:row>28</xdr:row>
      <xdr:rowOff>163830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7620</xdr:rowOff>
    </xdr:from>
    <xdr:to>
      <xdr:col>9</xdr:col>
      <xdr:colOff>586740</xdr:colOff>
      <xdr:row>43</xdr:row>
      <xdr:rowOff>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163830</xdr:rowOff>
    </xdr:from>
    <xdr:to>
      <xdr:col>9</xdr:col>
      <xdr:colOff>586740</xdr:colOff>
      <xdr:row>56</xdr:row>
      <xdr:rowOff>156210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0.87578</cdr:x>
      <cdr:y>0.06168</cdr:y>
    </cdr:from>
    <cdr:to>
      <cdr:x>0.99875</cdr:x>
      <cdr:y>0.18614</cdr:y>
    </cdr:to>
    <cdr:sp macro="" textlink="'Data Table'!$AZ$4">
      <cdr:nvSpPr>
        <cdr:cNvPr id="2" name="TextBox 1"/>
        <cdr:cNvSpPr txBox="1"/>
      </cdr:nvSpPr>
      <cdr:spPr>
        <a:xfrm xmlns:a="http://schemas.openxmlformats.org/drawingml/2006/main">
          <a:off x="5318760" y="143510"/>
          <a:ext cx="74676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37ED10B-7BEB-433D-955D-E629A07C4C5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80</a:t>
          </a:fld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0.867</cdr:x>
      <cdr:y>0.04045</cdr:y>
    </cdr:from>
    <cdr:to>
      <cdr:x>0.99498</cdr:x>
      <cdr:y>0.15696</cdr:y>
    </cdr:to>
    <cdr:sp macro="" textlink="'Data Table'!$BA$4">
      <cdr:nvSpPr>
        <cdr:cNvPr id="2" name="TextBox 1"/>
        <cdr:cNvSpPr txBox="1"/>
      </cdr:nvSpPr>
      <cdr:spPr>
        <a:xfrm xmlns:a="http://schemas.openxmlformats.org/drawingml/2006/main">
          <a:off x="5265420" y="95250"/>
          <a:ext cx="77724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D2623197-38B0-4345-9704-1864BE1352AE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25</a:t>
          </a:fld>
          <a:endParaRPr 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0.84191</cdr:x>
      <cdr:y>0.02614</cdr:y>
    </cdr:from>
    <cdr:to>
      <cdr:x>1</cdr:x>
      <cdr:y>0.15686</cdr:y>
    </cdr:to>
    <cdr:sp macro="" textlink="'Data Table'!$BB$4">
      <cdr:nvSpPr>
        <cdr:cNvPr id="2" name="TextBox 1"/>
        <cdr:cNvSpPr txBox="1"/>
      </cdr:nvSpPr>
      <cdr:spPr>
        <a:xfrm xmlns:a="http://schemas.openxmlformats.org/drawingml/2006/main">
          <a:off x="5113020" y="60960"/>
          <a:ext cx="96012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31D5EAB-3C7A-4462-B1B8-A4D8F9ACE8A7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4</a:t>
          </a:fld>
          <a:endParaRPr 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0.83187</cdr:x>
      <cdr:y>0.04723</cdr:y>
    </cdr:from>
    <cdr:to>
      <cdr:x>0.98996</cdr:x>
      <cdr:y>0.18078</cdr:y>
    </cdr:to>
    <cdr:sp macro="" textlink="'Data Table'!$BC$4">
      <cdr:nvSpPr>
        <cdr:cNvPr id="2" name="TextBox 1"/>
        <cdr:cNvSpPr txBox="1"/>
      </cdr:nvSpPr>
      <cdr:spPr>
        <a:xfrm xmlns:a="http://schemas.openxmlformats.org/drawingml/2006/main">
          <a:off x="5052060" y="110490"/>
          <a:ext cx="960120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32A4C73-E622-4573-ABA3-D50C1455A9C2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50</a:t>
          </a:fld>
          <a:endParaRPr lang="en-US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</xdr:col>
      <xdr:colOff>0</xdr:colOff>
      <xdr:row>15</xdr:row>
      <xdr:rowOff>0</xdr:rowOff>
    </xdr:to>
    <xdr:graphicFrame macro="">
      <xdr:nvGraphicFramePr>
        <xdr:cNvPr id="143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5</xdr:row>
      <xdr:rowOff>121920</xdr:rowOff>
    </xdr:from>
    <xdr:to>
      <xdr:col>0</xdr:col>
      <xdr:colOff>571500</xdr:colOff>
      <xdr:row>16</xdr:row>
      <xdr:rowOff>121920</xdr:rowOff>
    </xdr:to>
    <xdr:sp macro="" textlink="">
      <xdr:nvSpPr>
        <xdr:cNvPr id="1026" name="Text 2"/>
        <xdr:cNvSpPr txBox="1">
          <a:spLocks noChangeArrowheads="1"/>
        </xdr:cNvSpPr>
      </xdr:nvSpPr>
      <xdr:spPr bwMode="auto">
        <a:xfrm>
          <a:off x="571500" y="2720340"/>
          <a:ext cx="0" cy="184404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Organization: ______________________________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Date: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_____________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Location:________________________________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Aim: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System and Populaton of Focus: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Measures  Related to the Aim: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  Measure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  </a:t>
          </a: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Definition of Measure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 Goal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</a:t>
          </a: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Sampling Plan for Measure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6.</a:t>
          </a: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Annotated Graph(s) of key measure(s)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1</xdr:col>
      <xdr:colOff>0</xdr:colOff>
      <xdr:row>27</xdr:row>
      <xdr:rowOff>66675</xdr:rowOff>
    </xdr:to>
    <xdr:sp macro="" textlink="">
      <xdr:nvSpPr>
        <xdr:cNvPr id="1027" name="Text 3"/>
        <xdr:cNvSpPr txBox="1">
          <a:spLocks noChangeArrowheads="1"/>
        </xdr:cNvSpPr>
      </xdr:nvSpPr>
      <xdr:spPr bwMode="auto">
        <a:xfrm>
          <a:off x="0" y="5876925"/>
          <a:ext cx="0" cy="20097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Brief Description of Changes Tested (annotate cycles on chart):</a:t>
          </a:r>
        </a:p>
        <a:p>
          <a:pPr algn="l" rtl="0">
            <a:defRPr sz="1000"/>
          </a:pPr>
          <a:r>
            <a:rPr lang="en-US" sz="900" b="0" i="0" u="sng" strike="noStrike" baseline="0">
              <a:solidFill>
                <a:srgbClr val="000000"/>
              </a:solidFill>
              <a:latin typeface="Arial"/>
              <a:cs typeface="Arial"/>
            </a:rPr>
            <a:t>Cycle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sz="900" b="0" i="0" u="sng" strike="noStrike" baseline="0">
              <a:solidFill>
                <a:srgbClr val="000000"/>
              </a:solidFill>
              <a:latin typeface="Arial"/>
              <a:cs typeface="Arial"/>
            </a:rPr>
            <a:t> Element of Chronic Model *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</a:t>
          </a:r>
          <a:r>
            <a:rPr lang="en-US" sz="900" b="0" i="0" u="sng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Describe Change                                                                            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3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5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6 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Identify Specific Component - Organization, Community, Self-management, Decision support, Delivery, or Information System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Summary of Results: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1</xdr:col>
      <xdr:colOff>0</xdr:colOff>
      <xdr:row>15</xdr:row>
      <xdr:rowOff>0</xdr:rowOff>
    </xdr:to>
    <xdr:graphicFrame macro="">
      <xdr:nvGraphicFramePr>
        <xdr:cNvPr id="14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0.68338</cdr:x>
      <cdr:y>0.61138</cdr:y>
    </cdr:from>
    <cdr:to>
      <cdr:x>0.9951</cdr:x>
      <cdr:y>0.68925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4383" y="451574"/>
          <a:ext cx="228626" cy="571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Cycle 1</a:t>
          </a:r>
        </a:p>
      </cdr:txBody>
    </cdr:sp>
  </cdr:relSizeAnchor>
  <cdr:relSizeAnchor xmlns:cdr="http://schemas.openxmlformats.org/drawingml/2006/chartDrawing">
    <cdr:from>
      <cdr:x>0.68904</cdr:x>
      <cdr:y>0.63813</cdr:y>
    </cdr:from>
    <cdr:to>
      <cdr:x>0.68904</cdr:x>
      <cdr:y>0.67076</cdr:y>
    </cdr:to>
    <cdr:sp macro="" textlink="">
      <cdr:nvSpPr>
        <cdr:cNvPr id="20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08531" y="471198"/>
          <a:ext cx="0" cy="2393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">
          <a:solidFill>
            <a:srgbClr val="000000"/>
          </a:solidFill>
          <a:round/>
          <a:headEnd/>
          <a:tailEnd type="none" w="med" len="sm"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255270</xdr:rowOff>
    </xdr:from>
    <xdr:to>
      <xdr:col>9</xdr:col>
      <xdr:colOff>563880</xdr:colOff>
      <xdr:row>15</xdr:row>
      <xdr:rowOff>3810</xdr:rowOff>
    </xdr:to>
    <xdr:graphicFrame macro="">
      <xdr:nvGraphicFramePr>
        <xdr:cNvPr id="136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7620</xdr:rowOff>
    </xdr:from>
    <xdr:to>
      <xdr:col>9</xdr:col>
      <xdr:colOff>563880</xdr:colOff>
      <xdr:row>29</xdr:row>
      <xdr:rowOff>0</xdr:rowOff>
    </xdr:to>
    <xdr:graphicFrame macro="">
      <xdr:nvGraphicFramePr>
        <xdr:cNvPr id="136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144780</xdr:rowOff>
    </xdr:from>
    <xdr:to>
      <xdr:col>9</xdr:col>
      <xdr:colOff>563880</xdr:colOff>
      <xdr:row>42</xdr:row>
      <xdr:rowOff>144780</xdr:rowOff>
    </xdr:to>
    <xdr:graphicFrame macro="">
      <xdr:nvGraphicFramePr>
        <xdr:cNvPr id="136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9</xdr:col>
      <xdr:colOff>563880</xdr:colOff>
      <xdr:row>57</xdr:row>
      <xdr:rowOff>15240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0.12221</cdr:x>
      <cdr:y>0.43124</cdr:y>
    </cdr:from>
    <cdr:to>
      <cdr:x>0.12221</cdr:x>
      <cdr:y>0.43124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0.39768</cdr:x>
      <cdr:y>0.51283</cdr:y>
    </cdr:from>
    <cdr:to>
      <cdr:x>0.39768</cdr:x>
      <cdr:y>0.51283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0.17902</cdr:x>
      <cdr:y>0.51283</cdr:y>
    </cdr:from>
    <cdr:to>
      <cdr:x>0.17902</cdr:x>
      <cdr:y>0.51283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0.08875</cdr:x>
      <cdr:y>0.54065</cdr:y>
    </cdr:from>
    <cdr:to>
      <cdr:x>0.08875</cdr:x>
      <cdr:y>0.54065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0.30225</cdr:x>
      <cdr:y>0.61023</cdr:y>
    </cdr:from>
    <cdr:to>
      <cdr:x>0.30225</cdr:x>
      <cdr:y>0.61023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0.2379</cdr:x>
      <cdr:y>0.0916</cdr:y>
    </cdr:from>
    <cdr:to>
      <cdr:x>0.6731</cdr:x>
      <cdr:y>0.31251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0.72418</cdr:x>
      <cdr:y>0.03808</cdr:y>
    </cdr:from>
    <cdr:to>
      <cdr:x>0.96033</cdr:x>
      <cdr:y>0.1457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81500" y="87630"/>
          <a:ext cx="14287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0.85013</cdr:x>
      <cdr:y>0.02152</cdr:y>
    </cdr:from>
    <cdr:to>
      <cdr:x>0.98709</cdr:x>
      <cdr:y>0.14156</cdr:y>
    </cdr:to>
    <cdr:sp macro="" textlink="'Data Table'!$AQ$4">
      <cdr:nvSpPr>
        <cdr:cNvPr id="3" name="TextBox 2"/>
        <cdr:cNvSpPr txBox="1"/>
      </cdr:nvSpPr>
      <cdr:spPr>
        <a:xfrm xmlns:a="http://schemas.openxmlformats.org/drawingml/2006/main">
          <a:off x="5143500" y="49530"/>
          <a:ext cx="8286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DF789155-06E1-4898-9C40-62BFFA45C12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65</a:t>
          </a:fld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0.12221</cdr:x>
      <cdr:y>0.43268</cdr:y>
    </cdr:from>
    <cdr:to>
      <cdr:x>0.12221</cdr:x>
      <cdr:y>0.43268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0.39768</cdr:x>
      <cdr:y>0.51475</cdr:y>
    </cdr:from>
    <cdr:to>
      <cdr:x>0.39768</cdr:x>
      <cdr:y>0.51475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0.17902</cdr:x>
      <cdr:y>0.51475</cdr:y>
    </cdr:from>
    <cdr:to>
      <cdr:x>0.17902</cdr:x>
      <cdr:y>0.51475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0.08875</cdr:x>
      <cdr:y>0.54281</cdr:y>
    </cdr:from>
    <cdr:to>
      <cdr:x>0.08875</cdr:x>
      <cdr:y>0.54281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0.30225</cdr:x>
      <cdr:y>0.61214</cdr:y>
    </cdr:from>
    <cdr:to>
      <cdr:x>0.30225</cdr:x>
      <cdr:y>0.61214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0.2379</cdr:x>
      <cdr:y>0.09184</cdr:y>
    </cdr:from>
    <cdr:to>
      <cdr:x>0.6731</cdr:x>
      <cdr:y>0.31395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0.85894</cdr:x>
      <cdr:y>0.05212</cdr:y>
    </cdr:from>
    <cdr:to>
      <cdr:x>0.99118</cdr:x>
      <cdr:y>0.18893</cdr:y>
    </cdr:to>
    <cdr:sp macro="" textlink="'Data Table'!$AR$4">
      <cdr:nvSpPr>
        <cdr:cNvPr id="2" name="TextBox 1"/>
        <cdr:cNvSpPr txBox="1"/>
      </cdr:nvSpPr>
      <cdr:spPr>
        <a:xfrm xmlns:a="http://schemas.openxmlformats.org/drawingml/2006/main">
          <a:off x="5196840" y="121920"/>
          <a:ext cx="80010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04DD1F0-3C63-4A98-8E99-58874ECA5C38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50</a:t>
          </a:fld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0.12221</cdr:x>
      <cdr:y>0.43244</cdr:y>
    </cdr:from>
    <cdr:to>
      <cdr:x>0.12221</cdr:x>
      <cdr:y>0.43244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0.39768</cdr:x>
      <cdr:y>0.51451</cdr:y>
    </cdr:from>
    <cdr:to>
      <cdr:x>0.39768</cdr:x>
      <cdr:y>0.51451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0.17902</cdr:x>
      <cdr:y>0.51451</cdr:y>
    </cdr:from>
    <cdr:to>
      <cdr:x>0.17902</cdr:x>
      <cdr:y>0.51451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0.08875</cdr:x>
      <cdr:y>0.54281</cdr:y>
    </cdr:from>
    <cdr:to>
      <cdr:x>0.08875</cdr:x>
      <cdr:y>0.54281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0.30225</cdr:x>
      <cdr:y>0.61215</cdr:y>
    </cdr:from>
    <cdr:to>
      <cdr:x>0.30225</cdr:x>
      <cdr:y>0.61215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0.2379</cdr:x>
      <cdr:y>0.09161</cdr:y>
    </cdr:from>
    <cdr:to>
      <cdr:x>0.6731</cdr:x>
      <cdr:y>0.31371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0.86902</cdr:x>
      <cdr:y>0.05844</cdr:y>
    </cdr:from>
    <cdr:to>
      <cdr:x>0.99496</cdr:x>
      <cdr:y>0.18182</cdr:y>
    </cdr:to>
    <cdr:sp macro="" textlink="'Data Table'!$AS$4">
      <cdr:nvSpPr>
        <cdr:cNvPr id="2" name="TextBox 1"/>
        <cdr:cNvSpPr txBox="1"/>
      </cdr:nvSpPr>
      <cdr:spPr>
        <a:xfrm xmlns:a="http://schemas.openxmlformats.org/drawingml/2006/main">
          <a:off x="5257800" y="137160"/>
          <a:ext cx="76200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1B0EE45-3EB9-487E-87E4-FBDD670FD0E1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55</a:t>
          </a:fld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0.12221</cdr:x>
      <cdr:y>0.43244</cdr:y>
    </cdr:from>
    <cdr:to>
      <cdr:x>0.12221</cdr:x>
      <cdr:y>0.43244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0.39768</cdr:x>
      <cdr:y>0.51451</cdr:y>
    </cdr:from>
    <cdr:to>
      <cdr:x>0.39768</cdr:x>
      <cdr:y>0.51451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0.17902</cdr:x>
      <cdr:y>0.51451</cdr:y>
    </cdr:from>
    <cdr:to>
      <cdr:x>0.17902</cdr:x>
      <cdr:y>0.51451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0.08875</cdr:x>
      <cdr:y>0.54281</cdr:y>
    </cdr:from>
    <cdr:to>
      <cdr:x>0.08875</cdr:x>
      <cdr:y>0.54281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0.30225</cdr:x>
      <cdr:y>0.61215</cdr:y>
    </cdr:from>
    <cdr:to>
      <cdr:x>0.30225</cdr:x>
      <cdr:y>0.61215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0.2379</cdr:x>
      <cdr:y>0.09161</cdr:y>
    </cdr:from>
    <cdr:to>
      <cdr:x>0.6731</cdr:x>
      <cdr:y>0.31371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0.86524</cdr:x>
      <cdr:y>0.05844</cdr:y>
    </cdr:from>
    <cdr:to>
      <cdr:x>0.99244</cdr:x>
      <cdr:y>0.17532</cdr:y>
    </cdr:to>
    <cdr:sp macro="" textlink="'Data Table'!$AT$4">
      <cdr:nvSpPr>
        <cdr:cNvPr id="2" name="TextBox 1"/>
        <cdr:cNvSpPr txBox="1"/>
      </cdr:nvSpPr>
      <cdr:spPr>
        <a:xfrm xmlns:a="http://schemas.openxmlformats.org/drawingml/2006/main">
          <a:off x="5234940" y="137160"/>
          <a:ext cx="76962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537B072-20C6-4541-896B-1F59D77CF1E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60</a:t>
          </a:fld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1270</xdr:rowOff>
    </xdr:from>
    <xdr:to>
      <xdr:col>10</xdr:col>
      <xdr:colOff>0</xdr:colOff>
      <xdr:row>14</xdr:row>
      <xdr:rowOff>156210</xdr:rowOff>
    </xdr:to>
    <xdr:graphicFrame macro="">
      <xdr:nvGraphicFramePr>
        <xdr:cNvPr id="37107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156210</xdr:rowOff>
    </xdr:from>
    <xdr:to>
      <xdr:col>9</xdr:col>
      <xdr:colOff>601980</xdr:colOff>
      <xdr:row>28</xdr:row>
      <xdr:rowOff>163830</xdr:rowOff>
    </xdr:to>
    <xdr:graphicFrame macro="">
      <xdr:nvGraphicFramePr>
        <xdr:cNvPr id="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7620</xdr:rowOff>
    </xdr:from>
    <xdr:to>
      <xdr:col>10</xdr:col>
      <xdr:colOff>0</xdr:colOff>
      <xdr:row>43</xdr:row>
      <xdr:rowOff>0</xdr:rowOff>
    </xdr:to>
    <xdr:graphicFrame macro="">
      <xdr:nvGraphicFramePr>
        <xdr:cNvPr id="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163830</xdr:rowOff>
    </xdr:from>
    <xdr:to>
      <xdr:col>10</xdr:col>
      <xdr:colOff>0</xdr:colOff>
      <xdr:row>56</xdr:row>
      <xdr:rowOff>156210</xdr:rowOff>
    </xdr:to>
    <xdr:graphicFrame macro="">
      <xdr:nvGraphicFramePr>
        <xdr:cNvPr id="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56</xdr:row>
      <xdr:rowOff>163830</xdr:rowOff>
    </xdr:from>
    <xdr:to>
      <xdr:col>9</xdr:col>
      <xdr:colOff>601980</xdr:colOff>
      <xdr:row>70</xdr:row>
      <xdr:rowOff>163830</xdr:rowOff>
    </xdr:to>
    <xdr:graphicFrame macro="">
      <xdr:nvGraphicFramePr>
        <xdr:cNvPr id="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2"/>
  <sheetViews>
    <sheetView workbookViewId="0">
      <selection activeCell="E21" sqref="E21"/>
    </sheetView>
  </sheetViews>
  <sheetFormatPr defaultRowHeight="13.2"/>
  <sheetData>
    <row r="3" spans="1:1">
      <c r="A3" s="17" t="s">
        <v>77</v>
      </c>
    </row>
    <row r="4" spans="1:1">
      <c r="A4" s="15" t="s">
        <v>79</v>
      </c>
    </row>
    <row r="6" spans="1:1">
      <c r="A6" s="15" t="s">
        <v>78</v>
      </c>
    </row>
    <row r="8" spans="1:1">
      <c r="A8" s="15" t="s">
        <v>80</v>
      </c>
    </row>
    <row r="11" spans="1:1">
      <c r="A11" s="15" t="s">
        <v>81</v>
      </c>
    </row>
    <row r="12" spans="1:1">
      <c r="A12" s="15" t="s">
        <v>82</v>
      </c>
    </row>
  </sheetData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23"/>
  <sheetViews>
    <sheetView topLeftCell="A10" workbookViewId="0">
      <selection activeCell="D18" sqref="D18"/>
    </sheetView>
  </sheetViews>
  <sheetFormatPr defaultRowHeight="13.2"/>
  <cols>
    <col min="1" max="1" width="70.109375" customWidth="1"/>
    <col min="2" max="2" width="11.6640625" customWidth="1"/>
    <col min="3" max="3" width="17" style="13" customWidth="1"/>
  </cols>
  <sheetData>
    <row r="1" spans="1:18">
      <c r="A1" s="6" t="s">
        <v>49</v>
      </c>
      <c r="B1" s="6" t="s">
        <v>0</v>
      </c>
      <c r="C1" s="14" t="s">
        <v>4</v>
      </c>
    </row>
    <row r="2" spans="1:18" ht="23.25" customHeight="1">
      <c r="A2" s="36" t="s">
        <v>14</v>
      </c>
      <c r="B2" s="38">
        <v>65</v>
      </c>
      <c r="C2" s="21" t="s">
        <v>44</v>
      </c>
    </row>
    <row r="3" spans="1:18" ht="26.4">
      <c r="A3" s="36" t="s">
        <v>65</v>
      </c>
      <c r="B3" s="39">
        <v>50</v>
      </c>
      <c r="C3" s="21" t="s">
        <v>44</v>
      </c>
    </row>
    <row r="4" spans="1:18" ht="24" customHeight="1">
      <c r="A4" s="36" t="s">
        <v>66</v>
      </c>
      <c r="B4" s="39">
        <v>55</v>
      </c>
      <c r="C4" s="21" t="s">
        <v>44</v>
      </c>
    </row>
    <row r="5" spans="1:18" ht="26.4">
      <c r="A5" s="36" t="s">
        <v>67</v>
      </c>
      <c r="B5" s="39">
        <v>60</v>
      </c>
      <c r="C5" s="21" t="s">
        <v>44</v>
      </c>
      <c r="R5" s="18" t="s">
        <v>12</v>
      </c>
    </row>
    <row r="6" spans="1:18" ht="26.4">
      <c r="A6" s="36" t="s">
        <v>68</v>
      </c>
      <c r="B6" s="39">
        <v>65</v>
      </c>
      <c r="C6" s="21" t="s">
        <v>44</v>
      </c>
      <c r="R6" s="18"/>
    </row>
    <row r="7" spans="1:18" ht="26.4">
      <c r="A7" s="36" t="s">
        <v>69</v>
      </c>
      <c r="B7" s="39">
        <v>70</v>
      </c>
      <c r="C7" s="21" t="s">
        <v>44</v>
      </c>
      <c r="Q7" s="18" t="s">
        <v>5</v>
      </c>
      <c r="R7" s="18" t="s">
        <v>9</v>
      </c>
    </row>
    <row r="8" spans="1:18" ht="24.75" customHeight="1">
      <c r="A8" s="36" t="s">
        <v>70</v>
      </c>
      <c r="B8" s="38">
        <v>75</v>
      </c>
      <c r="C8" s="21" t="s">
        <v>44</v>
      </c>
      <c r="Q8" s="18"/>
      <c r="R8" s="18" t="s">
        <v>6</v>
      </c>
    </row>
    <row r="9" spans="1:18" ht="26.4">
      <c r="A9" s="36" t="s">
        <v>71</v>
      </c>
      <c r="B9" s="40">
        <v>60</v>
      </c>
      <c r="C9" s="21" t="s">
        <v>44</v>
      </c>
      <c r="Q9" s="18"/>
      <c r="R9" s="18"/>
    </row>
    <row r="10" spans="1:18" ht="26.4">
      <c r="A10" s="36" t="s">
        <v>72</v>
      </c>
      <c r="B10" s="38">
        <v>75</v>
      </c>
      <c r="C10" s="21" t="s">
        <v>44</v>
      </c>
      <c r="Q10" s="18"/>
      <c r="R10" s="18"/>
    </row>
    <row r="11" spans="1:18" ht="25.5" customHeight="1">
      <c r="A11" s="36" t="s">
        <v>73</v>
      </c>
      <c r="B11" s="38">
        <v>80</v>
      </c>
      <c r="C11" s="21" t="s">
        <v>44</v>
      </c>
      <c r="Q11" s="18"/>
      <c r="R11" s="18"/>
    </row>
    <row r="12" spans="1:18" ht="25.5" customHeight="1">
      <c r="A12" s="36" t="s">
        <v>74</v>
      </c>
      <c r="B12" s="38">
        <v>25</v>
      </c>
      <c r="C12" s="21" t="s">
        <v>47</v>
      </c>
      <c r="Q12" s="18"/>
      <c r="R12" s="18"/>
    </row>
    <row r="13" spans="1:18" ht="25.5" customHeight="1">
      <c r="A13" s="36" t="s">
        <v>75</v>
      </c>
      <c r="B13" s="38">
        <v>4</v>
      </c>
      <c r="C13" s="21" t="s">
        <v>46</v>
      </c>
      <c r="Q13" s="18"/>
      <c r="R13" s="18"/>
    </row>
    <row r="14" spans="1:18" ht="26.25" customHeight="1">
      <c r="A14" s="36" t="s">
        <v>76</v>
      </c>
      <c r="B14" s="38">
        <v>50</v>
      </c>
      <c r="C14" s="21" t="s">
        <v>48</v>
      </c>
      <c r="Q14" s="18"/>
      <c r="R14" s="18"/>
    </row>
    <row r="15" spans="1:18">
      <c r="A15" s="31"/>
      <c r="B15" s="37"/>
      <c r="C15" s="32"/>
      <c r="Q15" s="18"/>
      <c r="R15" s="18"/>
    </row>
    <row r="16" spans="1:18">
      <c r="A16" s="31"/>
      <c r="B16" s="37"/>
      <c r="C16" s="32"/>
      <c r="Q16" s="18"/>
      <c r="R16" s="18"/>
    </row>
    <row r="17" spans="1:18">
      <c r="A17" s="31"/>
      <c r="B17" s="37"/>
      <c r="C17" s="32"/>
      <c r="Q17" s="18"/>
      <c r="R17" s="18"/>
    </row>
    <row r="18" spans="1:18">
      <c r="A18" s="31"/>
      <c r="B18" s="37"/>
      <c r="C18" s="32"/>
      <c r="Q18" s="18"/>
      <c r="R18" s="18"/>
    </row>
    <row r="19" spans="1:18">
      <c r="Q19" s="18"/>
      <c r="R19" s="18" t="s">
        <v>10</v>
      </c>
    </row>
    <row r="20" spans="1:18">
      <c r="A20" s="4" t="s">
        <v>3</v>
      </c>
      <c r="Q20" s="18"/>
      <c r="R20" s="18" t="s">
        <v>7</v>
      </c>
    </row>
    <row r="21" spans="1:18">
      <c r="A21" s="28" t="s">
        <v>86</v>
      </c>
      <c r="Q21" s="18" t="s">
        <v>8</v>
      </c>
      <c r="R21" s="18" t="s">
        <v>11</v>
      </c>
    </row>
    <row r="23" spans="1:18">
      <c r="A23" s="4"/>
    </row>
  </sheetData>
  <phoneticPr fontId="3" type="noConversion"/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1" sqref="M11"/>
    </sheetView>
  </sheetViews>
  <sheetFormatPr defaultRowHeight="13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40"/>
  <sheetViews>
    <sheetView tabSelected="1" workbookViewId="0">
      <pane xSplit="2" ySplit="3" topLeftCell="AT35" activePane="bottomRight" state="frozen"/>
      <selection pane="topRight" activeCell="B1" sqref="B1"/>
      <selection pane="bottomLeft" activeCell="A3" sqref="A3"/>
      <selection pane="bottomRight" activeCell="D39" sqref="D39:BC40"/>
    </sheetView>
  </sheetViews>
  <sheetFormatPr defaultRowHeight="13.2"/>
  <cols>
    <col min="1" max="1" width="9.88671875" customWidth="1"/>
    <col min="2" max="3" width="12.109375" style="43" customWidth="1"/>
    <col min="4" max="4" width="11.88671875" style="11" customWidth="1"/>
    <col min="5" max="5" width="13.88671875" style="11" customWidth="1"/>
    <col min="6" max="6" width="13" style="11" customWidth="1"/>
    <col min="7" max="7" width="14.6640625" style="22" customWidth="1"/>
    <col min="8" max="8" width="14" style="27" customWidth="1"/>
    <col min="9" max="9" width="14.44140625" style="11" customWidth="1"/>
    <col min="10" max="10" width="15.44140625" style="11" customWidth="1"/>
    <col min="11" max="11" width="14.33203125" style="11" customWidth="1"/>
    <col min="12" max="12" width="15.109375" style="11" customWidth="1"/>
    <col min="13" max="19" width="14.44140625" style="11" customWidth="1"/>
    <col min="20" max="20" width="15.44140625" style="11" customWidth="1"/>
    <col min="21" max="25" width="14.44140625" style="11" customWidth="1"/>
    <col min="26" max="26" width="15.44140625" style="11" customWidth="1"/>
    <col min="27" max="42" width="14.44140625" style="11" customWidth="1"/>
    <col min="43" max="43" width="14.33203125" style="7" customWidth="1"/>
    <col min="44" max="44" width="13.6640625" customWidth="1"/>
    <col min="45" max="45" width="12.6640625" customWidth="1"/>
    <col min="46" max="46" width="12.5546875" customWidth="1"/>
    <col min="47" max="47" width="12.6640625" customWidth="1"/>
    <col min="48" max="48" width="13.6640625" customWidth="1"/>
    <col min="49" max="49" width="11.33203125" customWidth="1"/>
    <col min="50" max="55" width="13" customWidth="1"/>
  </cols>
  <sheetData>
    <row r="1" spans="1:55" ht="25.2" customHeight="1">
      <c r="B1" s="44" t="str">
        <f>T(Measures!$A21)</f>
        <v>C2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0"/>
      <c r="Q1" s="30"/>
      <c r="R1" s="30"/>
      <c r="S1" s="29"/>
      <c r="T1" s="29"/>
      <c r="U1" s="29"/>
      <c r="V1" s="29"/>
      <c r="W1" s="29"/>
      <c r="X1" s="29"/>
      <c r="Y1" s="29"/>
      <c r="Z1" s="29"/>
      <c r="AA1" s="29"/>
      <c r="AB1" s="35"/>
      <c r="AC1" s="35"/>
      <c r="AD1" s="35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</row>
    <row r="2" spans="1:55" ht="25.2" customHeight="1">
      <c r="B2" s="41"/>
      <c r="C2" s="45" t="s">
        <v>18</v>
      </c>
      <c r="D2" s="46"/>
      <c r="E2" s="46"/>
      <c r="F2" s="46"/>
      <c r="G2" s="50" t="s">
        <v>13</v>
      </c>
      <c r="H2" s="51"/>
      <c r="I2" s="51"/>
      <c r="J2" s="45" t="s">
        <v>21</v>
      </c>
      <c r="K2" s="46"/>
      <c r="L2" s="46"/>
      <c r="M2" s="50" t="s">
        <v>32</v>
      </c>
      <c r="N2" s="52"/>
      <c r="O2" s="53"/>
      <c r="P2" s="50" t="s">
        <v>31</v>
      </c>
      <c r="Q2" s="52"/>
      <c r="R2" s="53"/>
      <c r="S2" s="45" t="s">
        <v>24</v>
      </c>
      <c r="T2" s="46"/>
      <c r="U2" s="46"/>
      <c r="V2" s="45" t="s">
        <v>25</v>
      </c>
      <c r="W2" s="45"/>
      <c r="X2" s="45"/>
      <c r="Y2" s="45" t="s">
        <v>26</v>
      </c>
      <c r="Z2" s="46"/>
      <c r="AA2" s="46"/>
      <c r="AB2" s="47" t="s">
        <v>43</v>
      </c>
      <c r="AC2" s="48"/>
      <c r="AD2" s="49"/>
      <c r="AE2" s="45" t="s">
        <v>27</v>
      </c>
      <c r="AF2" s="46"/>
      <c r="AG2" s="46"/>
      <c r="AH2" s="45" t="s">
        <v>28</v>
      </c>
      <c r="AI2" s="46"/>
      <c r="AJ2" s="46"/>
      <c r="AK2" s="45" t="s">
        <v>29</v>
      </c>
      <c r="AL2" s="46"/>
      <c r="AM2" s="46"/>
      <c r="AN2" s="45" t="s">
        <v>30</v>
      </c>
      <c r="AO2" s="45"/>
      <c r="AP2" s="45"/>
      <c r="AQ2" s="46" t="s">
        <v>1</v>
      </c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</row>
    <row r="3" spans="1:55" s="66" customFormat="1" ht="180" customHeight="1">
      <c r="A3" s="12" t="s">
        <v>15</v>
      </c>
      <c r="B3" s="54" t="s">
        <v>2</v>
      </c>
      <c r="C3" s="55" t="s">
        <v>87</v>
      </c>
      <c r="D3" s="56" t="s">
        <v>88</v>
      </c>
      <c r="E3" s="12" t="s">
        <v>89</v>
      </c>
      <c r="F3" s="56" t="s">
        <v>90</v>
      </c>
      <c r="G3" s="56" t="s">
        <v>88</v>
      </c>
      <c r="H3" s="12" t="s">
        <v>89</v>
      </c>
      <c r="I3" s="56" t="s">
        <v>91</v>
      </c>
      <c r="J3" s="56" t="s">
        <v>88</v>
      </c>
      <c r="K3" s="12" t="s">
        <v>89</v>
      </c>
      <c r="L3" s="56" t="s">
        <v>92</v>
      </c>
      <c r="M3" s="57" t="s">
        <v>88</v>
      </c>
      <c r="N3" s="58" t="s">
        <v>89</v>
      </c>
      <c r="O3" s="12" t="s">
        <v>93</v>
      </c>
      <c r="P3" s="57" t="s">
        <v>88</v>
      </c>
      <c r="Q3" s="58" t="s">
        <v>89</v>
      </c>
      <c r="R3" s="12" t="s">
        <v>33</v>
      </c>
      <c r="S3" s="57" t="s">
        <v>88</v>
      </c>
      <c r="T3" s="58" t="s">
        <v>89</v>
      </c>
      <c r="U3" s="10" t="s">
        <v>94</v>
      </c>
      <c r="V3" s="57" t="s">
        <v>88</v>
      </c>
      <c r="W3" s="58" t="s">
        <v>89</v>
      </c>
      <c r="X3" s="10" t="s">
        <v>34</v>
      </c>
      <c r="Y3" s="57" t="s">
        <v>88</v>
      </c>
      <c r="Z3" s="58" t="s">
        <v>89</v>
      </c>
      <c r="AA3" s="10" t="s">
        <v>95</v>
      </c>
      <c r="AB3" s="57" t="s">
        <v>88</v>
      </c>
      <c r="AC3" s="58" t="s">
        <v>89</v>
      </c>
      <c r="AD3" s="59" t="s">
        <v>96</v>
      </c>
      <c r="AE3" s="60" t="s">
        <v>35</v>
      </c>
      <c r="AF3" s="61" t="s">
        <v>36</v>
      </c>
      <c r="AG3" s="60" t="s">
        <v>37</v>
      </c>
      <c r="AH3" s="10" t="s">
        <v>97</v>
      </c>
      <c r="AI3" s="10" t="s">
        <v>38</v>
      </c>
      <c r="AJ3" s="62" t="s">
        <v>39</v>
      </c>
      <c r="AK3" s="60" t="s">
        <v>40</v>
      </c>
      <c r="AL3" s="61" t="s">
        <v>41</v>
      </c>
      <c r="AM3" s="60" t="s">
        <v>42</v>
      </c>
      <c r="AN3" s="61" t="s">
        <v>98</v>
      </c>
      <c r="AO3" s="61" t="s">
        <v>99</v>
      </c>
      <c r="AP3" s="62" t="s">
        <v>100</v>
      </c>
      <c r="AQ3" s="63" t="s">
        <v>45</v>
      </c>
      <c r="AR3" s="64" t="s">
        <v>13</v>
      </c>
      <c r="AS3" s="64" t="s">
        <v>21</v>
      </c>
      <c r="AT3" s="64" t="s">
        <v>101</v>
      </c>
      <c r="AU3" s="64" t="s">
        <v>24</v>
      </c>
      <c r="AV3" s="64" t="s">
        <v>25</v>
      </c>
      <c r="AW3" s="64" t="s">
        <v>26</v>
      </c>
      <c r="AX3" s="64" t="s">
        <v>43</v>
      </c>
      <c r="AY3" s="64" t="s">
        <v>102</v>
      </c>
      <c r="AZ3" s="65" t="s">
        <v>27</v>
      </c>
      <c r="BA3" s="65" t="s">
        <v>28</v>
      </c>
      <c r="BB3" s="65" t="s">
        <v>29</v>
      </c>
      <c r="BC3" s="65" t="s">
        <v>30</v>
      </c>
    </row>
    <row r="4" spans="1:55" s="68" customFormat="1" ht="19.95" customHeight="1">
      <c r="A4" s="12" t="s">
        <v>103</v>
      </c>
      <c r="B4" s="42" t="s">
        <v>83</v>
      </c>
      <c r="C4" s="42" t="s">
        <v>104</v>
      </c>
      <c r="D4" s="56" t="s">
        <v>16</v>
      </c>
      <c r="E4" s="12" t="s">
        <v>17</v>
      </c>
      <c r="F4" s="56" t="s">
        <v>18</v>
      </c>
      <c r="G4" s="56" t="s">
        <v>19</v>
      </c>
      <c r="H4" s="56" t="s">
        <v>20</v>
      </c>
      <c r="I4" s="56" t="s">
        <v>13</v>
      </c>
      <c r="J4" s="12" t="s">
        <v>22</v>
      </c>
      <c r="K4" s="12" t="s">
        <v>23</v>
      </c>
      <c r="L4" s="12" t="s">
        <v>21</v>
      </c>
      <c r="M4" s="58" t="s">
        <v>105</v>
      </c>
      <c r="N4" s="58" t="s">
        <v>106</v>
      </c>
      <c r="O4" s="12" t="s">
        <v>101</v>
      </c>
      <c r="P4" s="58" t="s">
        <v>84</v>
      </c>
      <c r="Q4" s="58" t="s">
        <v>85</v>
      </c>
      <c r="R4" s="12" t="s">
        <v>24</v>
      </c>
      <c r="S4" s="58" t="s">
        <v>51</v>
      </c>
      <c r="T4" s="58" t="s">
        <v>52</v>
      </c>
      <c r="U4" s="12" t="s">
        <v>25</v>
      </c>
      <c r="V4" s="58" t="s">
        <v>53</v>
      </c>
      <c r="W4" s="58" t="s">
        <v>54</v>
      </c>
      <c r="X4" s="12" t="s">
        <v>26</v>
      </c>
      <c r="Y4" s="58" t="s">
        <v>55</v>
      </c>
      <c r="Z4" s="58" t="s">
        <v>56</v>
      </c>
      <c r="AA4" s="12" t="s">
        <v>43</v>
      </c>
      <c r="AB4" s="58" t="s">
        <v>107</v>
      </c>
      <c r="AC4" s="58" t="s">
        <v>108</v>
      </c>
      <c r="AD4" s="12" t="s">
        <v>102</v>
      </c>
      <c r="AE4" s="58" t="s">
        <v>57</v>
      </c>
      <c r="AF4" s="67" t="s">
        <v>58</v>
      </c>
      <c r="AG4" s="60" t="s">
        <v>27</v>
      </c>
      <c r="AH4" s="60" t="s">
        <v>59</v>
      </c>
      <c r="AI4" s="61" t="s">
        <v>60</v>
      </c>
      <c r="AJ4" s="62" t="s">
        <v>28</v>
      </c>
      <c r="AK4" s="10" t="s">
        <v>61</v>
      </c>
      <c r="AL4" s="10" t="s">
        <v>62</v>
      </c>
      <c r="AM4" s="60" t="s">
        <v>29</v>
      </c>
      <c r="AN4" s="61" t="s">
        <v>63</v>
      </c>
      <c r="AO4" s="61" t="s">
        <v>64</v>
      </c>
      <c r="AP4" s="62" t="s">
        <v>30</v>
      </c>
      <c r="AQ4" s="10" t="str">
        <f>CONCATENATE("Goal = ",TEXT(AQ5,"0"))</f>
        <v>Goal = 65</v>
      </c>
      <c r="AR4" s="10" t="str">
        <f t="shared" ref="AR4:BC4" si="0">CONCATENATE("Goal = ",TEXT(AR5,"0"))</f>
        <v>Goal = 50</v>
      </c>
      <c r="AS4" s="10" t="str">
        <f t="shared" si="0"/>
        <v>Goal = 55</v>
      </c>
      <c r="AT4" s="10" t="str">
        <f t="shared" si="0"/>
        <v>Goal = 60</v>
      </c>
      <c r="AU4" s="10" t="str">
        <f t="shared" si="0"/>
        <v>Goal = 65</v>
      </c>
      <c r="AV4" s="10" t="str">
        <f t="shared" si="0"/>
        <v>Goal = 70</v>
      </c>
      <c r="AW4" s="10" t="str">
        <f t="shared" si="0"/>
        <v>Goal = 75</v>
      </c>
      <c r="AX4" s="10" t="str">
        <f t="shared" si="0"/>
        <v>Goal = 60</v>
      </c>
      <c r="AY4" s="10" t="str">
        <f t="shared" si="0"/>
        <v>Goal = 75</v>
      </c>
      <c r="AZ4" s="10" t="str">
        <f t="shared" si="0"/>
        <v>Goal = 80</v>
      </c>
      <c r="BA4" s="10" t="str">
        <f t="shared" si="0"/>
        <v>Goal = 25</v>
      </c>
      <c r="BB4" s="10" t="str">
        <f t="shared" si="0"/>
        <v>Goal = 4</v>
      </c>
      <c r="BC4" s="10" t="str">
        <f t="shared" si="0"/>
        <v>Goal = 50</v>
      </c>
    </row>
    <row r="5" spans="1:55">
      <c r="A5" s="33" t="s">
        <v>86</v>
      </c>
      <c r="B5" s="69">
        <v>42401</v>
      </c>
      <c r="C5" s="70">
        <v>42370</v>
      </c>
      <c r="D5" s="20">
        <v>3</v>
      </c>
      <c r="E5" s="19">
        <v>5</v>
      </c>
      <c r="F5" s="34">
        <f>IF(AND(ISNUMBER(D5),E5&gt;0),100*D5/E5,NA())</f>
        <v>60</v>
      </c>
      <c r="G5" s="19">
        <v>30</v>
      </c>
      <c r="H5" s="19">
        <v>54</v>
      </c>
      <c r="I5" s="24">
        <f>IF(AND(H5&gt;0,ISNUMBER(G5)),(G5/H5)*100,NA())</f>
        <v>55.555555555555557</v>
      </c>
      <c r="J5" s="19">
        <v>30</v>
      </c>
      <c r="K5" s="25">
        <v>54</v>
      </c>
      <c r="L5" s="24">
        <f>IF(AND(K5&gt;0,ISNUMBER(J5)),(J5/K5)*100,NA())</f>
        <v>55.555555555555557</v>
      </c>
      <c r="M5" s="26"/>
      <c r="N5" s="26"/>
      <c r="O5" s="24" t="e">
        <f>IF(AND(N5&gt;0,ISNUMBER(M5)),(M5/N5)*100,NA())</f>
        <v>#N/A</v>
      </c>
      <c r="P5" s="26">
        <v>40</v>
      </c>
      <c r="Q5" s="26">
        <v>60</v>
      </c>
      <c r="R5" s="24">
        <f>IF(AND(Q5&gt;0,ISNUMBER(P5)),(P5/Q5)*100,NA())</f>
        <v>66.666666666666657</v>
      </c>
      <c r="S5" s="26">
        <v>30</v>
      </c>
      <c r="T5" s="26">
        <v>50</v>
      </c>
      <c r="U5" s="24">
        <f>IF(AND(T5&gt;0,ISNUMBER(S5)),(S5/T5)*100,NA())</f>
        <v>60</v>
      </c>
      <c r="V5" s="26">
        <v>40</v>
      </c>
      <c r="W5" s="26">
        <v>80</v>
      </c>
      <c r="X5" s="24">
        <f>IF(AND(W5&gt;0,ISNUMBER(V5)),(V5/W5)*100,NA())</f>
        <v>50</v>
      </c>
      <c r="Y5" s="26">
        <v>40</v>
      </c>
      <c r="Z5" s="26">
        <v>80</v>
      </c>
      <c r="AA5" s="24">
        <f>IF(AND(Z5&gt;0,ISNUMBER(Y5)),(Y5/Z5)*100,NA())</f>
        <v>50</v>
      </c>
      <c r="AB5" s="26">
        <v>30</v>
      </c>
      <c r="AC5" s="26">
        <v>46</v>
      </c>
      <c r="AD5" s="24">
        <f t="shared" ref="AD5:AD39" si="1">IF(AND(AC5&gt;0,ISNUMBER(AB5)),(AB5/AC5)*100,NA())</f>
        <v>65.217391304347828</v>
      </c>
      <c r="AE5" s="26">
        <v>50</v>
      </c>
      <c r="AF5" s="26">
        <v>100</v>
      </c>
      <c r="AG5" s="24">
        <f>IF(AND(AF5&gt;0,ISNUMBER(AE5)),(AE5/AF5)*100,NA())</f>
        <v>50</v>
      </c>
      <c r="AH5" s="26">
        <v>100000</v>
      </c>
      <c r="AI5" s="26">
        <v>1999</v>
      </c>
      <c r="AJ5" s="24">
        <f t="shared" ref="AJ5:AJ25" si="2">IF(AND(AI5&gt;0,ISNUMBER(AH5)),(AH5/AI5),NA())</f>
        <v>50.025012506253127</v>
      </c>
      <c r="AK5" s="26">
        <f>AI5</f>
        <v>1999</v>
      </c>
      <c r="AL5" s="26">
        <v>600</v>
      </c>
      <c r="AM5" s="24">
        <f>IF(AND(AL5&gt;0,ISNUMBER(AK5)),(AK5/AL5),NA())</f>
        <v>3.3316666666666666</v>
      </c>
      <c r="AN5" s="26">
        <v>90000</v>
      </c>
      <c r="AO5" s="26">
        <v>1999</v>
      </c>
      <c r="AP5" s="24">
        <f t="shared" ref="AP5:AP24" si="3">IF(AND(AO5&gt;0,ISNUMBER(AN5)),(AN5/AO5),NA())</f>
        <v>45.022511255627812</v>
      </c>
      <c r="AQ5" s="8">
        <f>IF(ISNUMBER(Measures!$B$2),Measures!$B$2,NA())</f>
        <v>65</v>
      </c>
      <c r="AR5" s="5">
        <f>IF(ISNUMBER(Measures!$B$3),Measures!$B$3,NA())</f>
        <v>50</v>
      </c>
      <c r="AS5" s="5">
        <f>IF(ISNUMBER(Measures!$B$4),Measures!$B$4,NA())</f>
        <v>55</v>
      </c>
      <c r="AT5" s="5">
        <f>IF(ISNUMBER(Measures!$B$5),Measures!$B$5,NA())</f>
        <v>60</v>
      </c>
      <c r="AU5" s="5">
        <f>IF(ISNUMBER(Measures!$B$6),Measures!$B$6,NA())</f>
        <v>65</v>
      </c>
      <c r="AV5" s="5">
        <f>IF(ISNUMBER(Measures!$B$7),Measures!$B$7,NA())</f>
        <v>70</v>
      </c>
      <c r="AW5" s="9">
        <f>IF(ISNUMBER(Measures!$B$8),Measures!$B$8,NA())</f>
        <v>75</v>
      </c>
      <c r="AX5" s="16">
        <f>IF(ISNUMBER(Measures!$B$9),Measures!$B$9,NA())</f>
        <v>60</v>
      </c>
      <c r="AY5" s="16">
        <f>IF(ISNUMBER(Measures!$B$10),Measures!$B$10,NA())</f>
        <v>75</v>
      </c>
      <c r="AZ5" s="16">
        <f>IF(ISNUMBER(Measures!$B$9),Measures!$B$11,NA())</f>
        <v>80</v>
      </c>
      <c r="BA5" s="16">
        <f>IF(ISNUMBER(Measures!$B$9),Measures!$B$12,NA())</f>
        <v>25</v>
      </c>
      <c r="BB5" s="16">
        <f>IF(ISNUMBER(Measures!$B$9),Measures!$B$13,NA())</f>
        <v>4</v>
      </c>
      <c r="BC5" s="16">
        <f>IF(ISNUMBER(Measures!$B$9),Measures!$B$14,NA())</f>
        <v>50</v>
      </c>
    </row>
    <row r="6" spans="1:55">
      <c r="A6" s="33" t="s">
        <v>86</v>
      </c>
      <c r="B6" s="69">
        <v>42430</v>
      </c>
      <c r="C6" s="70">
        <f>B5</f>
        <v>42401</v>
      </c>
      <c r="D6" s="20">
        <v>5</v>
      </c>
      <c r="E6" s="19">
        <v>10</v>
      </c>
      <c r="F6" s="34">
        <f t="shared" ref="F6:F39" si="4">IF(AND(ISNUMBER(D6),E6&gt;0),100*D6/E6,NA())</f>
        <v>50</v>
      </c>
      <c r="G6" s="19">
        <v>35</v>
      </c>
      <c r="H6" s="19">
        <v>45</v>
      </c>
      <c r="I6" s="24">
        <f t="shared" ref="I6:I39" si="5">IF(AND(H6&gt;0,ISNUMBER(G6)),(G6/H6)*100,NA())</f>
        <v>77.777777777777786</v>
      </c>
      <c r="J6" s="19">
        <v>35</v>
      </c>
      <c r="K6" s="25">
        <v>45</v>
      </c>
      <c r="L6" s="24">
        <f t="shared" ref="L6:L39" si="6">IF(AND(K6&gt;0,ISNUMBER(J6)),(J6/K6)*100,NA())</f>
        <v>77.777777777777786</v>
      </c>
      <c r="M6" s="26"/>
      <c r="N6" s="26"/>
      <c r="O6" s="24" t="e">
        <f t="shared" ref="O6:O39" si="7">IF(AND(N6&gt;0,ISNUMBER(M6)),(M6/N6)*100,NA())</f>
        <v>#N/A</v>
      </c>
      <c r="P6" s="26">
        <v>20</v>
      </c>
      <c r="Q6" s="26">
        <v>70</v>
      </c>
      <c r="R6" s="24">
        <f t="shared" ref="R6:R39" si="8">IF(AND(Q6&gt;0,ISNUMBER(P6)),(P6/Q6)*100,NA())</f>
        <v>28.571428571428569</v>
      </c>
      <c r="S6" s="26">
        <v>50</v>
      </c>
      <c r="T6" s="26">
        <v>70</v>
      </c>
      <c r="U6" s="24">
        <f t="shared" ref="U6:U39" si="9">IF(AND(T6&gt;0,ISNUMBER(S6)),(S6/T6)*100,NA())</f>
        <v>71.428571428571431</v>
      </c>
      <c r="V6" s="26">
        <v>30</v>
      </c>
      <c r="W6" s="26">
        <v>70</v>
      </c>
      <c r="X6" s="24">
        <f>IF(AND(W6&gt;0,ISNUMBER(V6)),(V6/W6)*100,NA())</f>
        <v>42.857142857142854</v>
      </c>
      <c r="Y6" s="26">
        <v>10</v>
      </c>
      <c r="Z6" s="26">
        <v>60</v>
      </c>
      <c r="AA6" s="24">
        <f t="shared" ref="AA6:AA39" si="10">IF(AND(Z6&gt;0,ISNUMBER(Y6)),(Y6/Z6)*100,NA())</f>
        <v>16.666666666666664</v>
      </c>
      <c r="AB6" s="26">
        <v>10</v>
      </c>
      <c r="AC6" s="26">
        <v>30</v>
      </c>
      <c r="AD6" s="24">
        <f t="shared" si="1"/>
        <v>33.333333333333329</v>
      </c>
      <c r="AE6" s="26">
        <v>40</v>
      </c>
      <c r="AF6" s="26">
        <v>76</v>
      </c>
      <c r="AG6" s="24">
        <f t="shared" ref="AG6:AG39" si="11">IF(AND(AF6&gt;0,ISNUMBER(AE6)),(AE6/AF6)*100,NA())</f>
        <v>52.631578947368418</v>
      </c>
      <c r="AH6" s="26">
        <v>119999</v>
      </c>
      <c r="AI6" s="26">
        <v>2599</v>
      </c>
      <c r="AJ6" s="24">
        <f t="shared" si="2"/>
        <v>46.171219699884574</v>
      </c>
      <c r="AK6" s="26">
        <f t="shared" ref="AK6:AK39" si="12">AI6</f>
        <v>2599</v>
      </c>
      <c r="AL6" s="26">
        <v>580</v>
      </c>
      <c r="AM6" s="24">
        <f t="shared" ref="AM6:AM39" si="13">IF(AND(AL6&gt;0,ISNUMBER(AK6)),(AK6/AL6),NA())</f>
        <v>4.4810344827586208</v>
      </c>
      <c r="AN6" s="26">
        <v>100000</v>
      </c>
      <c r="AO6" s="26">
        <v>2599</v>
      </c>
      <c r="AP6" s="24">
        <f t="shared" si="3"/>
        <v>38.47633705271258</v>
      </c>
      <c r="AQ6" s="8">
        <f>IF(ISNUMBER(Measures!$B$2),Measures!$B$2,NA())</f>
        <v>65</v>
      </c>
      <c r="AR6" s="5">
        <f>IF(ISNUMBER(Measures!$B$3),Measures!$B$3,NA())</f>
        <v>50</v>
      </c>
      <c r="AS6" s="5">
        <f>IF(ISNUMBER(Measures!$B$4),Measures!$B$4,NA())</f>
        <v>55</v>
      </c>
      <c r="AT6" s="5">
        <f>IF(ISNUMBER(Measures!$B$5),Measures!$B$5,NA())</f>
        <v>60</v>
      </c>
      <c r="AU6" s="5">
        <f>IF(ISNUMBER(Measures!$B$6),Measures!$B$6,NA())</f>
        <v>65</v>
      </c>
      <c r="AV6" s="5">
        <f>IF(ISNUMBER(Measures!$B$7),Measures!$B$7,NA())</f>
        <v>70</v>
      </c>
      <c r="AW6" s="9">
        <f>IF(ISNUMBER(Measures!$B$8),Measures!$B$8,NA())</f>
        <v>75</v>
      </c>
      <c r="AX6" s="16">
        <f>IF(ISNUMBER(Measures!$B$9),Measures!$B$9,NA())</f>
        <v>60</v>
      </c>
      <c r="AY6" s="16">
        <f>IF(ISNUMBER(Measures!$B$10),Measures!$B$10,NA())</f>
        <v>75</v>
      </c>
      <c r="AZ6" s="16">
        <f>IF(ISNUMBER(Measures!$B$9),Measures!$B$11,NA())</f>
        <v>80</v>
      </c>
      <c r="BA6" s="16">
        <f>IF(ISNUMBER(Measures!$B$9),Measures!$B$12,NA())</f>
        <v>25</v>
      </c>
      <c r="BB6" s="16">
        <f>IF(ISNUMBER(Measures!$B$9),Measures!$B$13,NA())</f>
        <v>4</v>
      </c>
      <c r="BC6" s="16">
        <f>IF(ISNUMBER(Measures!$B$9),Measures!$B$14,NA())</f>
        <v>50</v>
      </c>
    </row>
    <row r="7" spans="1:55">
      <c r="A7" s="33" t="s">
        <v>86</v>
      </c>
      <c r="B7" s="69">
        <v>42461</v>
      </c>
      <c r="C7" s="70">
        <f>B6</f>
        <v>42430</v>
      </c>
      <c r="D7" s="20">
        <v>7</v>
      </c>
      <c r="E7" s="19">
        <v>10</v>
      </c>
      <c r="F7" s="34">
        <f t="shared" si="4"/>
        <v>70</v>
      </c>
      <c r="G7" s="19">
        <v>54</v>
      </c>
      <c r="H7" s="19">
        <v>100</v>
      </c>
      <c r="I7" s="24">
        <f t="shared" si="5"/>
        <v>54</v>
      </c>
      <c r="J7" s="19">
        <v>54</v>
      </c>
      <c r="K7" s="25">
        <v>75</v>
      </c>
      <c r="L7" s="24">
        <f t="shared" si="6"/>
        <v>72</v>
      </c>
      <c r="M7" s="26"/>
      <c r="N7" s="26"/>
      <c r="O7" s="24" t="e">
        <f t="shared" si="7"/>
        <v>#N/A</v>
      </c>
      <c r="P7" s="26"/>
      <c r="Q7" s="26"/>
      <c r="R7" s="24" t="e">
        <f t="shared" si="8"/>
        <v>#N/A</v>
      </c>
      <c r="S7" s="26">
        <v>32</v>
      </c>
      <c r="T7" s="26">
        <v>65</v>
      </c>
      <c r="U7" s="24">
        <f t="shared" si="9"/>
        <v>49.230769230769234</v>
      </c>
      <c r="V7" s="26">
        <v>10</v>
      </c>
      <c r="W7" s="26"/>
      <c r="X7" s="24" t="e">
        <f t="shared" ref="X7:X39" si="14">IF(AND(W7&gt;0,ISNUMBER(V7)),(V7/W7)*100,NA())</f>
        <v>#N/A</v>
      </c>
      <c r="Y7" s="26">
        <v>60</v>
      </c>
      <c r="Z7" s="26">
        <v>80</v>
      </c>
      <c r="AA7" s="24">
        <f t="shared" si="10"/>
        <v>75</v>
      </c>
      <c r="AB7" s="26"/>
      <c r="AC7" s="26"/>
      <c r="AD7" s="24" t="e">
        <f t="shared" si="1"/>
        <v>#N/A</v>
      </c>
      <c r="AE7" s="26">
        <v>10</v>
      </c>
      <c r="AF7" s="26">
        <v>30</v>
      </c>
      <c r="AG7" s="24">
        <f t="shared" si="11"/>
        <v>33.333333333333329</v>
      </c>
      <c r="AH7" s="26"/>
      <c r="AI7" s="26"/>
      <c r="AJ7" s="24" t="e">
        <f t="shared" si="2"/>
        <v>#N/A</v>
      </c>
      <c r="AK7" s="26">
        <f t="shared" si="12"/>
        <v>0</v>
      </c>
      <c r="AL7" s="26"/>
      <c r="AM7" s="24" t="e">
        <f t="shared" si="13"/>
        <v>#N/A</v>
      </c>
      <c r="AN7" s="26"/>
      <c r="AO7" s="26"/>
      <c r="AP7" s="24" t="e">
        <f t="shared" si="3"/>
        <v>#N/A</v>
      </c>
      <c r="AQ7" s="8">
        <f>IF(ISNUMBER(Measures!$B$2),Measures!$B$2,NA())</f>
        <v>65</v>
      </c>
      <c r="AR7" s="5">
        <f>IF(ISNUMBER(Measures!$B$3),Measures!$B$3,NA())</f>
        <v>50</v>
      </c>
      <c r="AS7" s="5">
        <f>IF(ISNUMBER(Measures!$B$4),Measures!$B$4,NA())</f>
        <v>55</v>
      </c>
      <c r="AT7" s="5">
        <f>IF(ISNUMBER(Measures!$B$5),Measures!$B$5,NA())</f>
        <v>60</v>
      </c>
      <c r="AU7" s="5">
        <f>IF(ISNUMBER(Measures!$B$6),Measures!$B$6,NA())</f>
        <v>65</v>
      </c>
      <c r="AV7" s="5">
        <f>IF(ISNUMBER(Measures!$B$7),Measures!$B$7,NA())</f>
        <v>70</v>
      </c>
      <c r="AW7" s="9">
        <f>IF(ISNUMBER(Measures!$B$8),Measures!$B$8,NA())</f>
        <v>75</v>
      </c>
      <c r="AX7" s="16">
        <f>IF(ISNUMBER(Measures!$B$9),Measures!$B$9,NA())</f>
        <v>60</v>
      </c>
      <c r="AY7" s="16">
        <f>IF(ISNUMBER(Measures!$B$10),Measures!$B$10,NA())</f>
        <v>75</v>
      </c>
      <c r="AZ7" s="16">
        <f>IF(ISNUMBER(Measures!$B$9),Measures!$B$11,NA())</f>
        <v>80</v>
      </c>
      <c r="BA7" s="16">
        <f>IF(ISNUMBER(Measures!$B$9),Measures!$B$12,NA())</f>
        <v>25</v>
      </c>
      <c r="BB7" s="16">
        <f>IF(ISNUMBER(Measures!$B$9),Measures!$B$13,NA())</f>
        <v>4</v>
      </c>
      <c r="BC7" s="16">
        <f>IF(ISNUMBER(Measures!$B$9),Measures!$B$14,NA())</f>
        <v>50</v>
      </c>
    </row>
    <row r="8" spans="1:55">
      <c r="A8" s="33" t="s">
        <v>86</v>
      </c>
      <c r="B8" s="69">
        <v>42491</v>
      </c>
      <c r="C8" s="70">
        <f t="shared" ref="C8:C40" si="15">B7</f>
        <v>42461</v>
      </c>
      <c r="D8" s="20">
        <v>6</v>
      </c>
      <c r="E8" s="19">
        <v>30</v>
      </c>
      <c r="F8" s="34">
        <f t="shared" si="4"/>
        <v>20</v>
      </c>
      <c r="G8" s="19">
        <v>48</v>
      </c>
      <c r="H8" s="19">
        <v>83</v>
      </c>
      <c r="I8" s="24">
        <f t="shared" si="5"/>
        <v>57.831325301204814</v>
      </c>
      <c r="J8" s="19">
        <v>48</v>
      </c>
      <c r="K8" s="25">
        <v>83</v>
      </c>
      <c r="L8" s="24">
        <f t="shared" si="6"/>
        <v>57.831325301204814</v>
      </c>
      <c r="M8" s="26"/>
      <c r="N8" s="26"/>
      <c r="O8" s="24" t="e">
        <f t="shared" si="7"/>
        <v>#N/A</v>
      </c>
      <c r="P8" s="26"/>
      <c r="Q8" s="26"/>
      <c r="R8" s="24" t="e">
        <f t="shared" si="8"/>
        <v>#N/A</v>
      </c>
      <c r="S8" s="26"/>
      <c r="T8" s="26"/>
      <c r="U8" s="24" t="e">
        <f t="shared" si="9"/>
        <v>#N/A</v>
      </c>
      <c r="V8" s="26"/>
      <c r="W8" s="26"/>
      <c r="X8" s="24" t="e">
        <f t="shared" si="14"/>
        <v>#N/A</v>
      </c>
      <c r="Y8" s="26"/>
      <c r="Z8" s="26"/>
      <c r="AA8" s="24" t="e">
        <f t="shared" si="10"/>
        <v>#N/A</v>
      </c>
      <c r="AB8" s="26"/>
      <c r="AC8" s="26"/>
      <c r="AD8" s="24" t="e">
        <f t="shared" si="1"/>
        <v>#N/A</v>
      </c>
      <c r="AE8" s="26">
        <v>20</v>
      </c>
      <c r="AF8" s="26">
        <v>80</v>
      </c>
      <c r="AG8" s="24">
        <f t="shared" si="11"/>
        <v>25</v>
      </c>
      <c r="AH8" s="26"/>
      <c r="AI8" s="26"/>
      <c r="AJ8" s="24" t="e">
        <f t="shared" si="2"/>
        <v>#N/A</v>
      </c>
      <c r="AK8" s="26">
        <f t="shared" si="12"/>
        <v>0</v>
      </c>
      <c r="AL8" s="26"/>
      <c r="AM8" s="24" t="e">
        <f t="shared" si="13"/>
        <v>#N/A</v>
      </c>
      <c r="AN8" s="26"/>
      <c r="AO8" s="26"/>
      <c r="AP8" s="24" t="e">
        <f t="shared" si="3"/>
        <v>#N/A</v>
      </c>
      <c r="AQ8" s="8">
        <f>IF(ISNUMBER(Measures!$B$2),Measures!$B$2,NA())</f>
        <v>65</v>
      </c>
      <c r="AR8" s="5">
        <f>IF(ISNUMBER(Measures!$B$3),Measures!$B$3,NA())</f>
        <v>50</v>
      </c>
      <c r="AS8" s="5">
        <f>IF(ISNUMBER(Measures!$B$4),Measures!$B$4,NA())</f>
        <v>55</v>
      </c>
      <c r="AT8" s="5">
        <f>IF(ISNUMBER(Measures!$B$5),Measures!$B$5,NA())</f>
        <v>60</v>
      </c>
      <c r="AU8" s="5">
        <f>IF(ISNUMBER(Measures!$B$6),Measures!$B$6,NA())</f>
        <v>65</v>
      </c>
      <c r="AV8" s="5">
        <f>IF(ISNUMBER(Measures!$B$7),Measures!$B$7,NA())</f>
        <v>70</v>
      </c>
      <c r="AW8" s="9">
        <f>IF(ISNUMBER(Measures!$B$8),Measures!$B$8,NA())</f>
        <v>75</v>
      </c>
      <c r="AX8" s="16">
        <f>IF(ISNUMBER(Measures!$B$9),Measures!$B$9,NA())</f>
        <v>60</v>
      </c>
      <c r="AY8" s="16">
        <f>IF(ISNUMBER(Measures!$B$10),Measures!$B$10,NA())</f>
        <v>75</v>
      </c>
      <c r="AZ8" s="16">
        <f>IF(ISNUMBER(Measures!$B$9),Measures!$B$11,NA())</f>
        <v>80</v>
      </c>
      <c r="BA8" s="16">
        <f>IF(ISNUMBER(Measures!$B$9),Measures!$B$12,NA())</f>
        <v>25</v>
      </c>
      <c r="BB8" s="16">
        <f>IF(ISNUMBER(Measures!$B$9),Measures!$B$13,NA())</f>
        <v>4</v>
      </c>
      <c r="BC8" s="16">
        <f>IF(ISNUMBER(Measures!$B$9),Measures!$B$14,NA())</f>
        <v>50</v>
      </c>
    </row>
    <row r="9" spans="1:55">
      <c r="A9" s="33" t="s">
        <v>86</v>
      </c>
      <c r="B9" s="69">
        <v>42522</v>
      </c>
      <c r="C9" s="70">
        <f t="shared" si="15"/>
        <v>42491</v>
      </c>
      <c r="D9" s="20"/>
      <c r="E9" s="19"/>
      <c r="F9" s="34" t="e">
        <f t="shared" si="4"/>
        <v>#N/A</v>
      </c>
      <c r="G9" s="19">
        <v>23</v>
      </c>
      <c r="H9" s="19">
        <v>64</v>
      </c>
      <c r="I9" s="24">
        <f t="shared" si="5"/>
        <v>35.9375</v>
      </c>
      <c r="J9" s="19">
        <f ca="1">0.1*RANDBETWEEN(4,8)*H9</f>
        <v>44.800000000000004</v>
      </c>
      <c r="K9" s="25">
        <v>64</v>
      </c>
      <c r="L9" s="24">
        <f t="shared" ca="1" si="6"/>
        <v>70</v>
      </c>
      <c r="M9" s="26"/>
      <c r="N9" s="26"/>
      <c r="O9" s="24" t="e">
        <f t="shared" si="7"/>
        <v>#N/A</v>
      </c>
      <c r="P9" s="26"/>
      <c r="Q9" s="26"/>
      <c r="R9" s="24" t="e">
        <f t="shared" si="8"/>
        <v>#N/A</v>
      </c>
      <c r="S9" s="26"/>
      <c r="T9" s="26"/>
      <c r="U9" s="24" t="e">
        <f t="shared" si="9"/>
        <v>#N/A</v>
      </c>
      <c r="V9" s="26"/>
      <c r="W9" s="26"/>
      <c r="X9" s="24" t="e">
        <f t="shared" si="14"/>
        <v>#N/A</v>
      </c>
      <c r="Y9" s="26"/>
      <c r="Z9" s="26"/>
      <c r="AA9" s="24" t="e">
        <f t="shared" si="10"/>
        <v>#N/A</v>
      </c>
      <c r="AB9" s="26"/>
      <c r="AC9" s="26"/>
      <c r="AD9" s="24" t="e">
        <f t="shared" si="1"/>
        <v>#N/A</v>
      </c>
      <c r="AE9" s="26"/>
      <c r="AF9" s="26"/>
      <c r="AG9" s="24" t="e">
        <f t="shared" si="11"/>
        <v>#N/A</v>
      </c>
      <c r="AH9" s="26"/>
      <c r="AI9" s="26"/>
      <c r="AJ9" s="24" t="e">
        <f t="shared" si="2"/>
        <v>#N/A</v>
      </c>
      <c r="AK9" s="26">
        <f t="shared" si="12"/>
        <v>0</v>
      </c>
      <c r="AL9" s="26"/>
      <c r="AM9" s="24" t="e">
        <f t="shared" si="13"/>
        <v>#N/A</v>
      </c>
      <c r="AN9" s="26"/>
      <c r="AO9" s="26"/>
      <c r="AP9" s="24" t="e">
        <f t="shared" si="3"/>
        <v>#N/A</v>
      </c>
      <c r="AQ9" s="8">
        <f>IF(ISNUMBER(Measures!$B$2),Measures!$B$2,NA())</f>
        <v>65</v>
      </c>
      <c r="AR9" s="5">
        <f>IF(ISNUMBER(Measures!$B$3),Measures!$B$3,NA())</f>
        <v>50</v>
      </c>
      <c r="AS9" s="5">
        <f>IF(ISNUMBER(Measures!$B$4),Measures!$B$4,NA())</f>
        <v>55</v>
      </c>
      <c r="AT9" s="5">
        <f>IF(ISNUMBER(Measures!$B$5),Measures!$B$5,NA())</f>
        <v>60</v>
      </c>
      <c r="AU9" s="5">
        <f>IF(ISNUMBER(Measures!$B$6),Measures!$B$6,NA())</f>
        <v>65</v>
      </c>
      <c r="AV9" s="5">
        <f>IF(ISNUMBER(Measures!$B$7),Measures!$B$7,NA())</f>
        <v>70</v>
      </c>
      <c r="AW9" s="9">
        <f>IF(ISNUMBER(Measures!$B$8),Measures!$B$8,NA())</f>
        <v>75</v>
      </c>
      <c r="AX9" s="16">
        <f>IF(ISNUMBER(Measures!$B$9),Measures!$B$9,NA())</f>
        <v>60</v>
      </c>
      <c r="AY9" s="16">
        <f>IF(ISNUMBER(Measures!$B$10),Measures!$B$10,NA())</f>
        <v>75</v>
      </c>
      <c r="AZ9" s="16">
        <f>IF(ISNUMBER(Measures!$B$9),Measures!$B$11,NA())</f>
        <v>80</v>
      </c>
      <c r="BA9" s="16">
        <f>IF(ISNUMBER(Measures!$B$9),Measures!$B$12,NA())</f>
        <v>25</v>
      </c>
      <c r="BB9" s="16">
        <f>IF(ISNUMBER(Measures!$B$9),Measures!$B$13,NA())</f>
        <v>4</v>
      </c>
      <c r="BC9" s="16">
        <f>IF(ISNUMBER(Measures!$B$9),Measures!$B$14,NA())</f>
        <v>50</v>
      </c>
    </row>
    <row r="10" spans="1:55">
      <c r="A10" s="33" t="s">
        <v>86</v>
      </c>
      <c r="B10" s="69">
        <v>42552</v>
      </c>
      <c r="C10" s="70">
        <f t="shared" si="15"/>
        <v>42522</v>
      </c>
      <c r="D10" s="20"/>
      <c r="E10" s="19"/>
      <c r="F10" s="34" t="e">
        <f t="shared" si="4"/>
        <v>#N/A</v>
      </c>
      <c r="G10" s="19">
        <v>23</v>
      </c>
      <c r="H10" s="19">
        <v>39</v>
      </c>
      <c r="I10" s="24">
        <f t="shared" si="5"/>
        <v>58.974358974358978</v>
      </c>
      <c r="J10" s="19">
        <f t="shared" ref="J10:J16" ca="1" si="16">0.1*RANDBETWEEN(4,8)*K10</f>
        <v>15.600000000000001</v>
      </c>
      <c r="K10" s="25">
        <v>39</v>
      </c>
      <c r="L10" s="24">
        <f t="shared" ca="1" si="6"/>
        <v>40</v>
      </c>
      <c r="M10" s="26"/>
      <c r="N10" s="26"/>
      <c r="O10" s="24" t="e">
        <f t="shared" si="7"/>
        <v>#N/A</v>
      </c>
      <c r="P10" s="26"/>
      <c r="Q10" s="26"/>
      <c r="R10" s="24" t="e">
        <f t="shared" si="8"/>
        <v>#N/A</v>
      </c>
      <c r="S10" s="26"/>
      <c r="T10" s="26"/>
      <c r="U10" s="24" t="e">
        <f t="shared" si="9"/>
        <v>#N/A</v>
      </c>
      <c r="V10" s="26"/>
      <c r="W10" s="26"/>
      <c r="X10" s="24" t="e">
        <f t="shared" si="14"/>
        <v>#N/A</v>
      </c>
      <c r="Y10" s="26"/>
      <c r="Z10" s="26"/>
      <c r="AA10" s="24" t="e">
        <f t="shared" si="10"/>
        <v>#N/A</v>
      </c>
      <c r="AB10" s="26"/>
      <c r="AC10" s="26"/>
      <c r="AD10" s="24" t="e">
        <f t="shared" si="1"/>
        <v>#N/A</v>
      </c>
      <c r="AE10" s="26"/>
      <c r="AF10" s="26"/>
      <c r="AG10" s="24" t="e">
        <f t="shared" si="11"/>
        <v>#N/A</v>
      </c>
      <c r="AH10" s="26"/>
      <c r="AI10" s="26"/>
      <c r="AJ10" s="24" t="e">
        <f t="shared" si="2"/>
        <v>#N/A</v>
      </c>
      <c r="AK10" s="26">
        <f t="shared" si="12"/>
        <v>0</v>
      </c>
      <c r="AL10" s="26"/>
      <c r="AM10" s="24" t="e">
        <f t="shared" si="13"/>
        <v>#N/A</v>
      </c>
      <c r="AN10" s="26"/>
      <c r="AO10" s="26"/>
      <c r="AP10" s="24" t="e">
        <f t="shared" si="3"/>
        <v>#N/A</v>
      </c>
      <c r="AQ10" s="8">
        <f>IF(ISNUMBER(Measures!$B$2),Measures!$B$2,NA())</f>
        <v>65</v>
      </c>
      <c r="AR10" s="5">
        <f>IF(ISNUMBER(Measures!$B$3),Measures!$B$3,NA())</f>
        <v>50</v>
      </c>
      <c r="AS10" s="5">
        <f>IF(ISNUMBER(Measures!$B$4),Measures!$B$4,NA())</f>
        <v>55</v>
      </c>
      <c r="AT10" s="5">
        <f>IF(ISNUMBER(Measures!$B$5),Measures!$B$5,NA())</f>
        <v>60</v>
      </c>
      <c r="AU10" s="5">
        <f>IF(ISNUMBER(Measures!$B$6),Measures!$B$6,NA())</f>
        <v>65</v>
      </c>
      <c r="AV10" s="5">
        <f>IF(ISNUMBER(Measures!$B$7),Measures!$B$7,NA())</f>
        <v>70</v>
      </c>
      <c r="AW10" s="9">
        <f>IF(ISNUMBER(Measures!$B$8),Measures!$B$8,NA())</f>
        <v>75</v>
      </c>
      <c r="AX10" s="16">
        <f>IF(ISNUMBER(Measures!$B$9),Measures!$B$9,NA())</f>
        <v>60</v>
      </c>
      <c r="AY10" s="16">
        <f>IF(ISNUMBER(Measures!$B$10),Measures!$B$10,NA())</f>
        <v>75</v>
      </c>
      <c r="AZ10" s="16">
        <f>IF(ISNUMBER(Measures!$B$9),Measures!$B$11,NA())</f>
        <v>80</v>
      </c>
      <c r="BA10" s="16">
        <f>IF(ISNUMBER(Measures!$B$9),Measures!$B$12,NA())</f>
        <v>25</v>
      </c>
      <c r="BB10" s="16">
        <f>IF(ISNUMBER(Measures!$B$9),Measures!$B$13,NA())</f>
        <v>4</v>
      </c>
      <c r="BC10" s="16">
        <f>IF(ISNUMBER(Measures!$B$9),Measures!$B$14,NA())</f>
        <v>50</v>
      </c>
    </row>
    <row r="11" spans="1:55">
      <c r="A11" s="33" t="s">
        <v>86</v>
      </c>
      <c r="B11" s="69">
        <v>42583</v>
      </c>
      <c r="C11" s="70">
        <f t="shared" si="15"/>
        <v>42552</v>
      </c>
      <c r="D11" s="20"/>
      <c r="E11" s="19"/>
      <c r="F11" s="34" t="e">
        <f t="shared" si="4"/>
        <v>#N/A</v>
      </c>
      <c r="G11" s="19">
        <v>23</v>
      </c>
      <c r="H11" s="19">
        <v>44</v>
      </c>
      <c r="I11" s="24">
        <f t="shared" si="5"/>
        <v>52.272727272727273</v>
      </c>
      <c r="J11" s="19">
        <f t="shared" ca="1" si="16"/>
        <v>30.800000000000004</v>
      </c>
      <c r="K11" s="25">
        <v>44</v>
      </c>
      <c r="L11" s="24">
        <f t="shared" ca="1" si="6"/>
        <v>70</v>
      </c>
      <c r="M11" s="26"/>
      <c r="N11" s="26"/>
      <c r="O11" s="24" t="e">
        <f t="shared" si="7"/>
        <v>#N/A</v>
      </c>
      <c r="P11" s="26"/>
      <c r="Q11" s="26"/>
      <c r="R11" s="24" t="e">
        <f t="shared" si="8"/>
        <v>#N/A</v>
      </c>
      <c r="S11" s="26"/>
      <c r="T11" s="26"/>
      <c r="U11" s="24" t="e">
        <f t="shared" si="9"/>
        <v>#N/A</v>
      </c>
      <c r="V11" s="26"/>
      <c r="W11" s="26"/>
      <c r="X11" s="24" t="e">
        <f t="shared" si="14"/>
        <v>#N/A</v>
      </c>
      <c r="Y11" s="26"/>
      <c r="Z11" s="26"/>
      <c r="AA11" s="24" t="e">
        <f t="shared" si="10"/>
        <v>#N/A</v>
      </c>
      <c r="AB11" s="26"/>
      <c r="AC11" s="26"/>
      <c r="AD11" s="24" t="e">
        <f t="shared" si="1"/>
        <v>#N/A</v>
      </c>
      <c r="AE11" s="26"/>
      <c r="AF11" s="26"/>
      <c r="AG11" s="24" t="e">
        <f t="shared" si="11"/>
        <v>#N/A</v>
      </c>
      <c r="AH11" s="26"/>
      <c r="AI11" s="26"/>
      <c r="AJ11" s="24" t="e">
        <f t="shared" si="2"/>
        <v>#N/A</v>
      </c>
      <c r="AK11" s="26">
        <f t="shared" si="12"/>
        <v>0</v>
      </c>
      <c r="AL11" s="26"/>
      <c r="AM11" s="24" t="e">
        <f t="shared" si="13"/>
        <v>#N/A</v>
      </c>
      <c r="AN11" s="26"/>
      <c r="AO11" s="26"/>
      <c r="AP11" s="24" t="e">
        <f t="shared" si="3"/>
        <v>#N/A</v>
      </c>
      <c r="AQ11" s="8">
        <f>IF(ISNUMBER(Measures!$B$2),Measures!$B$2,NA())</f>
        <v>65</v>
      </c>
      <c r="AR11" s="5">
        <f>IF(ISNUMBER(Measures!$B$3),Measures!$B$3,NA())</f>
        <v>50</v>
      </c>
      <c r="AS11" s="5">
        <f>IF(ISNUMBER(Measures!$B$4),Measures!$B$4,NA())</f>
        <v>55</v>
      </c>
      <c r="AT11" s="5">
        <f>IF(ISNUMBER(Measures!$B$5),Measures!$B$5,NA())</f>
        <v>60</v>
      </c>
      <c r="AU11" s="5">
        <f>IF(ISNUMBER(Measures!$B$6),Measures!$B$6,NA())</f>
        <v>65</v>
      </c>
      <c r="AV11" s="5">
        <f>IF(ISNUMBER(Measures!$B$7),Measures!$B$7,NA())</f>
        <v>70</v>
      </c>
      <c r="AW11" s="9">
        <f>IF(ISNUMBER(Measures!$B$8),Measures!$B$8,NA())</f>
        <v>75</v>
      </c>
      <c r="AX11" s="16">
        <f>IF(ISNUMBER(Measures!$B$9),Measures!$B$9,NA())</f>
        <v>60</v>
      </c>
      <c r="AY11" s="16">
        <f>IF(ISNUMBER(Measures!$B$10),Measures!$B$10,NA())</f>
        <v>75</v>
      </c>
      <c r="AZ11" s="16">
        <f>IF(ISNUMBER(Measures!$B$9),Measures!$B$11,NA())</f>
        <v>80</v>
      </c>
      <c r="BA11" s="16">
        <f>IF(ISNUMBER(Measures!$B$9),Measures!$B$12,NA())</f>
        <v>25</v>
      </c>
      <c r="BB11" s="16">
        <f>IF(ISNUMBER(Measures!$B$9),Measures!$B$13,NA())</f>
        <v>4</v>
      </c>
      <c r="BC11" s="16">
        <f>IF(ISNUMBER(Measures!$B$9),Measures!$B$14,NA())</f>
        <v>50</v>
      </c>
    </row>
    <row r="12" spans="1:55">
      <c r="A12" s="33" t="s">
        <v>86</v>
      </c>
      <c r="B12" s="69">
        <v>42614</v>
      </c>
      <c r="C12" s="70">
        <f t="shared" si="15"/>
        <v>42583</v>
      </c>
      <c r="D12" s="20"/>
      <c r="E12" s="19"/>
      <c r="F12" s="34" t="e">
        <f t="shared" si="4"/>
        <v>#N/A</v>
      </c>
      <c r="G12" s="19">
        <v>23</v>
      </c>
      <c r="H12" s="19">
        <v>54</v>
      </c>
      <c r="I12" s="24">
        <f t="shared" si="5"/>
        <v>42.592592592592595</v>
      </c>
      <c r="J12" s="19">
        <f t="shared" ca="1" si="16"/>
        <v>27</v>
      </c>
      <c r="K12" s="25">
        <v>54</v>
      </c>
      <c r="L12" s="24">
        <f t="shared" ca="1" si="6"/>
        <v>50</v>
      </c>
      <c r="M12" s="26"/>
      <c r="N12" s="26"/>
      <c r="O12" s="24" t="e">
        <f t="shared" si="7"/>
        <v>#N/A</v>
      </c>
      <c r="P12" s="26"/>
      <c r="Q12" s="26"/>
      <c r="R12" s="24" t="e">
        <f t="shared" si="8"/>
        <v>#N/A</v>
      </c>
      <c r="S12" s="26"/>
      <c r="T12" s="26"/>
      <c r="U12" s="24" t="e">
        <f t="shared" si="9"/>
        <v>#N/A</v>
      </c>
      <c r="V12" s="26"/>
      <c r="W12" s="26"/>
      <c r="X12" s="24" t="e">
        <f t="shared" si="14"/>
        <v>#N/A</v>
      </c>
      <c r="Y12" s="26"/>
      <c r="Z12" s="26"/>
      <c r="AA12" s="24" t="e">
        <f t="shared" si="10"/>
        <v>#N/A</v>
      </c>
      <c r="AB12" s="26"/>
      <c r="AC12" s="26"/>
      <c r="AD12" s="24" t="e">
        <f t="shared" si="1"/>
        <v>#N/A</v>
      </c>
      <c r="AE12" s="26"/>
      <c r="AF12" s="26"/>
      <c r="AG12" s="24" t="e">
        <f t="shared" si="11"/>
        <v>#N/A</v>
      </c>
      <c r="AH12" s="26"/>
      <c r="AI12" s="26"/>
      <c r="AJ12" s="24" t="e">
        <f t="shared" si="2"/>
        <v>#N/A</v>
      </c>
      <c r="AK12" s="26">
        <f t="shared" si="12"/>
        <v>0</v>
      </c>
      <c r="AL12" s="26"/>
      <c r="AM12" s="24" t="e">
        <f t="shared" si="13"/>
        <v>#N/A</v>
      </c>
      <c r="AN12" s="26"/>
      <c r="AO12" s="26"/>
      <c r="AP12" s="24" t="e">
        <f t="shared" si="3"/>
        <v>#N/A</v>
      </c>
      <c r="AQ12" s="8">
        <f>IF(ISNUMBER(Measures!$B$2),Measures!$B$2,NA())</f>
        <v>65</v>
      </c>
      <c r="AR12" s="5">
        <f>IF(ISNUMBER(Measures!$B$3),Measures!$B$3,NA())</f>
        <v>50</v>
      </c>
      <c r="AS12" s="5">
        <f>IF(ISNUMBER(Measures!$B$4),Measures!$B$4,NA())</f>
        <v>55</v>
      </c>
      <c r="AT12" s="5">
        <f>IF(ISNUMBER(Measures!$B$5),Measures!$B$5,NA())</f>
        <v>60</v>
      </c>
      <c r="AU12" s="5">
        <f>IF(ISNUMBER(Measures!$B$6),Measures!$B$6,NA())</f>
        <v>65</v>
      </c>
      <c r="AV12" s="5">
        <f>IF(ISNUMBER(Measures!$B$7),Measures!$B$7,NA())</f>
        <v>70</v>
      </c>
      <c r="AW12" s="9">
        <f>IF(ISNUMBER(Measures!$B$8),Measures!$B$8,NA())</f>
        <v>75</v>
      </c>
      <c r="AX12" s="16">
        <f>IF(ISNUMBER(Measures!$B$9),Measures!$B$9,NA())</f>
        <v>60</v>
      </c>
      <c r="AY12" s="16">
        <f>IF(ISNUMBER(Measures!$B$10),Measures!$B$10,NA())</f>
        <v>75</v>
      </c>
      <c r="AZ12" s="16">
        <f>IF(ISNUMBER(Measures!$B$9),Measures!$B$11,NA())</f>
        <v>80</v>
      </c>
      <c r="BA12" s="16">
        <f>IF(ISNUMBER(Measures!$B$9),Measures!$B$12,NA())</f>
        <v>25</v>
      </c>
      <c r="BB12" s="16">
        <f>IF(ISNUMBER(Measures!$B$9),Measures!$B$13,NA())</f>
        <v>4</v>
      </c>
      <c r="BC12" s="16">
        <f>IF(ISNUMBER(Measures!$B$9),Measures!$B$14,NA())</f>
        <v>50</v>
      </c>
    </row>
    <row r="13" spans="1:55">
      <c r="A13" s="33" t="s">
        <v>86</v>
      </c>
      <c r="B13" s="69">
        <v>42644</v>
      </c>
      <c r="C13" s="70">
        <f t="shared" si="15"/>
        <v>42614</v>
      </c>
      <c r="D13" s="20"/>
      <c r="E13" s="23"/>
      <c r="F13" s="34" t="e">
        <f t="shared" si="4"/>
        <v>#N/A</v>
      </c>
      <c r="G13" s="19">
        <v>23</v>
      </c>
      <c r="H13" s="19">
        <v>32</v>
      </c>
      <c r="I13" s="24">
        <f t="shared" si="5"/>
        <v>71.875</v>
      </c>
      <c r="J13" s="19">
        <f t="shared" ca="1" si="16"/>
        <v>25.6</v>
      </c>
      <c r="K13" s="25">
        <v>32</v>
      </c>
      <c r="L13" s="24">
        <f t="shared" ca="1" si="6"/>
        <v>80</v>
      </c>
      <c r="M13" s="26"/>
      <c r="N13" s="26"/>
      <c r="O13" s="24" t="e">
        <f t="shared" si="7"/>
        <v>#N/A</v>
      </c>
      <c r="P13" s="26"/>
      <c r="Q13" s="26"/>
      <c r="R13" s="24" t="e">
        <f t="shared" si="8"/>
        <v>#N/A</v>
      </c>
      <c r="S13" s="26"/>
      <c r="T13" s="26"/>
      <c r="U13" s="24" t="e">
        <f t="shared" si="9"/>
        <v>#N/A</v>
      </c>
      <c r="V13" s="26"/>
      <c r="W13" s="26"/>
      <c r="X13" s="24" t="e">
        <f t="shared" si="14"/>
        <v>#N/A</v>
      </c>
      <c r="Y13" s="26"/>
      <c r="Z13" s="26"/>
      <c r="AA13" s="24" t="e">
        <f t="shared" si="10"/>
        <v>#N/A</v>
      </c>
      <c r="AB13" s="26"/>
      <c r="AC13" s="26"/>
      <c r="AD13" s="24" t="e">
        <f t="shared" si="1"/>
        <v>#N/A</v>
      </c>
      <c r="AE13" s="26"/>
      <c r="AF13" s="26"/>
      <c r="AG13" s="24" t="e">
        <f t="shared" si="11"/>
        <v>#N/A</v>
      </c>
      <c r="AH13" s="26"/>
      <c r="AI13" s="26"/>
      <c r="AJ13" s="24" t="e">
        <f t="shared" si="2"/>
        <v>#N/A</v>
      </c>
      <c r="AK13" s="26">
        <f t="shared" si="12"/>
        <v>0</v>
      </c>
      <c r="AL13" s="26"/>
      <c r="AM13" s="24" t="e">
        <f t="shared" si="13"/>
        <v>#N/A</v>
      </c>
      <c r="AN13" s="26"/>
      <c r="AO13" s="26"/>
      <c r="AP13" s="24" t="e">
        <f t="shared" si="3"/>
        <v>#N/A</v>
      </c>
      <c r="AQ13" s="8">
        <f>IF(ISNUMBER(Measures!$B$2),Measures!$B$2,NA())</f>
        <v>65</v>
      </c>
      <c r="AR13" s="5">
        <f>IF(ISNUMBER(Measures!$B$3),Measures!$B$3,NA())</f>
        <v>50</v>
      </c>
      <c r="AS13" s="5">
        <f>IF(ISNUMBER(Measures!$B$4),Measures!$B$4,NA())</f>
        <v>55</v>
      </c>
      <c r="AT13" s="5">
        <f>IF(ISNUMBER(Measures!$B$5),Measures!$B$5,NA())</f>
        <v>60</v>
      </c>
      <c r="AU13" s="5">
        <f>IF(ISNUMBER(Measures!$B$6),Measures!$B$6,NA())</f>
        <v>65</v>
      </c>
      <c r="AV13" s="5">
        <f>IF(ISNUMBER(Measures!$B$7),Measures!$B$7,NA())</f>
        <v>70</v>
      </c>
      <c r="AW13" s="9">
        <f>IF(ISNUMBER(Measures!$B$8),Measures!$B$8,NA())</f>
        <v>75</v>
      </c>
      <c r="AX13" s="16">
        <f>IF(ISNUMBER(Measures!$B$9),Measures!$B$9,NA())</f>
        <v>60</v>
      </c>
      <c r="AY13" s="16">
        <f>IF(ISNUMBER(Measures!$B$10),Measures!$B$10,NA())</f>
        <v>75</v>
      </c>
      <c r="AZ13" s="16">
        <f>IF(ISNUMBER(Measures!$B$9),Measures!$B$11,NA())</f>
        <v>80</v>
      </c>
      <c r="BA13" s="16">
        <f>IF(ISNUMBER(Measures!$B$9),Measures!$B$12,NA())</f>
        <v>25</v>
      </c>
      <c r="BB13" s="16">
        <f>IF(ISNUMBER(Measures!$B$9),Measures!$B$13,NA())</f>
        <v>4</v>
      </c>
      <c r="BC13" s="16">
        <f>IF(ISNUMBER(Measures!$B$9),Measures!$B$14,NA())</f>
        <v>50</v>
      </c>
    </row>
    <row r="14" spans="1:55">
      <c r="A14" s="33" t="s">
        <v>86</v>
      </c>
      <c r="B14" s="69">
        <v>42675</v>
      </c>
      <c r="C14" s="70">
        <f t="shared" si="15"/>
        <v>42644</v>
      </c>
      <c r="D14" s="20"/>
      <c r="E14" s="23"/>
      <c r="F14" s="34" t="e">
        <f t="shared" si="4"/>
        <v>#N/A</v>
      </c>
      <c r="G14" s="19">
        <v>23</v>
      </c>
      <c r="H14" s="19">
        <v>51</v>
      </c>
      <c r="I14" s="24">
        <f t="shared" si="5"/>
        <v>45.098039215686278</v>
      </c>
      <c r="J14" s="19">
        <f t="shared" ca="1" si="16"/>
        <v>35.700000000000003</v>
      </c>
      <c r="K14" s="25">
        <v>51</v>
      </c>
      <c r="L14" s="24">
        <f t="shared" ca="1" si="6"/>
        <v>70</v>
      </c>
      <c r="M14" s="26"/>
      <c r="N14" s="26"/>
      <c r="O14" s="24" t="e">
        <f t="shared" si="7"/>
        <v>#N/A</v>
      </c>
      <c r="P14" s="26"/>
      <c r="Q14" s="26"/>
      <c r="R14" s="24" t="e">
        <f t="shared" si="8"/>
        <v>#N/A</v>
      </c>
      <c r="S14" s="26"/>
      <c r="T14" s="26"/>
      <c r="U14" s="24" t="e">
        <f t="shared" si="9"/>
        <v>#N/A</v>
      </c>
      <c r="V14" s="26"/>
      <c r="W14" s="26"/>
      <c r="X14" s="24" t="e">
        <f t="shared" si="14"/>
        <v>#N/A</v>
      </c>
      <c r="Y14" s="26"/>
      <c r="Z14" s="26"/>
      <c r="AA14" s="24" t="e">
        <f t="shared" si="10"/>
        <v>#N/A</v>
      </c>
      <c r="AB14" s="26"/>
      <c r="AC14" s="26"/>
      <c r="AD14" s="24" t="e">
        <f t="shared" si="1"/>
        <v>#N/A</v>
      </c>
      <c r="AE14" s="26"/>
      <c r="AF14" s="26"/>
      <c r="AG14" s="24" t="e">
        <f t="shared" si="11"/>
        <v>#N/A</v>
      </c>
      <c r="AH14" s="26"/>
      <c r="AI14" s="26"/>
      <c r="AJ14" s="24" t="e">
        <f t="shared" si="2"/>
        <v>#N/A</v>
      </c>
      <c r="AK14" s="26">
        <f t="shared" si="12"/>
        <v>0</v>
      </c>
      <c r="AL14" s="26"/>
      <c r="AM14" s="24" t="e">
        <f t="shared" si="13"/>
        <v>#N/A</v>
      </c>
      <c r="AN14" s="26"/>
      <c r="AO14" s="26"/>
      <c r="AP14" s="24" t="e">
        <f t="shared" si="3"/>
        <v>#N/A</v>
      </c>
      <c r="AQ14" s="8">
        <f>IF(ISNUMBER(Measures!$B$2),Measures!$B$2,NA())</f>
        <v>65</v>
      </c>
      <c r="AR14" s="5">
        <f>IF(ISNUMBER(Measures!$B$3),Measures!$B$3,NA())</f>
        <v>50</v>
      </c>
      <c r="AS14" s="5">
        <f>IF(ISNUMBER(Measures!$B$4),Measures!$B$4,NA())</f>
        <v>55</v>
      </c>
      <c r="AT14" s="5">
        <f>IF(ISNUMBER(Measures!$B$5),Measures!$B$5,NA())</f>
        <v>60</v>
      </c>
      <c r="AU14" s="5">
        <f>IF(ISNUMBER(Measures!$B$6),Measures!$B$6,NA())</f>
        <v>65</v>
      </c>
      <c r="AV14" s="5">
        <f>IF(ISNUMBER(Measures!$B$7),Measures!$B$7,NA())</f>
        <v>70</v>
      </c>
      <c r="AW14" s="9">
        <f>IF(ISNUMBER(Measures!$B$8),Measures!$B$8,NA())</f>
        <v>75</v>
      </c>
      <c r="AX14" s="16">
        <f>IF(ISNUMBER(Measures!$B$9),Measures!$B$9,NA())</f>
        <v>60</v>
      </c>
      <c r="AY14" s="16">
        <f>IF(ISNUMBER(Measures!$B$10),Measures!$B$10,NA())</f>
        <v>75</v>
      </c>
      <c r="AZ14" s="16">
        <f>IF(ISNUMBER(Measures!$B$9),Measures!$B$11,NA())</f>
        <v>80</v>
      </c>
      <c r="BA14" s="16">
        <f>IF(ISNUMBER(Measures!$B$9),Measures!$B$12,NA())</f>
        <v>25</v>
      </c>
      <c r="BB14" s="16">
        <f>IF(ISNUMBER(Measures!$B$9),Measures!$B$13,NA())</f>
        <v>4</v>
      </c>
      <c r="BC14" s="16">
        <f>IF(ISNUMBER(Measures!$B$9),Measures!$B$14,NA())</f>
        <v>50</v>
      </c>
    </row>
    <row r="15" spans="1:55">
      <c r="A15" s="33" t="s">
        <v>86</v>
      </c>
      <c r="B15" s="69">
        <v>42705</v>
      </c>
      <c r="C15" s="70">
        <f t="shared" si="15"/>
        <v>42675</v>
      </c>
      <c r="D15" s="20"/>
      <c r="E15" s="23"/>
      <c r="F15" s="34" t="e">
        <f t="shared" si="4"/>
        <v>#N/A</v>
      </c>
      <c r="G15" s="19">
        <v>23</v>
      </c>
      <c r="H15" s="19">
        <v>49</v>
      </c>
      <c r="I15" s="24">
        <f t="shared" si="5"/>
        <v>46.938775510204081</v>
      </c>
      <c r="J15" s="19">
        <f t="shared" ca="1" si="16"/>
        <v>39.200000000000003</v>
      </c>
      <c r="K15" s="25">
        <v>49</v>
      </c>
      <c r="L15" s="24">
        <f t="shared" ca="1" si="6"/>
        <v>80</v>
      </c>
      <c r="M15" s="26"/>
      <c r="N15" s="26"/>
      <c r="O15" s="24" t="e">
        <f t="shared" si="7"/>
        <v>#N/A</v>
      </c>
      <c r="P15" s="26"/>
      <c r="Q15" s="26"/>
      <c r="R15" s="24" t="e">
        <f t="shared" si="8"/>
        <v>#N/A</v>
      </c>
      <c r="S15" s="26"/>
      <c r="T15" s="26"/>
      <c r="U15" s="24" t="e">
        <f t="shared" si="9"/>
        <v>#N/A</v>
      </c>
      <c r="V15" s="26"/>
      <c r="W15" s="26"/>
      <c r="X15" s="24" t="e">
        <f t="shared" si="14"/>
        <v>#N/A</v>
      </c>
      <c r="Y15" s="26"/>
      <c r="Z15" s="26"/>
      <c r="AA15" s="24" t="e">
        <f t="shared" si="10"/>
        <v>#N/A</v>
      </c>
      <c r="AB15" s="26"/>
      <c r="AC15" s="26"/>
      <c r="AD15" s="24" t="e">
        <f t="shared" si="1"/>
        <v>#N/A</v>
      </c>
      <c r="AE15" s="26"/>
      <c r="AF15" s="26"/>
      <c r="AG15" s="24" t="e">
        <f t="shared" si="11"/>
        <v>#N/A</v>
      </c>
      <c r="AH15" s="26"/>
      <c r="AI15" s="26"/>
      <c r="AJ15" s="24" t="e">
        <f t="shared" si="2"/>
        <v>#N/A</v>
      </c>
      <c r="AK15" s="26">
        <f t="shared" si="12"/>
        <v>0</v>
      </c>
      <c r="AL15" s="26"/>
      <c r="AM15" s="24" t="e">
        <f t="shared" si="13"/>
        <v>#N/A</v>
      </c>
      <c r="AN15" s="26"/>
      <c r="AO15" s="26"/>
      <c r="AP15" s="24" t="e">
        <f t="shared" si="3"/>
        <v>#N/A</v>
      </c>
      <c r="AQ15" s="8">
        <f>IF(ISNUMBER(Measures!$B$2),Measures!$B$2,NA())</f>
        <v>65</v>
      </c>
      <c r="AR15" s="5">
        <f>IF(ISNUMBER(Measures!$B$3),Measures!$B$3,NA())</f>
        <v>50</v>
      </c>
      <c r="AS15" s="5">
        <f>IF(ISNUMBER(Measures!$B$4),Measures!$B$4,NA())</f>
        <v>55</v>
      </c>
      <c r="AT15" s="5">
        <f>IF(ISNUMBER(Measures!$B$5),Measures!$B$5,NA())</f>
        <v>60</v>
      </c>
      <c r="AU15" s="5">
        <f>IF(ISNUMBER(Measures!$B$6),Measures!$B$6,NA())</f>
        <v>65</v>
      </c>
      <c r="AV15" s="5">
        <f>IF(ISNUMBER(Measures!$B$7),Measures!$B$7,NA())</f>
        <v>70</v>
      </c>
      <c r="AW15" s="9">
        <f>IF(ISNUMBER(Measures!$B$8),Measures!$B$8,NA())</f>
        <v>75</v>
      </c>
      <c r="AX15" s="16">
        <f>IF(ISNUMBER(Measures!$B$9),Measures!$B$9,NA())</f>
        <v>60</v>
      </c>
      <c r="AY15" s="16">
        <f>IF(ISNUMBER(Measures!$B$10),Measures!$B$10,NA())</f>
        <v>75</v>
      </c>
      <c r="AZ15" s="16">
        <f>IF(ISNUMBER(Measures!$B$9),Measures!$B$11,NA())</f>
        <v>80</v>
      </c>
      <c r="BA15" s="16">
        <f>IF(ISNUMBER(Measures!$B$9),Measures!$B$12,NA())</f>
        <v>25</v>
      </c>
      <c r="BB15" s="16">
        <f>IF(ISNUMBER(Measures!$B$9),Measures!$B$13,NA())</f>
        <v>4</v>
      </c>
      <c r="BC15" s="16">
        <f>IF(ISNUMBER(Measures!$B$9),Measures!$B$14,NA())</f>
        <v>50</v>
      </c>
    </row>
    <row r="16" spans="1:55">
      <c r="A16" s="33" t="s">
        <v>86</v>
      </c>
      <c r="B16" s="69">
        <v>42736</v>
      </c>
      <c r="C16" s="70">
        <f t="shared" si="15"/>
        <v>42705</v>
      </c>
      <c r="D16" s="20"/>
      <c r="E16" s="23"/>
      <c r="F16" s="34" t="e">
        <f t="shared" si="4"/>
        <v>#N/A</v>
      </c>
      <c r="G16" s="19">
        <v>23</v>
      </c>
      <c r="H16" s="19">
        <v>52</v>
      </c>
      <c r="I16" s="24">
        <f t="shared" si="5"/>
        <v>44.230769230769226</v>
      </c>
      <c r="J16" s="19">
        <f t="shared" ca="1" si="16"/>
        <v>20.8</v>
      </c>
      <c r="K16" s="25">
        <v>52</v>
      </c>
      <c r="L16" s="24">
        <f t="shared" ca="1" si="6"/>
        <v>40</v>
      </c>
      <c r="M16" s="26"/>
      <c r="N16" s="26"/>
      <c r="O16" s="24" t="e">
        <f t="shared" si="7"/>
        <v>#N/A</v>
      </c>
      <c r="P16" s="26"/>
      <c r="Q16" s="26"/>
      <c r="R16" s="24" t="e">
        <f t="shared" si="8"/>
        <v>#N/A</v>
      </c>
      <c r="S16" s="26"/>
      <c r="T16" s="26"/>
      <c r="U16" s="24" t="e">
        <f t="shared" si="9"/>
        <v>#N/A</v>
      </c>
      <c r="V16" s="26"/>
      <c r="W16" s="26"/>
      <c r="X16" s="24" t="e">
        <f t="shared" si="14"/>
        <v>#N/A</v>
      </c>
      <c r="Y16" s="26"/>
      <c r="Z16" s="26"/>
      <c r="AA16" s="24" t="e">
        <f t="shared" si="10"/>
        <v>#N/A</v>
      </c>
      <c r="AB16" s="26"/>
      <c r="AC16" s="26"/>
      <c r="AD16" s="24" t="e">
        <f t="shared" si="1"/>
        <v>#N/A</v>
      </c>
      <c r="AE16" s="26"/>
      <c r="AF16" s="26"/>
      <c r="AG16" s="24" t="e">
        <f t="shared" si="11"/>
        <v>#N/A</v>
      </c>
      <c r="AH16" s="26"/>
      <c r="AI16" s="26"/>
      <c r="AJ16" s="24" t="e">
        <f t="shared" si="2"/>
        <v>#N/A</v>
      </c>
      <c r="AK16" s="26">
        <f t="shared" si="12"/>
        <v>0</v>
      </c>
      <c r="AL16" s="26"/>
      <c r="AM16" s="24" t="e">
        <f t="shared" si="13"/>
        <v>#N/A</v>
      </c>
      <c r="AN16" s="26"/>
      <c r="AO16" s="26"/>
      <c r="AP16" s="24" t="e">
        <f t="shared" si="3"/>
        <v>#N/A</v>
      </c>
      <c r="AQ16" s="8">
        <f>IF(ISNUMBER(Measures!$B$2),Measures!$B$2,NA())</f>
        <v>65</v>
      </c>
      <c r="AR16" s="5">
        <f>IF(ISNUMBER(Measures!$B$3),Measures!$B$3,NA())</f>
        <v>50</v>
      </c>
      <c r="AS16" s="5">
        <f>IF(ISNUMBER(Measures!$B$4),Measures!$B$4,NA())</f>
        <v>55</v>
      </c>
      <c r="AT16" s="5">
        <f>IF(ISNUMBER(Measures!$B$5),Measures!$B$5,NA())</f>
        <v>60</v>
      </c>
      <c r="AU16" s="5">
        <f>IF(ISNUMBER(Measures!$B$6),Measures!$B$6,NA())</f>
        <v>65</v>
      </c>
      <c r="AV16" s="5">
        <f>IF(ISNUMBER(Measures!$B$7),Measures!$B$7,NA())</f>
        <v>70</v>
      </c>
      <c r="AW16" s="9">
        <f>IF(ISNUMBER(Measures!$B$8),Measures!$B$8,NA())</f>
        <v>75</v>
      </c>
      <c r="AX16" s="16">
        <f>IF(ISNUMBER(Measures!$B$9),Measures!$B$9,NA())</f>
        <v>60</v>
      </c>
      <c r="AY16" s="16">
        <f>IF(ISNUMBER(Measures!$B$10),Measures!$B$10,NA())</f>
        <v>75</v>
      </c>
      <c r="AZ16" s="16">
        <f>IF(ISNUMBER(Measures!$B$9),Measures!$B$11,NA())</f>
        <v>80</v>
      </c>
      <c r="BA16" s="16">
        <f>IF(ISNUMBER(Measures!$B$9),Measures!$B$12,NA())</f>
        <v>25</v>
      </c>
      <c r="BB16" s="16">
        <f>IF(ISNUMBER(Measures!$B$9),Measures!$B$13,NA())</f>
        <v>4</v>
      </c>
      <c r="BC16" s="16">
        <f>IF(ISNUMBER(Measures!$B$9),Measures!$B$14,NA())</f>
        <v>50</v>
      </c>
    </row>
    <row r="17" spans="1:55">
      <c r="A17" s="33" t="s">
        <v>86</v>
      </c>
      <c r="B17" s="69">
        <v>42767</v>
      </c>
      <c r="C17" s="70">
        <f t="shared" si="15"/>
        <v>42736</v>
      </c>
      <c r="D17" s="20"/>
      <c r="E17" s="23"/>
      <c r="F17" s="34" t="e">
        <f t="shared" si="4"/>
        <v>#N/A</v>
      </c>
      <c r="G17" s="19"/>
      <c r="H17" s="19"/>
      <c r="I17" s="24" t="e">
        <f t="shared" si="5"/>
        <v>#N/A</v>
      </c>
      <c r="J17" s="26"/>
      <c r="K17" s="26"/>
      <c r="L17" s="24" t="e">
        <f t="shared" si="6"/>
        <v>#N/A</v>
      </c>
      <c r="M17" s="26"/>
      <c r="N17" s="26"/>
      <c r="O17" s="24" t="e">
        <f t="shared" si="7"/>
        <v>#N/A</v>
      </c>
      <c r="P17" s="26"/>
      <c r="Q17" s="26"/>
      <c r="R17" s="24" t="e">
        <f t="shared" si="8"/>
        <v>#N/A</v>
      </c>
      <c r="S17" s="26"/>
      <c r="T17" s="26"/>
      <c r="U17" s="24" t="e">
        <f t="shared" si="9"/>
        <v>#N/A</v>
      </c>
      <c r="V17" s="26"/>
      <c r="W17" s="26"/>
      <c r="X17" s="24" t="e">
        <f t="shared" si="14"/>
        <v>#N/A</v>
      </c>
      <c r="Y17" s="26"/>
      <c r="Z17" s="26"/>
      <c r="AA17" s="24" t="e">
        <f t="shared" si="10"/>
        <v>#N/A</v>
      </c>
      <c r="AB17" s="26"/>
      <c r="AC17" s="26"/>
      <c r="AD17" s="24" t="e">
        <f t="shared" si="1"/>
        <v>#N/A</v>
      </c>
      <c r="AE17" s="26"/>
      <c r="AF17" s="26"/>
      <c r="AG17" s="24" t="e">
        <f t="shared" si="11"/>
        <v>#N/A</v>
      </c>
      <c r="AH17" s="26"/>
      <c r="AI17" s="26"/>
      <c r="AJ17" s="24" t="e">
        <f t="shared" si="2"/>
        <v>#N/A</v>
      </c>
      <c r="AK17" s="26">
        <f t="shared" si="12"/>
        <v>0</v>
      </c>
      <c r="AL17" s="26"/>
      <c r="AM17" s="24" t="e">
        <f t="shared" si="13"/>
        <v>#N/A</v>
      </c>
      <c r="AN17" s="26"/>
      <c r="AO17" s="26"/>
      <c r="AP17" s="24" t="e">
        <f t="shared" si="3"/>
        <v>#N/A</v>
      </c>
      <c r="AQ17" s="8">
        <f>IF(ISNUMBER(Measures!$B$2),Measures!$B$2,NA())</f>
        <v>65</v>
      </c>
      <c r="AR17" s="5">
        <f>IF(ISNUMBER(Measures!$B$3),Measures!$B$3,NA())</f>
        <v>50</v>
      </c>
      <c r="AS17" s="5">
        <f>IF(ISNUMBER(Measures!$B$4),Measures!$B$4,NA())</f>
        <v>55</v>
      </c>
      <c r="AT17" s="5">
        <f>IF(ISNUMBER(Measures!$B$5),Measures!$B$5,NA())</f>
        <v>60</v>
      </c>
      <c r="AU17" s="5">
        <f>IF(ISNUMBER(Measures!$B$6),Measures!$B$6,NA())</f>
        <v>65</v>
      </c>
      <c r="AV17" s="5">
        <f>IF(ISNUMBER(Measures!$B$7),Measures!$B$7,NA())</f>
        <v>70</v>
      </c>
      <c r="AW17" s="9">
        <f>IF(ISNUMBER(Measures!$B$8),Measures!$B$8,NA())</f>
        <v>75</v>
      </c>
      <c r="AX17" s="16">
        <f>IF(ISNUMBER(Measures!$B$9),Measures!$B$9,NA())</f>
        <v>60</v>
      </c>
      <c r="AY17" s="16">
        <f>IF(ISNUMBER(Measures!$B$10),Measures!$B$10,NA())</f>
        <v>75</v>
      </c>
      <c r="AZ17" s="16">
        <f>IF(ISNUMBER(Measures!$B$9),Measures!$B$11,NA())</f>
        <v>80</v>
      </c>
      <c r="BA17" s="16">
        <f>IF(ISNUMBER(Measures!$B$9),Measures!$B$12,NA())</f>
        <v>25</v>
      </c>
      <c r="BB17" s="16">
        <f>IF(ISNUMBER(Measures!$B$9),Measures!$B$13,NA())</f>
        <v>4</v>
      </c>
      <c r="BC17" s="16">
        <f>IF(ISNUMBER(Measures!$B$9),Measures!$B$14,NA())</f>
        <v>50</v>
      </c>
    </row>
    <row r="18" spans="1:55">
      <c r="A18" s="33" t="s">
        <v>86</v>
      </c>
      <c r="B18" s="69">
        <v>42795</v>
      </c>
      <c r="C18" s="70">
        <f t="shared" si="15"/>
        <v>42767</v>
      </c>
      <c r="D18" s="20"/>
      <c r="E18" s="23"/>
      <c r="F18" s="34" t="e">
        <f t="shared" si="4"/>
        <v>#N/A</v>
      </c>
      <c r="G18" s="19"/>
      <c r="H18" s="19"/>
      <c r="I18" s="24" t="e">
        <f t="shared" si="5"/>
        <v>#N/A</v>
      </c>
      <c r="J18" s="26"/>
      <c r="K18" s="26"/>
      <c r="L18" s="24" t="e">
        <f t="shared" si="6"/>
        <v>#N/A</v>
      </c>
      <c r="M18" s="26"/>
      <c r="N18" s="26"/>
      <c r="O18" s="24" t="e">
        <f t="shared" si="7"/>
        <v>#N/A</v>
      </c>
      <c r="P18" s="26"/>
      <c r="Q18" s="26"/>
      <c r="R18" s="24" t="e">
        <f t="shared" si="8"/>
        <v>#N/A</v>
      </c>
      <c r="S18" s="26"/>
      <c r="T18" s="26"/>
      <c r="U18" s="24" t="e">
        <f t="shared" si="9"/>
        <v>#N/A</v>
      </c>
      <c r="V18" s="26"/>
      <c r="W18" s="26"/>
      <c r="X18" s="24" t="e">
        <f t="shared" si="14"/>
        <v>#N/A</v>
      </c>
      <c r="Y18" s="26"/>
      <c r="Z18" s="26"/>
      <c r="AA18" s="24" t="e">
        <f t="shared" si="10"/>
        <v>#N/A</v>
      </c>
      <c r="AB18" s="26"/>
      <c r="AC18" s="26"/>
      <c r="AD18" s="24" t="e">
        <f t="shared" si="1"/>
        <v>#N/A</v>
      </c>
      <c r="AE18" s="26"/>
      <c r="AF18" s="26"/>
      <c r="AG18" s="24" t="e">
        <f t="shared" si="11"/>
        <v>#N/A</v>
      </c>
      <c r="AH18" s="26"/>
      <c r="AI18" s="26"/>
      <c r="AJ18" s="24" t="e">
        <f t="shared" si="2"/>
        <v>#N/A</v>
      </c>
      <c r="AK18" s="26">
        <f t="shared" si="12"/>
        <v>0</v>
      </c>
      <c r="AL18" s="26"/>
      <c r="AM18" s="24" t="e">
        <f t="shared" si="13"/>
        <v>#N/A</v>
      </c>
      <c r="AN18" s="26"/>
      <c r="AO18" s="26"/>
      <c r="AP18" s="24" t="e">
        <f t="shared" si="3"/>
        <v>#N/A</v>
      </c>
      <c r="AQ18" s="8">
        <f>IF(ISNUMBER(Measures!$B$2),Measures!$B$2,NA())</f>
        <v>65</v>
      </c>
      <c r="AR18" s="5">
        <f>IF(ISNUMBER(Measures!$B$3),Measures!$B$3,NA())</f>
        <v>50</v>
      </c>
      <c r="AS18" s="5">
        <f>IF(ISNUMBER(Measures!$B$4),Measures!$B$4,NA())</f>
        <v>55</v>
      </c>
      <c r="AT18" s="5">
        <f>IF(ISNUMBER(Measures!$B$5),Measures!$B$5,NA())</f>
        <v>60</v>
      </c>
      <c r="AU18" s="5">
        <f>IF(ISNUMBER(Measures!$B$6),Measures!$B$6,NA())</f>
        <v>65</v>
      </c>
      <c r="AV18" s="5">
        <f>IF(ISNUMBER(Measures!$B$7),Measures!$B$7,NA())</f>
        <v>70</v>
      </c>
      <c r="AW18" s="9">
        <f>IF(ISNUMBER(Measures!$B$8),Measures!$B$8,NA())</f>
        <v>75</v>
      </c>
      <c r="AX18" s="16">
        <f>IF(ISNUMBER(Measures!$B$9),Measures!$B$9,NA())</f>
        <v>60</v>
      </c>
      <c r="AY18" s="16">
        <f>IF(ISNUMBER(Measures!$B$10),Measures!$B$10,NA())</f>
        <v>75</v>
      </c>
      <c r="AZ18" s="16">
        <f>IF(ISNUMBER(Measures!$B$9),Measures!$B$11,NA())</f>
        <v>80</v>
      </c>
      <c r="BA18" s="16">
        <f>IF(ISNUMBER(Measures!$B$9),Measures!$B$12,NA())</f>
        <v>25</v>
      </c>
      <c r="BB18" s="16">
        <f>IF(ISNUMBER(Measures!$B$9),Measures!$B$13,NA())</f>
        <v>4</v>
      </c>
      <c r="BC18" s="16">
        <f>IF(ISNUMBER(Measures!$B$9),Measures!$B$14,NA())</f>
        <v>50</v>
      </c>
    </row>
    <row r="19" spans="1:55">
      <c r="A19" s="33" t="s">
        <v>86</v>
      </c>
      <c r="B19" s="69">
        <v>42826</v>
      </c>
      <c r="C19" s="70">
        <f t="shared" si="15"/>
        <v>42795</v>
      </c>
      <c r="D19" s="20"/>
      <c r="E19" s="23"/>
      <c r="F19" s="34" t="e">
        <f t="shared" si="4"/>
        <v>#N/A</v>
      </c>
      <c r="G19" s="19"/>
      <c r="H19" s="19"/>
      <c r="I19" s="24" t="e">
        <f t="shared" si="5"/>
        <v>#N/A</v>
      </c>
      <c r="J19" s="26"/>
      <c r="K19" s="26"/>
      <c r="L19" s="24" t="e">
        <f t="shared" si="6"/>
        <v>#N/A</v>
      </c>
      <c r="M19" s="26"/>
      <c r="N19" s="26"/>
      <c r="O19" s="24" t="e">
        <f t="shared" si="7"/>
        <v>#N/A</v>
      </c>
      <c r="P19" s="26"/>
      <c r="Q19" s="26"/>
      <c r="R19" s="24" t="e">
        <f t="shared" si="8"/>
        <v>#N/A</v>
      </c>
      <c r="S19" s="26"/>
      <c r="T19" s="26"/>
      <c r="U19" s="24" t="e">
        <f t="shared" si="9"/>
        <v>#N/A</v>
      </c>
      <c r="V19" s="26"/>
      <c r="W19" s="26"/>
      <c r="X19" s="24" t="e">
        <f t="shared" si="14"/>
        <v>#N/A</v>
      </c>
      <c r="Y19" s="26"/>
      <c r="Z19" s="26"/>
      <c r="AA19" s="24" t="e">
        <f t="shared" si="10"/>
        <v>#N/A</v>
      </c>
      <c r="AB19" s="26"/>
      <c r="AC19" s="26"/>
      <c r="AD19" s="24" t="e">
        <f t="shared" si="1"/>
        <v>#N/A</v>
      </c>
      <c r="AE19" s="26"/>
      <c r="AF19" s="26"/>
      <c r="AG19" s="24" t="e">
        <f t="shared" si="11"/>
        <v>#N/A</v>
      </c>
      <c r="AH19" s="26"/>
      <c r="AI19" s="26"/>
      <c r="AJ19" s="24" t="e">
        <f t="shared" si="2"/>
        <v>#N/A</v>
      </c>
      <c r="AK19" s="26">
        <f t="shared" si="12"/>
        <v>0</v>
      </c>
      <c r="AL19" s="26"/>
      <c r="AM19" s="24" t="e">
        <f t="shared" si="13"/>
        <v>#N/A</v>
      </c>
      <c r="AN19" s="26"/>
      <c r="AO19" s="26"/>
      <c r="AP19" s="24" t="e">
        <f t="shared" si="3"/>
        <v>#N/A</v>
      </c>
      <c r="AQ19" s="8">
        <f>IF(ISNUMBER(Measures!$B$2),Measures!$B$2,NA())</f>
        <v>65</v>
      </c>
      <c r="AR19" s="5">
        <f>IF(ISNUMBER(Measures!$B$3),Measures!$B$3,NA())</f>
        <v>50</v>
      </c>
      <c r="AS19" s="5">
        <f>IF(ISNUMBER(Measures!$B$4),Measures!$B$4,NA())</f>
        <v>55</v>
      </c>
      <c r="AT19" s="5">
        <f>IF(ISNUMBER(Measures!$B$5),Measures!$B$5,NA())</f>
        <v>60</v>
      </c>
      <c r="AU19" s="5">
        <f>IF(ISNUMBER(Measures!$B$6),Measures!$B$6,NA())</f>
        <v>65</v>
      </c>
      <c r="AV19" s="5">
        <f>IF(ISNUMBER(Measures!$B$7),Measures!$B$7,NA())</f>
        <v>70</v>
      </c>
      <c r="AW19" s="9">
        <f>IF(ISNUMBER(Measures!$B$8),Measures!$B$8,NA())</f>
        <v>75</v>
      </c>
      <c r="AX19" s="16">
        <f>IF(ISNUMBER(Measures!$B$9),Measures!$B$9,NA())</f>
        <v>60</v>
      </c>
      <c r="AY19" s="16">
        <f>IF(ISNUMBER(Measures!$B$10),Measures!$B$10,NA())</f>
        <v>75</v>
      </c>
      <c r="AZ19" s="16">
        <f>IF(ISNUMBER(Measures!$B$9),Measures!$B$11,NA())</f>
        <v>80</v>
      </c>
      <c r="BA19" s="16">
        <f>IF(ISNUMBER(Measures!$B$9),Measures!$B$12,NA())</f>
        <v>25</v>
      </c>
      <c r="BB19" s="16">
        <f>IF(ISNUMBER(Measures!$B$9),Measures!$B$13,NA())</f>
        <v>4</v>
      </c>
      <c r="BC19" s="16">
        <f>IF(ISNUMBER(Measures!$B$9),Measures!$B$14,NA())</f>
        <v>50</v>
      </c>
    </row>
    <row r="20" spans="1:55">
      <c r="A20" s="33" t="s">
        <v>86</v>
      </c>
      <c r="B20" s="69">
        <v>42856</v>
      </c>
      <c r="C20" s="70">
        <f t="shared" si="15"/>
        <v>42826</v>
      </c>
      <c r="D20" s="20"/>
      <c r="E20" s="23"/>
      <c r="F20" s="34" t="e">
        <f t="shared" si="4"/>
        <v>#N/A</v>
      </c>
      <c r="G20" s="19"/>
      <c r="H20" s="19"/>
      <c r="I20" s="24" t="e">
        <f t="shared" si="5"/>
        <v>#N/A</v>
      </c>
      <c r="J20" s="26"/>
      <c r="K20" s="26"/>
      <c r="L20" s="24" t="e">
        <f t="shared" si="6"/>
        <v>#N/A</v>
      </c>
      <c r="M20" s="26"/>
      <c r="N20" s="26"/>
      <c r="O20" s="24" t="e">
        <f t="shared" si="7"/>
        <v>#N/A</v>
      </c>
      <c r="P20" s="26"/>
      <c r="Q20" s="26"/>
      <c r="R20" s="24" t="e">
        <f t="shared" si="8"/>
        <v>#N/A</v>
      </c>
      <c r="S20" s="26"/>
      <c r="T20" s="26"/>
      <c r="U20" s="24" t="e">
        <f t="shared" si="9"/>
        <v>#N/A</v>
      </c>
      <c r="V20" s="26"/>
      <c r="W20" s="26"/>
      <c r="X20" s="24" t="e">
        <f t="shared" si="14"/>
        <v>#N/A</v>
      </c>
      <c r="Y20" s="26"/>
      <c r="Z20" s="26"/>
      <c r="AA20" s="24" t="e">
        <f t="shared" si="10"/>
        <v>#N/A</v>
      </c>
      <c r="AB20" s="26"/>
      <c r="AC20" s="26"/>
      <c r="AD20" s="24" t="e">
        <f t="shared" si="1"/>
        <v>#N/A</v>
      </c>
      <c r="AE20" s="26"/>
      <c r="AF20" s="26"/>
      <c r="AG20" s="24" t="e">
        <f t="shared" si="11"/>
        <v>#N/A</v>
      </c>
      <c r="AH20" s="26"/>
      <c r="AI20" s="26"/>
      <c r="AJ20" s="24" t="e">
        <f t="shared" si="2"/>
        <v>#N/A</v>
      </c>
      <c r="AK20" s="26">
        <f t="shared" si="12"/>
        <v>0</v>
      </c>
      <c r="AL20" s="26"/>
      <c r="AM20" s="24" t="e">
        <f t="shared" si="13"/>
        <v>#N/A</v>
      </c>
      <c r="AN20" s="26"/>
      <c r="AO20" s="26"/>
      <c r="AP20" s="24" t="e">
        <f t="shared" si="3"/>
        <v>#N/A</v>
      </c>
      <c r="AQ20" s="8">
        <f>IF(ISNUMBER(Measures!$B$2),Measures!$B$2,NA())</f>
        <v>65</v>
      </c>
      <c r="AR20" s="5">
        <f>IF(ISNUMBER(Measures!$B$3),Measures!$B$3,NA())</f>
        <v>50</v>
      </c>
      <c r="AS20" s="5">
        <f>IF(ISNUMBER(Measures!$B$4),Measures!$B$4,NA())</f>
        <v>55</v>
      </c>
      <c r="AT20" s="5">
        <f>IF(ISNUMBER(Measures!$B$5),Measures!$B$5,NA())</f>
        <v>60</v>
      </c>
      <c r="AU20" s="5">
        <f>IF(ISNUMBER(Measures!$B$6),Measures!$B$6,NA())</f>
        <v>65</v>
      </c>
      <c r="AV20" s="5">
        <f>IF(ISNUMBER(Measures!$B$7),Measures!$B$7,NA())</f>
        <v>70</v>
      </c>
      <c r="AW20" s="9">
        <f>IF(ISNUMBER(Measures!$B$8),Measures!$B$8,NA())</f>
        <v>75</v>
      </c>
      <c r="AX20" s="16">
        <f>IF(ISNUMBER(Measures!$B$9),Measures!$B$9,NA())</f>
        <v>60</v>
      </c>
      <c r="AY20" s="16">
        <f>IF(ISNUMBER(Measures!$B$10),Measures!$B$10,NA())</f>
        <v>75</v>
      </c>
      <c r="AZ20" s="16">
        <f>IF(ISNUMBER(Measures!$B$9),Measures!$B$11,NA())</f>
        <v>80</v>
      </c>
      <c r="BA20" s="16">
        <f>IF(ISNUMBER(Measures!$B$9),Measures!$B$12,NA())</f>
        <v>25</v>
      </c>
      <c r="BB20" s="16">
        <f>IF(ISNUMBER(Measures!$B$9),Measures!$B$13,NA())</f>
        <v>4</v>
      </c>
      <c r="BC20" s="16">
        <f>IF(ISNUMBER(Measures!$B$9),Measures!$B$14,NA())</f>
        <v>50</v>
      </c>
    </row>
    <row r="21" spans="1:55">
      <c r="A21" s="33" t="s">
        <v>86</v>
      </c>
      <c r="B21" s="69">
        <v>42887</v>
      </c>
      <c r="C21" s="70">
        <f t="shared" si="15"/>
        <v>42856</v>
      </c>
      <c r="D21" s="20"/>
      <c r="E21" s="23"/>
      <c r="F21" s="34" t="e">
        <f t="shared" si="4"/>
        <v>#N/A</v>
      </c>
      <c r="G21" s="19"/>
      <c r="H21" s="19"/>
      <c r="I21" s="24" t="e">
        <f t="shared" si="5"/>
        <v>#N/A</v>
      </c>
      <c r="J21" s="26"/>
      <c r="K21" s="26"/>
      <c r="L21" s="24" t="e">
        <f t="shared" si="6"/>
        <v>#N/A</v>
      </c>
      <c r="M21" s="26"/>
      <c r="N21" s="26"/>
      <c r="O21" s="24" t="e">
        <f t="shared" si="7"/>
        <v>#N/A</v>
      </c>
      <c r="P21" s="26"/>
      <c r="Q21" s="26"/>
      <c r="R21" s="24" t="e">
        <f t="shared" si="8"/>
        <v>#N/A</v>
      </c>
      <c r="S21" s="26"/>
      <c r="T21" s="26"/>
      <c r="U21" s="24" t="e">
        <f t="shared" si="9"/>
        <v>#N/A</v>
      </c>
      <c r="V21" s="26"/>
      <c r="W21" s="26"/>
      <c r="X21" s="24" t="e">
        <f t="shared" si="14"/>
        <v>#N/A</v>
      </c>
      <c r="Y21" s="26"/>
      <c r="Z21" s="26"/>
      <c r="AA21" s="24" t="e">
        <f t="shared" si="10"/>
        <v>#N/A</v>
      </c>
      <c r="AB21" s="26"/>
      <c r="AC21" s="26"/>
      <c r="AD21" s="24" t="e">
        <f t="shared" si="1"/>
        <v>#N/A</v>
      </c>
      <c r="AE21" s="26"/>
      <c r="AF21" s="26"/>
      <c r="AG21" s="24" t="e">
        <f t="shared" si="11"/>
        <v>#N/A</v>
      </c>
      <c r="AH21" s="26"/>
      <c r="AI21" s="26"/>
      <c r="AJ21" s="24" t="e">
        <f t="shared" si="2"/>
        <v>#N/A</v>
      </c>
      <c r="AK21" s="26">
        <f t="shared" si="12"/>
        <v>0</v>
      </c>
      <c r="AL21" s="26"/>
      <c r="AM21" s="24" t="e">
        <f t="shared" si="13"/>
        <v>#N/A</v>
      </c>
      <c r="AN21" s="26"/>
      <c r="AO21" s="26"/>
      <c r="AP21" s="24" t="e">
        <f t="shared" si="3"/>
        <v>#N/A</v>
      </c>
      <c r="AQ21" s="8">
        <f>IF(ISNUMBER(Measures!$B$2),Measures!$B$2,NA())</f>
        <v>65</v>
      </c>
      <c r="AR21" s="5">
        <f>IF(ISNUMBER(Measures!$B$3),Measures!$B$3,NA())</f>
        <v>50</v>
      </c>
      <c r="AS21" s="5">
        <f>IF(ISNUMBER(Measures!$B$4),Measures!$B$4,NA())</f>
        <v>55</v>
      </c>
      <c r="AT21" s="5">
        <f>IF(ISNUMBER(Measures!$B$5),Measures!$B$5,NA())</f>
        <v>60</v>
      </c>
      <c r="AU21" s="5">
        <f>IF(ISNUMBER(Measures!$B$6),Measures!$B$6,NA())</f>
        <v>65</v>
      </c>
      <c r="AV21" s="5">
        <f>IF(ISNUMBER(Measures!$B$7),Measures!$B$7,NA())</f>
        <v>70</v>
      </c>
      <c r="AW21" s="9">
        <f>IF(ISNUMBER(Measures!$B$8),Measures!$B$8,NA())</f>
        <v>75</v>
      </c>
      <c r="AX21" s="16">
        <f>IF(ISNUMBER(Measures!$B$9),Measures!$B$9,NA())</f>
        <v>60</v>
      </c>
      <c r="AY21" s="16">
        <f>IF(ISNUMBER(Measures!$B$10),Measures!$B$10,NA())</f>
        <v>75</v>
      </c>
      <c r="AZ21" s="16">
        <f>IF(ISNUMBER(Measures!$B$9),Measures!$B$11,NA())</f>
        <v>80</v>
      </c>
      <c r="BA21" s="16">
        <f>IF(ISNUMBER(Measures!$B$9),Measures!$B$12,NA())</f>
        <v>25</v>
      </c>
      <c r="BB21" s="16">
        <f>IF(ISNUMBER(Measures!$B$9),Measures!$B$13,NA())</f>
        <v>4</v>
      </c>
      <c r="BC21" s="16">
        <f>IF(ISNUMBER(Measures!$B$9),Measures!$B$14,NA())</f>
        <v>50</v>
      </c>
    </row>
    <row r="22" spans="1:55">
      <c r="A22" s="33" t="s">
        <v>86</v>
      </c>
      <c r="B22" s="69">
        <v>42917</v>
      </c>
      <c r="C22" s="70">
        <f t="shared" si="15"/>
        <v>42887</v>
      </c>
      <c r="D22" s="20"/>
      <c r="E22" s="23"/>
      <c r="F22" s="34" t="e">
        <f t="shared" si="4"/>
        <v>#N/A</v>
      </c>
      <c r="G22" s="19"/>
      <c r="H22" s="19"/>
      <c r="I22" s="24" t="e">
        <f t="shared" si="5"/>
        <v>#N/A</v>
      </c>
      <c r="J22" s="26"/>
      <c r="K22" s="26"/>
      <c r="L22" s="24" t="e">
        <f t="shared" si="6"/>
        <v>#N/A</v>
      </c>
      <c r="M22" s="26"/>
      <c r="N22" s="26"/>
      <c r="O22" s="24" t="e">
        <f t="shared" si="7"/>
        <v>#N/A</v>
      </c>
      <c r="P22" s="26"/>
      <c r="Q22" s="26"/>
      <c r="R22" s="24" t="e">
        <f t="shared" si="8"/>
        <v>#N/A</v>
      </c>
      <c r="S22" s="26"/>
      <c r="T22" s="26"/>
      <c r="U22" s="24" t="e">
        <f t="shared" si="9"/>
        <v>#N/A</v>
      </c>
      <c r="V22" s="26"/>
      <c r="W22" s="26"/>
      <c r="X22" s="24" t="e">
        <f t="shared" si="14"/>
        <v>#N/A</v>
      </c>
      <c r="Y22" s="26"/>
      <c r="Z22" s="26"/>
      <c r="AA22" s="24" t="e">
        <f t="shared" si="10"/>
        <v>#N/A</v>
      </c>
      <c r="AB22" s="26"/>
      <c r="AC22" s="26"/>
      <c r="AD22" s="24" t="e">
        <f t="shared" si="1"/>
        <v>#N/A</v>
      </c>
      <c r="AE22" s="26"/>
      <c r="AF22" s="26"/>
      <c r="AG22" s="24" t="e">
        <f t="shared" si="11"/>
        <v>#N/A</v>
      </c>
      <c r="AH22" s="26"/>
      <c r="AI22" s="26"/>
      <c r="AJ22" s="24" t="e">
        <f t="shared" si="2"/>
        <v>#N/A</v>
      </c>
      <c r="AK22" s="26">
        <f t="shared" si="12"/>
        <v>0</v>
      </c>
      <c r="AL22" s="26"/>
      <c r="AM22" s="24" t="e">
        <f t="shared" si="13"/>
        <v>#N/A</v>
      </c>
      <c r="AN22" s="26"/>
      <c r="AO22" s="26"/>
      <c r="AP22" s="24" t="e">
        <f t="shared" si="3"/>
        <v>#N/A</v>
      </c>
      <c r="AQ22" s="8">
        <f>IF(ISNUMBER(Measures!$B$2),Measures!$B$2,NA())</f>
        <v>65</v>
      </c>
      <c r="AR22" s="5">
        <f>IF(ISNUMBER(Measures!$B$3),Measures!$B$3,NA())</f>
        <v>50</v>
      </c>
      <c r="AS22" s="5">
        <f>IF(ISNUMBER(Measures!$B$4),Measures!$B$4,NA())</f>
        <v>55</v>
      </c>
      <c r="AT22" s="5">
        <f>IF(ISNUMBER(Measures!$B$5),Measures!$B$5,NA())</f>
        <v>60</v>
      </c>
      <c r="AU22" s="5">
        <f>IF(ISNUMBER(Measures!$B$6),Measures!$B$6,NA())</f>
        <v>65</v>
      </c>
      <c r="AV22" s="5">
        <f>IF(ISNUMBER(Measures!$B$7),Measures!$B$7,NA())</f>
        <v>70</v>
      </c>
      <c r="AW22" s="9">
        <f>IF(ISNUMBER(Measures!$B$8),Measures!$B$8,NA())</f>
        <v>75</v>
      </c>
      <c r="AX22" s="16">
        <f>IF(ISNUMBER(Measures!$B$9),Measures!$B$9,NA())</f>
        <v>60</v>
      </c>
      <c r="AY22" s="16">
        <f>IF(ISNUMBER(Measures!$B$10),Measures!$B$10,NA())</f>
        <v>75</v>
      </c>
      <c r="AZ22" s="16">
        <f>IF(ISNUMBER(Measures!$B$9),Measures!$B$11,NA())</f>
        <v>80</v>
      </c>
      <c r="BA22" s="16">
        <f>IF(ISNUMBER(Measures!$B$9),Measures!$B$12,NA())</f>
        <v>25</v>
      </c>
      <c r="BB22" s="16">
        <f>IF(ISNUMBER(Measures!$B$9),Measures!$B$13,NA())</f>
        <v>4</v>
      </c>
      <c r="BC22" s="16">
        <f>IF(ISNUMBER(Measures!$B$9),Measures!$B$14,NA())</f>
        <v>50</v>
      </c>
    </row>
    <row r="23" spans="1:55">
      <c r="A23" s="33" t="s">
        <v>86</v>
      </c>
      <c r="B23" s="69">
        <v>42948</v>
      </c>
      <c r="C23" s="70">
        <f t="shared" si="15"/>
        <v>42917</v>
      </c>
      <c r="D23" s="20"/>
      <c r="E23" s="23"/>
      <c r="F23" s="34" t="e">
        <f t="shared" si="4"/>
        <v>#N/A</v>
      </c>
      <c r="G23" s="19"/>
      <c r="H23" s="19"/>
      <c r="I23" s="24" t="e">
        <f t="shared" si="5"/>
        <v>#N/A</v>
      </c>
      <c r="J23" s="26"/>
      <c r="K23" s="26"/>
      <c r="L23" s="24" t="e">
        <f t="shared" si="6"/>
        <v>#N/A</v>
      </c>
      <c r="M23" s="26"/>
      <c r="N23" s="26"/>
      <c r="O23" s="24" t="e">
        <f t="shared" si="7"/>
        <v>#N/A</v>
      </c>
      <c r="P23" s="26"/>
      <c r="Q23" s="26"/>
      <c r="R23" s="24" t="e">
        <f t="shared" si="8"/>
        <v>#N/A</v>
      </c>
      <c r="S23" s="26"/>
      <c r="T23" s="26"/>
      <c r="U23" s="24" t="e">
        <f t="shared" si="9"/>
        <v>#N/A</v>
      </c>
      <c r="V23" s="26"/>
      <c r="W23" s="26"/>
      <c r="X23" s="24" t="e">
        <f t="shared" si="14"/>
        <v>#N/A</v>
      </c>
      <c r="Y23" s="26"/>
      <c r="Z23" s="26"/>
      <c r="AA23" s="24" t="e">
        <f t="shared" si="10"/>
        <v>#N/A</v>
      </c>
      <c r="AB23" s="26"/>
      <c r="AC23" s="26"/>
      <c r="AD23" s="24" t="e">
        <f t="shared" si="1"/>
        <v>#N/A</v>
      </c>
      <c r="AE23" s="26"/>
      <c r="AF23" s="26"/>
      <c r="AG23" s="24" t="e">
        <f t="shared" si="11"/>
        <v>#N/A</v>
      </c>
      <c r="AH23" s="26"/>
      <c r="AI23" s="26"/>
      <c r="AJ23" s="24" t="e">
        <f t="shared" si="2"/>
        <v>#N/A</v>
      </c>
      <c r="AK23" s="26">
        <f t="shared" si="12"/>
        <v>0</v>
      </c>
      <c r="AL23" s="26"/>
      <c r="AM23" s="24" t="e">
        <f t="shared" si="13"/>
        <v>#N/A</v>
      </c>
      <c r="AN23" s="26"/>
      <c r="AO23" s="26"/>
      <c r="AP23" s="24" t="e">
        <f t="shared" si="3"/>
        <v>#N/A</v>
      </c>
      <c r="AQ23" s="8">
        <f>IF(ISNUMBER(Measures!$B$2),Measures!$B$2,NA())</f>
        <v>65</v>
      </c>
      <c r="AR23" s="5">
        <f>IF(ISNUMBER(Measures!$B$3),Measures!$B$3,NA())</f>
        <v>50</v>
      </c>
      <c r="AS23" s="5">
        <f>IF(ISNUMBER(Measures!$B$4),Measures!$B$4,NA())</f>
        <v>55</v>
      </c>
      <c r="AT23" s="5">
        <f>IF(ISNUMBER(Measures!$B$5),Measures!$B$5,NA())</f>
        <v>60</v>
      </c>
      <c r="AU23" s="5">
        <f>IF(ISNUMBER(Measures!$B$6),Measures!$B$6,NA())</f>
        <v>65</v>
      </c>
      <c r="AV23" s="5">
        <f>IF(ISNUMBER(Measures!$B$7),Measures!$B$7,NA())</f>
        <v>70</v>
      </c>
      <c r="AW23" s="9">
        <f>IF(ISNUMBER(Measures!$B$8),Measures!$B$8,NA())</f>
        <v>75</v>
      </c>
      <c r="AX23" s="16">
        <f>IF(ISNUMBER(Measures!$B$9),Measures!$B$9,NA())</f>
        <v>60</v>
      </c>
      <c r="AY23" s="16">
        <f>IF(ISNUMBER(Measures!$B$10),Measures!$B$10,NA())</f>
        <v>75</v>
      </c>
      <c r="AZ23" s="16">
        <f>IF(ISNUMBER(Measures!$B$9),Measures!$B$11,NA())</f>
        <v>80</v>
      </c>
      <c r="BA23" s="16">
        <f>IF(ISNUMBER(Measures!$B$9),Measures!$B$12,NA())</f>
        <v>25</v>
      </c>
      <c r="BB23" s="16">
        <f>IF(ISNUMBER(Measures!$B$9),Measures!$B$13,NA())</f>
        <v>4</v>
      </c>
      <c r="BC23" s="16">
        <f>IF(ISNUMBER(Measures!$B$9),Measures!$B$14,NA())</f>
        <v>50</v>
      </c>
    </row>
    <row r="24" spans="1:55">
      <c r="A24" s="33" t="s">
        <v>86</v>
      </c>
      <c r="B24" s="69">
        <v>42979</v>
      </c>
      <c r="C24" s="70">
        <f t="shared" si="15"/>
        <v>42948</v>
      </c>
      <c r="D24" s="20"/>
      <c r="E24" s="23"/>
      <c r="F24" s="34" t="e">
        <f t="shared" si="4"/>
        <v>#N/A</v>
      </c>
      <c r="G24" s="19"/>
      <c r="H24" s="19"/>
      <c r="I24" s="24" t="e">
        <f t="shared" si="5"/>
        <v>#N/A</v>
      </c>
      <c r="J24" s="26"/>
      <c r="K24" s="26"/>
      <c r="L24" s="24" t="e">
        <f t="shared" si="6"/>
        <v>#N/A</v>
      </c>
      <c r="M24" s="26"/>
      <c r="N24" s="26"/>
      <c r="O24" s="24" t="e">
        <f t="shared" si="7"/>
        <v>#N/A</v>
      </c>
      <c r="P24" s="26"/>
      <c r="Q24" s="26"/>
      <c r="R24" s="24" t="e">
        <f t="shared" si="8"/>
        <v>#N/A</v>
      </c>
      <c r="S24" s="26"/>
      <c r="T24" s="26"/>
      <c r="U24" s="24" t="e">
        <f t="shared" si="9"/>
        <v>#N/A</v>
      </c>
      <c r="V24" s="26"/>
      <c r="W24" s="26"/>
      <c r="X24" s="24" t="e">
        <f t="shared" si="14"/>
        <v>#N/A</v>
      </c>
      <c r="Y24" s="26"/>
      <c r="Z24" s="26"/>
      <c r="AA24" s="24" t="e">
        <f t="shared" si="10"/>
        <v>#N/A</v>
      </c>
      <c r="AB24" s="26"/>
      <c r="AC24" s="26"/>
      <c r="AD24" s="24" t="e">
        <f t="shared" si="1"/>
        <v>#N/A</v>
      </c>
      <c r="AE24" s="26"/>
      <c r="AF24" s="26"/>
      <c r="AG24" s="24" t="e">
        <f t="shared" si="11"/>
        <v>#N/A</v>
      </c>
      <c r="AH24" s="26"/>
      <c r="AI24" s="26"/>
      <c r="AJ24" s="24" t="e">
        <f t="shared" si="2"/>
        <v>#N/A</v>
      </c>
      <c r="AK24" s="26">
        <f t="shared" si="12"/>
        <v>0</v>
      </c>
      <c r="AL24" s="26"/>
      <c r="AM24" s="24" t="e">
        <f t="shared" si="13"/>
        <v>#N/A</v>
      </c>
      <c r="AN24" s="26"/>
      <c r="AO24" s="26"/>
      <c r="AP24" s="24" t="e">
        <f t="shared" si="3"/>
        <v>#N/A</v>
      </c>
      <c r="AQ24" s="8">
        <f>IF(ISNUMBER(Measures!$B$2),Measures!$B$2,NA())</f>
        <v>65</v>
      </c>
      <c r="AR24" s="5">
        <f>IF(ISNUMBER(Measures!$B$3),Measures!$B$3,NA())</f>
        <v>50</v>
      </c>
      <c r="AS24" s="5">
        <f>IF(ISNUMBER(Measures!$B$4),Measures!$B$4,NA())</f>
        <v>55</v>
      </c>
      <c r="AT24" s="5">
        <f>IF(ISNUMBER(Measures!$B$5),Measures!$B$5,NA())</f>
        <v>60</v>
      </c>
      <c r="AU24" s="5">
        <f>IF(ISNUMBER(Measures!$B$6),Measures!$B$6,NA())</f>
        <v>65</v>
      </c>
      <c r="AV24" s="5">
        <f>IF(ISNUMBER(Measures!$B$7),Measures!$B$7,NA())</f>
        <v>70</v>
      </c>
      <c r="AW24" s="9">
        <f>IF(ISNUMBER(Measures!$B$8),Measures!$B$8,NA())</f>
        <v>75</v>
      </c>
      <c r="AX24" s="16">
        <f>IF(ISNUMBER(Measures!$B$9),Measures!$B$9,NA())</f>
        <v>60</v>
      </c>
      <c r="AY24" s="16">
        <f>IF(ISNUMBER(Measures!$B$10),Measures!$B$10,NA())</f>
        <v>75</v>
      </c>
      <c r="AZ24" s="16">
        <f>IF(ISNUMBER(Measures!$B$9),Measures!$B$11,NA())</f>
        <v>80</v>
      </c>
      <c r="BA24" s="16">
        <f>IF(ISNUMBER(Measures!$B$9),Measures!$B$12,NA())</f>
        <v>25</v>
      </c>
      <c r="BB24" s="16">
        <f>IF(ISNUMBER(Measures!$B$9),Measures!$B$13,NA())</f>
        <v>4</v>
      </c>
      <c r="BC24" s="16">
        <f>IF(ISNUMBER(Measures!$B$9),Measures!$B$14,NA())</f>
        <v>50</v>
      </c>
    </row>
    <row r="25" spans="1:55">
      <c r="A25" s="33" t="s">
        <v>86</v>
      </c>
      <c r="B25" s="69">
        <v>43009</v>
      </c>
      <c r="C25" s="70">
        <f t="shared" si="15"/>
        <v>42979</v>
      </c>
      <c r="D25" s="20"/>
      <c r="E25" s="23"/>
      <c r="F25" s="34" t="e">
        <f t="shared" si="4"/>
        <v>#N/A</v>
      </c>
      <c r="G25" s="19"/>
      <c r="H25" s="19"/>
      <c r="I25" s="24" t="e">
        <f t="shared" si="5"/>
        <v>#N/A</v>
      </c>
      <c r="J25" s="26"/>
      <c r="K25" s="26"/>
      <c r="L25" s="24" t="e">
        <f t="shared" si="6"/>
        <v>#N/A</v>
      </c>
      <c r="M25" s="26"/>
      <c r="N25" s="26"/>
      <c r="O25" s="24" t="e">
        <f t="shared" si="7"/>
        <v>#N/A</v>
      </c>
      <c r="P25" s="26"/>
      <c r="Q25" s="26"/>
      <c r="R25" s="24" t="e">
        <f t="shared" si="8"/>
        <v>#N/A</v>
      </c>
      <c r="S25" s="26"/>
      <c r="T25" s="26"/>
      <c r="U25" s="24" t="e">
        <f t="shared" si="9"/>
        <v>#N/A</v>
      </c>
      <c r="V25" s="26"/>
      <c r="W25" s="26"/>
      <c r="X25" s="24" t="e">
        <f t="shared" si="14"/>
        <v>#N/A</v>
      </c>
      <c r="Y25" s="26"/>
      <c r="Z25" s="26"/>
      <c r="AA25" s="24" t="e">
        <f>IF(AND(Z25&gt;0,ISNUMBER(Y25)),(Y25/Z25)*100,NA())</f>
        <v>#N/A</v>
      </c>
      <c r="AB25" s="26"/>
      <c r="AC25" s="26"/>
      <c r="AD25" s="24" t="e">
        <f t="shared" si="1"/>
        <v>#N/A</v>
      </c>
      <c r="AE25" s="26"/>
      <c r="AF25" s="26"/>
      <c r="AG25" s="24" t="e">
        <f t="shared" si="11"/>
        <v>#N/A</v>
      </c>
      <c r="AH25" s="26"/>
      <c r="AI25" s="26"/>
      <c r="AJ25" s="24" t="e">
        <f t="shared" si="2"/>
        <v>#N/A</v>
      </c>
      <c r="AK25" s="26">
        <f t="shared" si="12"/>
        <v>0</v>
      </c>
      <c r="AL25" s="26"/>
      <c r="AM25" s="24" t="e">
        <f t="shared" si="13"/>
        <v>#N/A</v>
      </c>
      <c r="AN25" s="26"/>
      <c r="AO25" s="26"/>
      <c r="AP25" s="24" t="e">
        <f>IF(AND(AO25&gt;0,ISNUMBER(AN25)),(AN25/AO25),NA())</f>
        <v>#N/A</v>
      </c>
      <c r="AQ25" s="8">
        <f>IF(ISNUMBER(Measures!$B$2),Measures!$B$2,NA())</f>
        <v>65</v>
      </c>
      <c r="AR25" s="5">
        <f>IF(ISNUMBER(Measures!$B$3),Measures!$B$3,NA())</f>
        <v>50</v>
      </c>
      <c r="AS25" s="5">
        <f>IF(ISNUMBER(Measures!$B$4),Measures!$B$4,NA())</f>
        <v>55</v>
      </c>
      <c r="AT25" s="5">
        <f>IF(ISNUMBER(Measures!$B$5),Measures!$B$5,NA())</f>
        <v>60</v>
      </c>
      <c r="AU25" s="5">
        <f>IF(ISNUMBER(Measures!$B$6),Measures!$B$6,NA())</f>
        <v>65</v>
      </c>
      <c r="AV25" s="5">
        <f>IF(ISNUMBER(Measures!$B$7),Measures!$B$7,NA())</f>
        <v>70</v>
      </c>
      <c r="AW25" s="9">
        <f>IF(ISNUMBER(Measures!$B$8),Measures!$B$8,NA())</f>
        <v>75</v>
      </c>
      <c r="AX25" s="16">
        <f>IF(ISNUMBER(Measures!$B$9),Measures!$B$9,NA())</f>
        <v>60</v>
      </c>
      <c r="AY25" s="16">
        <f>IF(ISNUMBER(Measures!$B$10),Measures!$B$10,NA())</f>
        <v>75</v>
      </c>
      <c r="AZ25" s="16">
        <f>IF(ISNUMBER(Measures!$B$9),Measures!$B$11,NA())</f>
        <v>80</v>
      </c>
      <c r="BA25" s="16">
        <f>IF(ISNUMBER(Measures!$B$9),Measures!$B$12,NA())</f>
        <v>25</v>
      </c>
      <c r="BB25" s="16">
        <f>IF(ISNUMBER(Measures!$B$9),Measures!$B$13,NA())</f>
        <v>4</v>
      </c>
      <c r="BC25" s="16">
        <f>IF(ISNUMBER(Measures!$B$9),Measures!$B$14,NA())</f>
        <v>50</v>
      </c>
    </row>
    <row r="26" spans="1:55">
      <c r="A26" s="33" t="s">
        <v>86</v>
      </c>
      <c r="B26" s="69">
        <v>43040</v>
      </c>
      <c r="C26" s="70">
        <f t="shared" si="15"/>
        <v>43009</v>
      </c>
      <c r="D26" s="20"/>
      <c r="E26" s="23"/>
      <c r="F26" s="34" t="e">
        <f t="shared" si="4"/>
        <v>#N/A</v>
      </c>
      <c r="G26" s="19"/>
      <c r="H26" s="19"/>
      <c r="I26" s="24" t="e">
        <f t="shared" si="5"/>
        <v>#N/A</v>
      </c>
      <c r="J26" s="26"/>
      <c r="K26" s="26"/>
      <c r="L26" s="24" t="e">
        <f t="shared" si="6"/>
        <v>#N/A</v>
      </c>
      <c r="M26" s="26"/>
      <c r="N26" s="26"/>
      <c r="O26" s="24" t="e">
        <f t="shared" si="7"/>
        <v>#N/A</v>
      </c>
      <c r="P26" s="26"/>
      <c r="Q26" s="26"/>
      <c r="R26" s="24" t="e">
        <f t="shared" si="8"/>
        <v>#N/A</v>
      </c>
      <c r="S26" s="26"/>
      <c r="T26" s="26"/>
      <c r="U26" s="24" t="e">
        <f t="shared" si="9"/>
        <v>#N/A</v>
      </c>
      <c r="V26" s="26"/>
      <c r="W26" s="26"/>
      <c r="X26" s="24" t="e">
        <f t="shared" si="14"/>
        <v>#N/A</v>
      </c>
      <c r="Y26" s="26"/>
      <c r="Z26" s="26"/>
      <c r="AA26" s="24" t="e">
        <f t="shared" si="10"/>
        <v>#N/A</v>
      </c>
      <c r="AB26" s="26"/>
      <c r="AC26" s="26"/>
      <c r="AD26" s="24" t="e">
        <f t="shared" si="1"/>
        <v>#N/A</v>
      </c>
      <c r="AE26" s="26"/>
      <c r="AF26" s="26"/>
      <c r="AG26" s="24" t="e">
        <f t="shared" si="11"/>
        <v>#N/A</v>
      </c>
      <c r="AH26" s="26"/>
      <c r="AI26" s="26"/>
      <c r="AJ26" s="24" t="e">
        <f>IF(AND(AI26&gt;0,ISNUMBER(AH26)),(AH26/AI26),NA())</f>
        <v>#N/A</v>
      </c>
      <c r="AK26" s="26">
        <f t="shared" si="12"/>
        <v>0</v>
      </c>
      <c r="AL26" s="26"/>
      <c r="AM26" s="24" t="e">
        <f t="shared" si="13"/>
        <v>#N/A</v>
      </c>
      <c r="AN26" s="26"/>
      <c r="AO26" s="26"/>
      <c r="AP26" s="24" t="e">
        <f t="shared" ref="AP26:AP39" si="17">IF(AND(AO26&gt;0,ISNUMBER(AN26)),(AN26/AO26),NA())</f>
        <v>#N/A</v>
      </c>
      <c r="AQ26" s="8">
        <f>IF(ISNUMBER(Measures!$B$2),Measures!$B$2,NA())</f>
        <v>65</v>
      </c>
      <c r="AR26" s="5">
        <f>IF(ISNUMBER(Measures!$B$3),Measures!$B$3,NA())</f>
        <v>50</v>
      </c>
      <c r="AS26" s="5">
        <f>IF(ISNUMBER(Measures!$B$4),Measures!$B$4,NA())</f>
        <v>55</v>
      </c>
      <c r="AT26" s="5">
        <f>IF(ISNUMBER(Measures!$B$5),Measures!$B$5,NA())</f>
        <v>60</v>
      </c>
      <c r="AU26" s="5">
        <f>IF(ISNUMBER(Measures!$B$6),Measures!$B$6,NA())</f>
        <v>65</v>
      </c>
      <c r="AV26" s="5">
        <f>IF(ISNUMBER(Measures!$B$7),Measures!$B$7,NA())</f>
        <v>70</v>
      </c>
      <c r="AW26" s="9">
        <f>IF(ISNUMBER(Measures!$B$8),Measures!$B$8,NA())</f>
        <v>75</v>
      </c>
      <c r="AX26" s="16">
        <f>IF(ISNUMBER(Measures!$B$9),Measures!$B$9,NA())</f>
        <v>60</v>
      </c>
      <c r="AY26" s="16">
        <f>IF(ISNUMBER(Measures!$B$10),Measures!$B$10,NA())</f>
        <v>75</v>
      </c>
      <c r="AZ26" s="16">
        <f>IF(ISNUMBER(Measures!$B$9),Measures!$B$11,NA())</f>
        <v>80</v>
      </c>
      <c r="BA26" s="16">
        <f>IF(ISNUMBER(Measures!$B$9),Measures!$B$12,NA())</f>
        <v>25</v>
      </c>
      <c r="BB26" s="16">
        <f>IF(ISNUMBER(Measures!$B$9),Measures!$B$13,NA())</f>
        <v>4</v>
      </c>
      <c r="BC26" s="16">
        <f>IF(ISNUMBER(Measures!$B$9),Measures!$B$14,NA())</f>
        <v>50</v>
      </c>
    </row>
    <row r="27" spans="1:55">
      <c r="A27" s="33" t="s">
        <v>86</v>
      </c>
      <c r="B27" s="69">
        <v>43070</v>
      </c>
      <c r="C27" s="70">
        <f t="shared" si="15"/>
        <v>43040</v>
      </c>
      <c r="D27" s="20"/>
      <c r="E27" s="23"/>
      <c r="F27" s="34" t="e">
        <f t="shared" si="4"/>
        <v>#N/A</v>
      </c>
      <c r="G27" s="19"/>
      <c r="H27" s="19"/>
      <c r="I27" s="24" t="e">
        <f t="shared" si="5"/>
        <v>#N/A</v>
      </c>
      <c r="J27" s="26"/>
      <c r="K27" s="26"/>
      <c r="L27" s="24" t="e">
        <f t="shared" si="6"/>
        <v>#N/A</v>
      </c>
      <c r="M27" s="26"/>
      <c r="N27" s="26"/>
      <c r="O27" s="24" t="e">
        <f t="shared" si="7"/>
        <v>#N/A</v>
      </c>
      <c r="P27" s="26"/>
      <c r="Q27" s="26"/>
      <c r="R27" s="24" t="e">
        <f t="shared" si="8"/>
        <v>#N/A</v>
      </c>
      <c r="S27" s="26"/>
      <c r="T27" s="26"/>
      <c r="U27" s="24" t="e">
        <f t="shared" si="9"/>
        <v>#N/A</v>
      </c>
      <c r="V27" s="26"/>
      <c r="W27" s="26"/>
      <c r="X27" s="24" t="e">
        <f t="shared" si="14"/>
        <v>#N/A</v>
      </c>
      <c r="Y27" s="26"/>
      <c r="Z27" s="26"/>
      <c r="AA27" s="24" t="e">
        <f t="shared" si="10"/>
        <v>#N/A</v>
      </c>
      <c r="AB27" s="26"/>
      <c r="AC27" s="26"/>
      <c r="AD27" s="24" t="e">
        <f t="shared" si="1"/>
        <v>#N/A</v>
      </c>
      <c r="AE27" s="26"/>
      <c r="AF27" s="26"/>
      <c r="AG27" s="24" t="e">
        <f t="shared" si="11"/>
        <v>#N/A</v>
      </c>
      <c r="AH27" s="26"/>
      <c r="AI27" s="26"/>
      <c r="AJ27" s="24" t="e">
        <f t="shared" ref="AJ27:AJ39" si="18">IF(AND(AI27&gt;0,ISNUMBER(AH27)),(AH27/AI27),NA())</f>
        <v>#N/A</v>
      </c>
      <c r="AK27" s="26">
        <f t="shared" si="12"/>
        <v>0</v>
      </c>
      <c r="AL27" s="26"/>
      <c r="AM27" s="24" t="e">
        <f t="shared" si="13"/>
        <v>#N/A</v>
      </c>
      <c r="AN27" s="26"/>
      <c r="AO27" s="26"/>
      <c r="AP27" s="24" t="e">
        <f t="shared" si="17"/>
        <v>#N/A</v>
      </c>
      <c r="AQ27" s="8">
        <f>IF(ISNUMBER(Measures!$B$2),Measures!$B$2,NA())</f>
        <v>65</v>
      </c>
      <c r="AR27" s="5">
        <f>IF(ISNUMBER(Measures!$B$3),Measures!$B$3,NA())</f>
        <v>50</v>
      </c>
      <c r="AS27" s="5">
        <f>IF(ISNUMBER(Measures!$B$4),Measures!$B$4,NA())</f>
        <v>55</v>
      </c>
      <c r="AT27" s="5">
        <f>IF(ISNUMBER(Measures!$B$5),Measures!$B$5,NA())</f>
        <v>60</v>
      </c>
      <c r="AU27" s="5">
        <f>IF(ISNUMBER(Measures!$B$6),Measures!$B$6,NA())</f>
        <v>65</v>
      </c>
      <c r="AV27" s="5">
        <f>IF(ISNUMBER(Measures!$B$7),Measures!$B$7,NA())</f>
        <v>70</v>
      </c>
      <c r="AW27" s="9">
        <f>IF(ISNUMBER(Measures!$B$8),Measures!$B$8,NA())</f>
        <v>75</v>
      </c>
      <c r="AX27" s="16">
        <f>IF(ISNUMBER(Measures!$B$9),Measures!$B$9,NA())</f>
        <v>60</v>
      </c>
      <c r="AY27" s="16">
        <f>IF(ISNUMBER(Measures!$B$10),Measures!$B$10,NA())</f>
        <v>75</v>
      </c>
      <c r="AZ27" s="16">
        <f>IF(ISNUMBER(Measures!$B$9),Measures!$B$11,NA())</f>
        <v>80</v>
      </c>
      <c r="BA27" s="16">
        <f>IF(ISNUMBER(Measures!$B$9),Measures!$B$12,NA())</f>
        <v>25</v>
      </c>
      <c r="BB27" s="16">
        <f>IF(ISNUMBER(Measures!$B$9),Measures!$B$13,NA())</f>
        <v>4</v>
      </c>
      <c r="BC27" s="16">
        <f>IF(ISNUMBER(Measures!$B$9),Measures!$B$14,NA())</f>
        <v>50</v>
      </c>
    </row>
    <row r="28" spans="1:55" ht="12" customHeight="1">
      <c r="A28" s="33" t="s">
        <v>86</v>
      </c>
      <c r="B28" s="69">
        <v>43101</v>
      </c>
      <c r="C28" s="70">
        <f t="shared" si="15"/>
        <v>43070</v>
      </c>
      <c r="D28" s="20"/>
      <c r="E28" s="23"/>
      <c r="F28" s="34" t="e">
        <f t="shared" si="4"/>
        <v>#N/A</v>
      </c>
      <c r="G28" s="19"/>
      <c r="H28" s="19"/>
      <c r="I28" s="24" t="e">
        <f t="shared" si="5"/>
        <v>#N/A</v>
      </c>
      <c r="J28" s="26"/>
      <c r="K28" s="26"/>
      <c r="L28" s="24" t="e">
        <f t="shared" si="6"/>
        <v>#N/A</v>
      </c>
      <c r="M28" s="26"/>
      <c r="N28" s="26"/>
      <c r="O28" s="24" t="e">
        <f t="shared" si="7"/>
        <v>#N/A</v>
      </c>
      <c r="P28" s="26"/>
      <c r="Q28" s="26"/>
      <c r="R28" s="24" t="e">
        <f t="shared" si="8"/>
        <v>#N/A</v>
      </c>
      <c r="S28" s="26"/>
      <c r="T28" s="26"/>
      <c r="U28" s="24" t="e">
        <f t="shared" si="9"/>
        <v>#N/A</v>
      </c>
      <c r="V28" s="26"/>
      <c r="W28" s="26"/>
      <c r="X28" s="24" t="e">
        <f t="shared" si="14"/>
        <v>#N/A</v>
      </c>
      <c r="Y28" s="26"/>
      <c r="Z28" s="26"/>
      <c r="AA28" s="24" t="e">
        <f t="shared" si="10"/>
        <v>#N/A</v>
      </c>
      <c r="AB28" s="26"/>
      <c r="AC28" s="26"/>
      <c r="AD28" s="24" t="e">
        <f t="shared" si="1"/>
        <v>#N/A</v>
      </c>
      <c r="AE28" s="26"/>
      <c r="AF28" s="26"/>
      <c r="AG28" s="24" t="e">
        <f t="shared" si="11"/>
        <v>#N/A</v>
      </c>
      <c r="AH28" s="26"/>
      <c r="AI28" s="26"/>
      <c r="AJ28" s="24" t="e">
        <f t="shared" si="18"/>
        <v>#N/A</v>
      </c>
      <c r="AK28" s="26">
        <f t="shared" si="12"/>
        <v>0</v>
      </c>
      <c r="AL28" s="26"/>
      <c r="AM28" s="24" t="e">
        <f t="shared" si="13"/>
        <v>#N/A</v>
      </c>
      <c r="AN28" s="26"/>
      <c r="AO28" s="26"/>
      <c r="AP28" s="24" t="e">
        <f t="shared" si="17"/>
        <v>#N/A</v>
      </c>
      <c r="AQ28" s="8">
        <f>IF(ISNUMBER(Measures!$B$2),Measures!$B$2,NA())</f>
        <v>65</v>
      </c>
      <c r="AR28" s="5">
        <f>IF(ISNUMBER(Measures!$B$3),Measures!$B$3,NA())</f>
        <v>50</v>
      </c>
      <c r="AS28" s="5">
        <f>IF(ISNUMBER(Measures!$B$4),Measures!$B$4,NA())</f>
        <v>55</v>
      </c>
      <c r="AT28" s="5">
        <f>IF(ISNUMBER(Measures!$B$5),Measures!$B$5,NA())</f>
        <v>60</v>
      </c>
      <c r="AU28" s="5">
        <f>IF(ISNUMBER(Measures!$B$6),Measures!$B$6,NA())</f>
        <v>65</v>
      </c>
      <c r="AV28" s="5">
        <f>IF(ISNUMBER(Measures!$B$7),Measures!$B$7,NA())</f>
        <v>70</v>
      </c>
      <c r="AW28" s="9">
        <f>IF(ISNUMBER(Measures!$B$8),Measures!$B$8,NA())</f>
        <v>75</v>
      </c>
      <c r="AX28" s="16">
        <f>IF(ISNUMBER(Measures!$B$9),Measures!$B$9,NA())</f>
        <v>60</v>
      </c>
      <c r="AY28" s="16">
        <f>IF(ISNUMBER(Measures!$B$10),Measures!$B$10,NA())</f>
        <v>75</v>
      </c>
      <c r="AZ28" s="16">
        <f>IF(ISNUMBER(Measures!$B$9),Measures!$B$11,NA())</f>
        <v>80</v>
      </c>
      <c r="BA28" s="16">
        <f>IF(ISNUMBER(Measures!$B$9),Measures!$B$12,NA())</f>
        <v>25</v>
      </c>
      <c r="BB28" s="16">
        <f>IF(ISNUMBER(Measures!$B$9),Measures!$B$13,NA())</f>
        <v>4</v>
      </c>
      <c r="BC28" s="16">
        <f>IF(ISNUMBER(Measures!$B$9),Measures!$B$14,NA())</f>
        <v>50</v>
      </c>
    </row>
    <row r="29" spans="1:55" ht="12" customHeight="1">
      <c r="A29" s="33" t="s">
        <v>86</v>
      </c>
      <c r="B29" s="69">
        <v>43132</v>
      </c>
      <c r="C29" s="70">
        <f t="shared" si="15"/>
        <v>43101</v>
      </c>
      <c r="D29" s="20"/>
      <c r="E29" s="23"/>
      <c r="F29" s="34" t="e">
        <f t="shared" si="4"/>
        <v>#N/A</v>
      </c>
      <c r="G29" s="19"/>
      <c r="H29" s="19"/>
      <c r="I29" s="24" t="e">
        <f t="shared" si="5"/>
        <v>#N/A</v>
      </c>
      <c r="J29" s="26"/>
      <c r="K29" s="26"/>
      <c r="L29" s="24" t="e">
        <f t="shared" si="6"/>
        <v>#N/A</v>
      </c>
      <c r="M29" s="26"/>
      <c r="N29" s="26"/>
      <c r="O29" s="24" t="e">
        <f t="shared" si="7"/>
        <v>#N/A</v>
      </c>
      <c r="P29" s="26"/>
      <c r="Q29" s="26"/>
      <c r="R29" s="24" t="e">
        <f t="shared" si="8"/>
        <v>#N/A</v>
      </c>
      <c r="S29" s="26"/>
      <c r="T29" s="26"/>
      <c r="U29" s="24" t="e">
        <f t="shared" si="9"/>
        <v>#N/A</v>
      </c>
      <c r="V29" s="26"/>
      <c r="W29" s="26"/>
      <c r="X29" s="24" t="e">
        <f t="shared" si="14"/>
        <v>#N/A</v>
      </c>
      <c r="Y29" s="26"/>
      <c r="Z29" s="26"/>
      <c r="AA29" s="24" t="e">
        <f t="shared" si="10"/>
        <v>#N/A</v>
      </c>
      <c r="AB29" s="26"/>
      <c r="AC29" s="26"/>
      <c r="AD29" s="24" t="e">
        <f t="shared" si="1"/>
        <v>#N/A</v>
      </c>
      <c r="AE29" s="26"/>
      <c r="AF29" s="26"/>
      <c r="AG29" s="24" t="e">
        <f t="shared" si="11"/>
        <v>#N/A</v>
      </c>
      <c r="AH29" s="26"/>
      <c r="AI29" s="26"/>
      <c r="AJ29" s="24" t="e">
        <f t="shared" si="18"/>
        <v>#N/A</v>
      </c>
      <c r="AK29" s="26">
        <f t="shared" si="12"/>
        <v>0</v>
      </c>
      <c r="AL29" s="26"/>
      <c r="AM29" s="24" t="e">
        <f t="shared" si="13"/>
        <v>#N/A</v>
      </c>
      <c r="AN29" s="26"/>
      <c r="AO29" s="26"/>
      <c r="AP29" s="24" t="e">
        <f t="shared" si="17"/>
        <v>#N/A</v>
      </c>
      <c r="AQ29" s="8">
        <f>IF(ISNUMBER(Measures!$B$2),Measures!$B$2,NA())</f>
        <v>65</v>
      </c>
      <c r="AR29" s="5">
        <f>IF(ISNUMBER(Measures!$B$3),Measures!$B$3,NA())</f>
        <v>50</v>
      </c>
      <c r="AS29" s="5">
        <f>IF(ISNUMBER(Measures!$B$4),Measures!$B$4,NA())</f>
        <v>55</v>
      </c>
      <c r="AT29" s="5">
        <f>IF(ISNUMBER(Measures!$B$5),Measures!$B$5,NA())</f>
        <v>60</v>
      </c>
      <c r="AU29" s="5">
        <f>IF(ISNUMBER(Measures!$B$6),Measures!$B$6,NA())</f>
        <v>65</v>
      </c>
      <c r="AV29" s="5">
        <f>IF(ISNUMBER(Measures!$B$7),Measures!$B$7,NA())</f>
        <v>70</v>
      </c>
      <c r="AW29" s="9">
        <f>IF(ISNUMBER(Measures!$B$8),Measures!$B$8,NA())</f>
        <v>75</v>
      </c>
      <c r="AX29" s="16">
        <f>IF(ISNUMBER(Measures!$B$9),Measures!$B$9,NA())</f>
        <v>60</v>
      </c>
      <c r="AY29" s="16">
        <f>IF(ISNUMBER(Measures!$B$10),Measures!$B$10,NA())</f>
        <v>75</v>
      </c>
      <c r="AZ29" s="16">
        <f>IF(ISNUMBER(Measures!$B$9),Measures!$B$11,NA())</f>
        <v>80</v>
      </c>
      <c r="BA29" s="16">
        <f>IF(ISNUMBER(Measures!$B$9),Measures!$B$12,NA())</f>
        <v>25</v>
      </c>
      <c r="BB29" s="16">
        <f>IF(ISNUMBER(Measures!$B$9),Measures!$B$13,NA())</f>
        <v>4</v>
      </c>
      <c r="BC29" s="16">
        <f>IF(ISNUMBER(Measures!$B$9),Measures!$B$14,NA())</f>
        <v>50</v>
      </c>
    </row>
    <row r="30" spans="1:55">
      <c r="A30" s="33" t="s">
        <v>86</v>
      </c>
      <c r="B30" s="69">
        <v>43160</v>
      </c>
      <c r="C30" s="70">
        <f t="shared" si="15"/>
        <v>43132</v>
      </c>
      <c r="D30" s="20"/>
      <c r="E30" s="23"/>
      <c r="F30" s="34" t="e">
        <f t="shared" si="4"/>
        <v>#N/A</v>
      </c>
      <c r="G30" s="19"/>
      <c r="H30" s="19"/>
      <c r="I30" s="24" t="e">
        <f t="shared" si="5"/>
        <v>#N/A</v>
      </c>
      <c r="J30" s="26"/>
      <c r="K30" s="26"/>
      <c r="L30" s="24" t="e">
        <f t="shared" si="6"/>
        <v>#N/A</v>
      </c>
      <c r="M30" s="26"/>
      <c r="N30" s="26"/>
      <c r="O30" s="24" t="e">
        <f t="shared" si="7"/>
        <v>#N/A</v>
      </c>
      <c r="P30" s="26"/>
      <c r="Q30" s="26"/>
      <c r="R30" s="24" t="e">
        <f t="shared" si="8"/>
        <v>#N/A</v>
      </c>
      <c r="S30" s="26"/>
      <c r="T30" s="26"/>
      <c r="U30" s="24" t="e">
        <f t="shared" si="9"/>
        <v>#N/A</v>
      </c>
      <c r="V30" s="26"/>
      <c r="W30" s="26"/>
      <c r="X30" s="24" t="e">
        <f t="shared" si="14"/>
        <v>#N/A</v>
      </c>
      <c r="Y30" s="26"/>
      <c r="Z30" s="26"/>
      <c r="AA30" s="24" t="e">
        <f t="shared" si="10"/>
        <v>#N/A</v>
      </c>
      <c r="AB30" s="26"/>
      <c r="AC30" s="26"/>
      <c r="AD30" s="24" t="e">
        <f t="shared" si="1"/>
        <v>#N/A</v>
      </c>
      <c r="AE30" s="26"/>
      <c r="AF30" s="26"/>
      <c r="AG30" s="24" t="e">
        <f t="shared" si="11"/>
        <v>#N/A</v>
      </c>
      <c r="AH30" s="26"/>
      <c r="AI30" s="26"/>
      <c r="AJ30" s="24" t="e">
        <f t="shared" si="18"/>
        <v>#N/A</v>
      </c>
      <c r="AK30" s="26">
        <f t="shared" si="12"/>
        <v>0</v>
      </c>
      <c r="AL30" s="26"/>
      <c r="AM30" s="24" t="e">
        <f t="shared" si="13"/>
        <v>#N/A</v>
      </c>
      <c r="AN30" s="26"/>
      <c r="AO30" s="26"/>
      <c r="AP30" s="24" t="e">
        <f t="shared" si="17"/>
        <v>#N/A</v>
      </c>
      <c r="AQ30" s="8">
        <f>IF(ISNUMBER(Measures!$B$2),Measures!$B$2,NA())</f>
        <v>65</v>
      </c>
      <c r="AR30" s="5">
        <f>IF(ISNUMBER(Measures!$B$3),Measures!$B$3,NA())</f>
        <v>50</v>
      </c>
      <c r="AS30" s="5">
        <f>IF(ISNUMBER(Measures!$B$4),Measures!$B$4,NA())</f>
        <v>55</v>
      </c>
      <c r="AT30" s="5">
        <f>IF(ISNUMBER(Measures!$B$5),Measures!$B$5,NA())</f>
        <v>60</v>
      </c>
      <c r="AU30" s="5">
        <f>IF(ISNUMBER(Measures!$B$6),Measures!$B$6,NA())</f>
        <v>65</v>
      </c>
      <c r="AV30" s="5">
        <f>IF(ISNUMBER(Measures!$B$7),Measures!$B$7,NA())</f>
        <v>70</v>
      </c>
      <c r="AW30" s="9">
        <f>IF(ISNUMBER(Measures!$B$8),Measures!$B$8,NA())</f>
        <v>75</v>
      </c>
      <c r="AX30" s="16">
        <f>IF(ISNUMBER(Measures!$B$9),Measures!$B$9,NA())</f>
        <v>60</v>
      </c>
      <c r="AY30" s="16">
        <f>IF(ISNUMBER(Measures!$B$10),Measures!$B$10,NA())</f>
        <v>75</v>
      </c>
      <c r="AZ30" s="16">
        <f>IF(ISNUMBER(Measures!$B$9),Measures!$B$11,NA())</f>
        <v>80</v>
      </c>
      <c r="BA30" s="16">
        <f>IF(ISNUMBER(Measures!$B$9),Measures!$B$12,NA())</f>
        <v>25</v>
      </c>
      <c r="BB30" s="16">
        <f>IF(ISNUMBER(Measures!$B$9),Measures!$B$13,NA())</f>
        <v>4</v>
      </c>
      <c r="BC30" s="16">
        <f>IF(ISNUMBER(Measures!$B$9),Measures!$B$14,NA())</f>
        <v>50</v>
      </c>
    </row>
    <row r="31" spans="1:55">
      <c r="A31" s="33" t="s">
        <v>86</v>
      </c>
      <c r="B31" s="69">
        <v>43191</v>
      </c>
      <c r="C31" s="70">
        <f t="shared" si="15"/>
        <v>43160</v>
      </c>
      <c r="D31" s="20"/>
      <c r="E31" s="23"/>
      <c r="F31" s="34" t="e">
        <f t="shared" si="4"/>
        <v>#N/A</v>
      </c>
      <c r="G31" s="19"/>
      <c r="H31" s="19"/>
      <c r="I31" s="24" t="e">
        <f t="shared" si="5"/>
        <v>#N/A</v>
      </c>
      <c r="J31" s="26"/>
      <c r="K31" s="26"/>
      <c r="L31" s="24" t="e">
        <f t="shared" si="6"/>
        <v>#N/A</v>
      </c>
      <c r="M31" s="26"/>
      <c r="N31" s="26"/>
      <c r="O31" s="24" t="e">
        <f t="shared" si="7"/>
        <v>#N/A</v>
      </c>
      <c r="P31" s="26"/>
      <c r="Q31" s="26"/>
      <c r="R31" s="24" t="e">
        <f t="shared" si="8"/>
        <v>#N/A</v>
      </c>
      <c r="S31" s="26"/>
      <c r="T31" s="26"/>
      <c r="U31" s="24" t="e">
        <f t="shared" si="9"/>
        <v>#N/A</v>
      </c>
      <c r="V31" s="26"/>
      <c r="W31" s="26"/>
      <c r="X31" s="24" t="e">
        <f t="shared" si="14"/>
        <v>#N/A</v>
      </c>
      <c r="Y31" s="26"/>
      <c r="Z31" s="26"/>
      <c r="AA31" s="24" t="e">
        <f t="shared" si="10"/>
        <v>#N/A</v>
      </c>
      <c r="AB31" s="26"/>
      <c r="AC31" s="26"/>
      <c r="AD31" s="24" t="e">
        <f t="shared" si="1"/>
        <v>#N/A</v>
      </c>
      <c r="AE31" s="26"/>
      <c r="AF31" s="26"/>
      <c r="AG31" s="24" t="e">
        <f t="shared" si="11"/>
        <v>#N/A</v>
      </c>
      <c r="AH31" s="26"/>
      <c r="AI31" s="26"/>
      <c r="AJ31" s="24" t="e">
        <f t="shared" si="18"/>
        <v>#N/A</v>
      </c>
      <c r="AK31" s="26">
        <f t="shared" si="12"/>
        <v>0</v>
      </c>
      <c r="AL31" s="26"/>
      <c r="AM31" s="24" t="e">
        <f t="shared" si="13"/>
        <v>#N/A</v>
      </c>
      <c r="AN31" s="26"/>
      <c r="AO31" s="26"/>
      <c r="AP31" s="24" t="e">
        <f t="shared" si="17"/>
        <v>#N/A</v>
      </c>
      <c r="AQ31" s="8">
        <f>IF(ISNUMBER(Measures!$B$2),Measures!$B$2,NA())</f>
        <v>65</v>
      </c>
      <c r="AR31" s="5">
        <f>IF(ISNUMBER(Measures!$B$3),Measures!$B$3,NA())</f>
        <v>50</v>
      </c>
      <c r="AS31" s="5">
        <f>IF(ISNUMBER(Measures!$B$4),Measures!$B$4,NA())</f>
        <v>55</v>
      </c>
      <c r="AT31" s="5">
        <f>IF(ISNUMBER(Measures!$B$5),Measures!$B$5,NA())</f>
        <v>60</v>
      </c>
      <c r="AU31" s="5">
        <f>IF(ISNUMBER(Measures!$B$6),Measures!$B$6,NA())</f>
        <v>65</v>
      </c>
      <c r="AV31" s="5">
        <f>IF(ISNUMBER(Measures!$B$7),Measures!$B$7,NA())</f>
        <v>70</v>
      </c>
      <c r="AW31" s="9">
        <f>IF(ISNUMBER(Measures!$B$8),Measures!$B$8,NA())</f>
        <v>75</v>
      </c>
      <c r="AX31" s="16">
        <f>IF(ISNUMBER(Measures!$B$9),Measures!$B$9,NA())</f>
        <v>60</v>
      </c>
      <c r="AY31" s="16">
        <f>IF(ISNUMBER(Measures!$B$10),Measures!$B$10,NA())</f>
        <v>75</v>
      </c>
      <c r="AZ31" s="16">
        <f>IF(ISNUMBER(Measures!$B$9),Measures!$B$11,NA())</f>
        <v>80</v>
      </c>
      <c r="BA31" s="16">
        <f>IF(ISNUMBER(Measures!$B$9),Measures!$B$12,NA())</f>
        <v>25</v>
      </c>
      <c r="BB31" s="16">
        <f>IF(ISNUMBER(Measures!$B$9),Measures!$B$13,NA())</f>
        <v>4</v>
      </c>
      <c r="BC31" s="16">
        <f>IF(ISNUMBER(Measures!$B$9),Measures!$B$14,NA())</f>
        <v>50</v>
      </c>
    </row>
    <row r="32" spans="1:55">
      <c r="A32" s="33" t="s">
        <v>86</v>
      </c>
      <c r="B32" s="69">
        <v>43221</v>
      </c>
      <c r="C32" s="70">
        <f t="shared" si="15"/>
        <v>43191</v>
      </c>
      <c r="D32" s="20"/>
      <c r="E32" s="23"/>
      <c r="F32" s="34" t="e">
        <f t="shared" si="4"/>
        <v>#N/A</v>
      </c>
      <c r="G32" s="19"/>
      <c r="H32" s="19"/>
      <c r="I32" s="24" t="e">
        <f t="shared" si="5"/>
        <v>#N/A</v>
      </c>
      <c r="J32" s="26"/>
      <c r="K32" s="26"/>
      <c r="L32" s="24" t="e">
        <f t="shared" si="6"/>
        <v>#N/A</v>
      </c>
      <c r="M32" s="26"/>
      <c r="N32" s="26"/>
      <c r="O32" s="24" t="e">
        <f t="shared" si="7"/>
        <v>#N/A</v>
      </c>
      <c r="P32" s="26"/>
      <c r="Q32" s="26"/>
      <c r="R32" s="24" t="e">
        <f t="shared" si="8"/>
        <v>#N/A</v>
      </c>
      <c r="S32" s="26"/>
      <c r="T32" s="26"/>
      <c r="U32" s="24" t="e">
        <f t="shared" si="9"/>
        <v>#N/A</v>
      </c>
      <c r="V32" s="26"/>
      <c r="W32" s="26"/>
      <c r="X32" s="24" t="e">
        <f t="shared" si="14"/>
        <v>#N/A</v>
      </c>
      <c r="Y32" s="26"/>
      <c r="Z32" s="26"/>
      <c r="AA32" s="24" t="e">
        <f t="shared" si="10"/>
        <v>#N/A</v>
      </c>
      <c r="AB32" s="26"/>
      <c r="AC32" s="26"/>
      <c r="AD32" s="24" t="e">
        <f t="shared" si="1"/>
        <v>#N/A</v>
      </c>
      <c r="AE32" s="26"/>
      <c r="AF32" s="26"/>
      <c r="AG32" s="24" t="e">
        <f t="shared" si="11"/>
        <v>#N/A</v>
      </c>
      <c r="AH32" s="26"/>
      <c r="AI32" s="26"/>
      <c r="AJ32" s="24" t="e">
        <f t="shared" si="18"/>
        <v>#N/A</v>
      </c>
      <c r="AK32" s="26">
        <f t="shared" si="12"/>
        <v>0</v>
      </c>
      <c r="AL32" s="26"/>
      <c r="AM32" s="24" t="e">
        <f t="shared" si="13"/>
        <v>#N/A</v>
      </c>
      <c r="AN32" s="26"/>
      <c r="AO32" s="26"/>
      <c r="AP32" s="24" t="e">
        <f t="shared" si="17"/>
        <v>#N/A</v>
      </c>
      <c r="AQ32" s="8">
        <f>IF(ISNUMBER(Measures!$B$2),Measures!$B$2,NA())</f>
        <v>65</v>
      </c>
      <c r="AR32" s="5">
        <f>IF(ISNUMBER(Measures!$B$3),Measures!$B$3,NA())</f>
        <v>50</v>
      </c>
      <c r="AS32" s="5">
        <f>IF(ISNUMBER(Measures!$B$4),Measures!$B$4,NA())</f>
        <v>55</v>
      </c>
      <c r="AT32" s="5">
        <f>IF(ISNUMBER(Measures!$B$5),Measures!$B$5,NA())</f>
        <v>60</v>
      </c>
      <c r="AU32" s="5">
        <f>IF(ISNUMBER(Measures!$B$6),Measures!$B$6,NA())</f>
        <v>65</v>
      </c>
      <c r="AV32" s="5">
        <f>IF(ISNUMBER(Measures!$B$7),Measures!$B$7,NA())</f>
        <v>70</v>
      </c>
      <c r="AW32" s="9">
        <f>IF(ISNUMBER(Measures!$B$8),Measures!$B$8,NA())</f>
        <v>75</v>
      </c>
      <c r="AX32" s="16">
        <f>IF(ISNUMBER(Measures!$B$9),Measures!$B$9,NA())</f>
        <v>60</v>
      </c>
      <c r="AY32" s="16">
        <f>IF(ISNUMBER(Measures!$B$10),Measures!$B$10,NA())</f>
        <v>75</v>
      </c>
      <c r="AZ32" s="16">
        <f>IF(ISNUMBER(Measures!$B$9),Measures!$B$11,NA())</f>
        <v>80</v>
      </c>
      <c r="BA32" s="16">
        <f>IF(ISNUMBER(Measures!$B$9),Measures!$B$12,NA())</f>
        <v>25</v>
      </c>
      <c r="BB32" s="16">
        <f>IF(ISNUMBER(Measures!$B$9),Measures!$B$13,NA())</f>
        <v>4</v>
      </c>
      <c r="BC32" s="16">
        <f>IF(ISNUMBER(Measures!$B$9),Measures!$B$14,NA())</f>
        <v>50</v>
      </c>
    </row>
    <row r="33" spans="1:55">
      <c r="A33" s="33" t="s">
        <v>86</v>
      </c>
      <c r="B33" s="69">
        <v>43252</v>
      </c>
      <c r="C33" s="70">
        <f t="shared" si="15"/>
        <v>43221</v>
      </c>
      <c r="D33" s="20"/>
      <c r="E33" s="23"/>
      <c r="F33" s="34" t="e">
        <f t="shared" si="4"/>
        <v>#N/A</v>
      </c>
      <c r="G33" s="19"/>
      <c r="H33" s="19"/>
      <c r="I33" s="24" t="e">
        <f t="shared" si="5"/>
        <v>#N/A</v>
      </c>
      <c r="J33" s="26"/>
      <c r="K33" s="26"/>
      <c r="L33" s="24" t="e">
        <f t="shared" si="6"/>
        <v>#N/A</v>
      </c>
      <c r="M33" s="26"/>
      <c r="N33" s="26"/>
      <c r="O33" s="24" t="e">
        <f t="shared" si="7"/>
        <v>#N/A</v>
      </c>
      <c r="P33" s="26"/>
      <c r="Q33" s="26"/>
      <c r="R33" s="24" t="e">
        <f t="shared" si="8"/>
        <v>#N/A</v>
      </c>
      <c r="S33" s="26"/>
      <c r="T33" s="26"/>
      <c r="U33" s="24" t="e">
        <f t="shared" si="9"/>
        <v>#N/A</v>
      </c>
      <c r="V33" s="26"/>
      <c r="W33" s="26"/>
      <c r="X33" s="24" t="e">
        <f t="shared" si="14"/>
        <v>#N/A</v>
      </c>
      <c r="Y33" s="26"/>
      <c r="Z33" s="26"/>
      <c r="AA33" s="24" t="e">
        <f t="shared" si="10"/>
        <v>#N/A</v>
      </c>
      <c r="AB33" s="26"/>
      <c r="AC33" s="26"/>
      <c r="AD33" s="24" t="e">
        <f t="shared" si="1"/>
        <v>#N/A</v>
      </c>
      <c r="AE33" s="26"/>
      <c r="AF33" s="26"/>
      <c r="AG33" s="24" t="e">
        <f t="shared" si="11"/>
        <v>#N/A</v>
      </c>
      <c r="AH33" s="26"/>
      <c r="AI33" s="26"/>
      <c r="AJ33" s="24" t="e">
        <f t="shared" si="18"/>
        <v>#N/A</v>
      </c>
      <c r="AK33" s="26">
        <f t="shared" si="12"/>
        <v>0</v>
      </c>
      <c r="AL33" s="26"/>
      <c r="AM33" s="24" t="e">
        <f t="shared" si="13"/>
        <v>#N/A</v>
      </c>
      <c r="AN33" s="26"/>
      <c r="AO33" s="26"/>
      <c r="AP33" s="24" t="e">
        <f t="shared" si="17"/>
        <v>#N/A</v>
      </c>
      <c r="AQ33" s="8">
        <f>IF(ISNUMBER(Measures!$B$2),Measures!$B$2,NA())</f>
        <v>65</v>
      </c>
      <c r="AR33" s="5">
        <f>IF(ISNUMBER(Measures!$B$3),Measures!$B$3,NA())</f>
        <v>50</v>
      </c>
      <c r="AS33" s="5">
        <f>IF(ISNUMBER(Measures!$B$4),Measures!$B$4,NA())</f>
        <v>55</v>
      </c>
      <c r="AT33" s="5">
        <f>IF(ISNUMBER(Measures!$B$5),Measures!$B$5,NA())</f>
        <v>60</v>
      </c>
      <c r="AU33" s="5">
        <f>IF(ISNUMBER(Measures!$B$6),Measures!$B$6,NA())</f>
        <v>65</v>
      </c>
      <c r="AV33" s="5">
        <f>IF(ISNUMBER(Measures!$B$7),Measures!$B$7,NA())</f>
        <v>70</v>
      </c>
      <c r="AW33" s="9">
        <f>IF(ISNUMBER(Measures!$B$8),Measures!$B$8,NA())</f>
        <v>75</v>
      </c>
      <c r="AX33" s="16">
        <f>IF(ISNUMBER(Measures!$B$9),Measures!$B$9,NA())</f>
        <v>60</v>
      </c>
      <c r="AY33" s="16">
        <f>IF(ISNUMBER(Measures!$B$10),Measures!$B$10,NA())</f>
        <v>75</v>
      </c>
      <c r="AZ33" s="16">
        <f>IF(ISNUMBER(Measures!$B$9),Measures!$B$11,NA())</f>
        <v>80</v>
      </c>
      <c r="BA33" s="16">
        <f>IF(ISNUMBER(Measures!$B$9),Measures!$B$12,NA())</f>
        <v>25</v>
      </c>
      <c r="BB33" s="16">
        <f>IF(ISNUMBER(Measures!$B$9),Measures!$B$13,NA())</f>
        <v>4</v>
      </c>
      <c r="BC33" s="16">
        <f>IF(ISNUMBER(Measures!$B$9),Measures!$B$14,NA())</f>
        <v>50</v>
      </c>
    </row>
    <row r="34" spans="1:55">
      <c r="A34" s="33" t="s">
        <v>86</v>
      </c>
      <c r="B34" s="69">
        <v>43282</v>
      </c>
      <c r="C34" s="70">
        <f t="shared" si="15"/>
        <v>43252</v>
      </c>
      <c r="D34" s="20"/>
      <c r="E34" s="23"/>
      <c r="F34" s="34" t="e">
        <f t="shared" si="4"/>
        <v>#N/A</v>
      </c>
      <c r="G34" s="19"/>
      <c r="H34" s="19"/>
      <c r="I34" s="24" t="e">
        <f t="shared" si="5"/>
        <v>#N/A</v>
      </c>
      <c r="J34" s="26"/>
      <c r="K34" s="26"/>
      <c r="L34" s="24" t="e">
        <f t="shared" si="6"/>
        <v>#N/A</v>
      </c>
      <c r="M34" s="26"/>
      <c r="N34" s="26"/>
      <c r="O34" s="24" t="e">
        <f t="shared" si="7"/>
        <v>#N/A</v>
      </c>
      <c r="P34" s="26"/>
      <c r="Q34" s="26"/>
      <c r="R34" s="24" t="e">
        <f t="shared" si="8"/>
        <v>#N/A</v>
      </c>
      <c r="S34" s="26"/>
      <c r="T34" s="26"/>
      <c r="U34" s="24" t="e">
        <f t="shared" si="9"/>
        <v>#N/A</v>
      </c>
      <c r="V34" s="26"/>
      <c r="W34" s="26"/>
      <c r="X34" s="24" t="e">
        <f t="shared" si="14"/>
        <v>#N/A</v>
      </c>
      <c r="Y34" s="26"/>
      <c r="Z34" s="26"/>
      <c r="AA34" s="24" t="e">
        <f t="shared" si="10"/>
        <v>#N/A</v>
      </c>
      <c r="AB34" s="26"/>
      <c r="AC34" s="26"/>
      <c r="AD34" s="24" t="e">
        <f t="shared" si="1"/>
        <v>#N/A</v>
      </c>
      <c r="AE34" s="26"/>
      <c r="AF34" s="26"/>
      <c r="AG34" s="24" t="e">
        <f t="shared" si="11"/>
        <v>#N/A</v>
      </c>
      <c r="AH34" s="26"/>
      <c r="AI34" s="26"/>
      <c r="AJ34" s="24" t="e">
        <f t="shared" si="18"/>
        <v>#N/A</v>
      </c>
      <c r="AK34" s="26">
        <f t="shared" si="12"/>
        <v>0</v>
      </c>
      <c r="AL34" s="26"/>
      <c r="AM34" s="24" t="e">
        <f t="shared" si="13"/>
        <v>#N/A</v>
      </c>
      <c r="AN34" s="26"/>
      <c r="AO34" s="26"/>
      <c r="AP34" s="24" t="e">
        <f t="shared" si="17"/>
        <v>#N/A</v>
      </c>
      <c r="AQ34" s="8">
        <f>IF(ISNUMBER(Measures!$B$2),Measures!$B$2,NA())</f>
        <v>65</v>
      </c>
      <c r="AR34" s="5">
        <f>IF(ISNUMBER(Measures!$B$3),Measures!$B$3,NA())</f>
        <v>50</v>
      </c>
      <c r="AS34" s="5">
        <f>IF(ISNUMBER(Measures!$B$4),Measures!$B$4,NA())</f>
        <v>55</v>
      </c>
      <c r="AT34" s="5">
        <f>IF(ISNUMBER(Measures!$B$5),Measures!$B$5,NA())</f>
        <v>60</v>
      </c>
      <c r="AU34" s="5">
        <f>IF(ISNUMBER(Measures!$B$6),Measures!$B$6,NA())</f>
        <v>65</v>
      </c>
      <c r="AV34" s="5">
        <f>IF(ISNUMBER(Measures!$B$7),Measures!$B$7,NA())</f>
        <v>70</v>
      </c>
      <c r="AW34" s="9">
        <f>IF(ISNUMBER(Measures!$B$8),Measures!$B$8,NA())</f>
        <v>75</v>
      </c>
      <c r="AX34" s="16">
        <f>IF(ISNUMBER(Measures!$B$9),Measures!$B$9,NA())</f>
        <v>60</v>
      </c>
      <c r="AY34" s="16">
        <f>IF(ISNUMBER(Measures!$B$10),Measures!$B$10,NA())</f>
        <v>75</v>
      </c>
      <c r="AZ34" s="16">
        <f>IF(ISNUMBER(Measures!$B$9),Measures!$B$11,NA())</f>
        <v>80</v>
      </c>
      <c r="BA34" s="16">
        <f>IF(ISNUMBER(Measures!$B$9),Measures!$B$12,NA())</f>
        <v>25</v>
      </c>
      <c r="BB34" s="16">
        <f>IF(ISNUMBER(Measures!$B$9),Measures!$B$13,NA())</f>
        <v>4</v>
      </c>
      <c r="BC34" s="16">
        <f>IF(ISNUMBER(Measures!$B$9),Measures!$B$14,NA())</f>
        <v>50</v>
      </c>
    </row>
    <row r="35" spans="1:55">
      <c r="A35" s="33" t="s">
        <v>86</v>
      </c>
      <c r="B35" s="69">
        <v>43313</v>
      </c>
      <c r="C35" s="70">
        <f t="shared" si="15"/>
        <v>43282</v>
      </c>
      <c r="D35" s="20"/>
      <c r="E35" s="23"/>
      <c r="F35" s="34" t="e">
        <f t="shared" si="4"/>
        <v>#N/A</v>
      </c>
      <c r="G35" s="19"/>
      <c r="H35" s="19"/>
      <c r="I35" s="24" t="e">
        <f t="shared" si="5"/>
        <v>#N/A</v>
      </c>
      <c r="J35" s="26"/>
      <c r="K35" s="26"/>
      <c r="L35" s="24" t="e">
        <f t="shared" si="6"/>
        <v>#N/A</v>
      </c>
      <c r="M35" s="26"/>
      <c r="N35" s="26"/>
      <c r="O35" s="24" t="e">
        <f t="shared" si="7"/>
        <v>#N/A</v>
      </c>
      <c r="P35" s="26"/>
      <c r="Q35" s="26"/>
      <c r="R35" s="24" t="e">
        <f t="shared" si="8"/>
        <v>#N/A</v>
      </c>
      <c r="S35" s="26"/>
      <c r="T35" s="26"/>
      <c r="U35" s="24" t="e">
        <f t="shared" si="9"/>
        <v>#N/A</v>
      </c>
      <c r="V35" s="26"/>
      <c r="W35" s="26"/>
      <c r="X35" s="24" t="e">
        <f t="shared" si="14"/>
        <v>#N/A</v>
      </c>
      <c r="Y35" s="26"/>
      <c r="Z35" s="26"/>
      <c r="AA35" s="24" t="e">
        <f t="shared" si="10"/>
        <v>#N/A</v>
      </c>
      <c r="AB35" s="26"/>
      <c r="AC35" s="26"/>
      <c r="AD35" s="24" t="e">
        <f t="shared" si="1"/>
        <v>#N/A</v>
      </c>
      <c r="AE35" s="26"/>
      <c r="AF35" s="26"/>
      <c r="AG35" s="24" t="e">
        <f t="shared" si="11"/>
        <v>#N/A</v>
      </c>
      <c r="AH35" s="26"/>
      <c r="AI35" s="26"/>
      <c r="AJ35" s="24" t="e">
        <f t="shared" si="18"/>
        <v>#N/A</v>
      </c>
      <c r="AK35" s="26">
        <f t="shared" si="12"/>
        <v>0</v>
      </c>
      <c r="AL35" s="26"/>
      <c r="AM35" s="24" t="e">
        <f t="shared" si="13"/>
        <v>#N/A</v>
      </c>
      <c r="AN35" s="26"/>
      <c r="AO35" s="26"/>
      <c r="AP35" s="24" t="e">
        <f t="shared" si="17"/>
        <v>#N/A</v>
      </c>
      <c r="AQ35" s="8">
        <f>IF(ISNUMBER(Measures!$B$2),Measures!$B$2,NA())</f>
        <v>65</v>
      </c>
      <c r="AR35" s="5">
        <f>IF(ISNUMBER(Measures!$B$3),Measures!$B$3,NA())</f>
        <v>50</v>
      </c>
      <c r="AS35" s="5">
        <f>IF(ISNUMBER(Measures!$B$4),Measures!$B$4,NA())</f>
        <v>55</v>
      </c>
      <c r="AT35" s="5">
        <f>IF(ISNUMBER(Measures!$B$5),Measures!$B$5,NA())</f>
        <v>60</v>
      </c>
      <c r="AU35" s="5">
        <f>IF(ISNUMBER(Measures!$B$6),Measures!$B$6,NA())</f>
        <v>65</v>
      </c>
      <c r="AV35" s="5">
        <f>IF(ISNUMBER(Measures!$B$7),Measures!$B$7,NA())</f>
        <v>70</v>
      </c>
      <c r="AW35" s="9">
        <f>IF(ISNUMBER(Measures!$B$8),Measures!$B$8,NA())</f>
        <v>75</v>
      </c>
      <c r="AX35" s="16">
        <f>IF(ISNUMBER(Measures!$B$9),Measures!$B$9,NA())</f>
        <v>60</v>
      </c>
      <c r="AY35" s="16">
        <f>IF(ISNUMBER(Measures!$B$10),Measures!$B$10,NA())</f>
        <v>75</v>
      </c>
      <c r="AZ35" s="16">
        <f>IF(ISNUMBER(Measures!$B$9),Measures!$B$11,NA())</f>
        <v>80</v>
      </c>
      <c r="BA35" s="16">
        <f>IF(ISNUMBER(Measures!$B$9),Measures!$B$12,NA())</f>
        <v>25</v>
      </c>
      <c r="BB35" s="16">
        <f>IF(ISNUMBER(Measures!$B$9),Measures!$B$13,NA())</f>
        <v>4</v>
      </c>
      <c r="BC35" s="16">
        <f>IF(ISNUMBER(Measures!$B$9),Measures!$B$14,NA())</f>
        <v>50</v>
      </c>
    </row>
    <row r="36" spans="1:55">
      <c r="A36" s="33" t="s">
        <v>86</v>
      </c>
      <c r="B36" s="69">
        <v>43344</v>
      </c>
      <c r="C36" s="70">
        <f t="shared" si="15"/>
        <v>43313</v>
      </c>
      <c r="D36" s="20"/>
      <c r="E36" s="23"/>
      <c r="F36" s="34" t="e">
        <f t="shared" si="4"/>
        <v>#N/A</v>
      </c>
      <c r="G36" s="19"/>
      <c r="H36" s="19"/>
      <c r="I36" s="24" t="e">
        <f t="shared" si="5"/>
        <v>#N/A</v>
      </c>
      <c r="J36" s="26"/>
      <c r="K36" s="26"/>
      <c r="L36" s="24" t="e">
        <f t="shared" si="6"/>
        <v>#N/A</v>
      </c>
      <c r="M36" s="26"/>
      <c r="N36" s="26"/>
      <c r="O36" s="24" t="e">
        <f t="shared" si="7"/>
        <v>#N/A</v>
      </c>
      <c r="P36" s="26"/>
      <c r="Q36" s="26"/>
      <c r="R36" s="24" t="e">
        <f t="shared" si="8"/>
        <v>#N/A</v>
      </c>
      <c r="S36" s="26"/>
      <c r="T36" s="26"/>
      <c r="U36" s="24" t="e">
        <f t="shared" si="9"/>
        <v>#N/A</v>
      </c>
      <c r="V36" s="26"/>
      <c r="W36" s="26"/>
      <c r="X36" s="24" t="e">
        <f t="shared" si="14"/>
        <v>#N/A</v>
      </c>
      <c r="Y36" s="26"/>
      <c r="Z36" s="26"/>
      <c r="AA36" s="24" t="e">
        <f t="shared" si="10"/>
        <v>#N/A</v>
      </c>
      <c r="AB36" s="26"/>
      <c r="AC36" s="26"/>
      <c r="AD36" s="24" t="e">
        <f t="shared" si="1"/>
        <v>#N/A</v>
      </c>
      <c r="AE36" s="26"/>
      <c r="AF36" s="26"/>
      <c r="AG36" s="24" t="e">
        <f t="shared" si="11"/>
        <v>#N/A</v>
      </c>
      <c r="AH36" s="26"/>
      <c r="AI36" s="26"/>
      <c r="AJ36" s="24" t="e">
        <f t="shared" si="18"/>
        <v>#N/A</v>
      </c>
      <c r="AK36" s="26">
        <f t="shared" si="12"/>
        <v>0</v>
      </c>
      <c r="AL36" s="26"/>
      <c r="AM36" s="24" t="e">
        <f t="shared" si="13"/>
        <v>#N/A</v>
      </c>
      <c r="AN36" s="26"/>
      <c r="AO36" s="26"/>
      <c r="AP36" s="24" t="e">
        <f t="shared" si="17"/>
        <v>#N/A</v>
      </c>
      <c r="AQ36" s="8">
        <f>IF(ISNUMBER(Measures!$B$2),Measures!$B$2,NA())</f>
        <v>65</v>
      </c>
      <c r="AR36" s="5">
        <f>IF(ISNUMBER(Measures!$B$3),Measures!$B$3,NA())</f>
        <v>50</v>
      </c>
      <c r="AS36" s="5">
        <f>IF(ISNUMBER(Measures!$B$4),Measures!$B$4,NA())</f>
        <v>55</v>
      </c>
      <c r="AT36" s="5">
        <f>IF(ISNUMBER(Measures!$B$5),Measures!$B$5,NA())</f>
        <v>60</v>
      </c>
      <c r="AU36" s="5">
        <f>IF(ISNUMBER(Measures!$B$6),Measures!$B$6,NA())</f>
        <v>65</v>
      </c>
      <c r="AV36" s="5">
        <f>IF(ISNUMBER(Measures!$B$7),Measures!$B$7,NA())</f>
        <v>70</v>
      </c>
      <c r="AW36" s="9">
        <f>IF(ISNUMBER(Measures!$B$8),Measures!$B$8,NA())</f>
        <v>75</v>
      </c>
      <c r="AX36" s="16">
        <f>IF(ISNUMBER(Measures!$B$9),Measures!$B$9,NA())</f>
        <v>60</v>
      </c>
      <c r="AY36" s="16">
        <f>IF(ISNUMBER(Measures!$B$10),Measures!$B$10,NA())</f>
        <v>75</v>
      </c>
      <c r="AZ36" s="16">
        <f>IF(ISNUMBER(Measures!$B$9),Measures!$B$11,NA())</f>
        <v>80</v>
      </c>
      <c r="BA36" s="16">
        <f>IF(ISNUMBER(Measures!$B$9),Measures!$B$12,NA())</f>
        <v>25</v>
      </c>
      <c r="BB36" s="16">
        <f>IF(ISNUMBER(Measures!$B$9),Measures!$B$13,NA())</f>
        <v>4</v>
      </c>
      <c r="BC36" s="16">
        <f>IF(ISNUMBER(Measures!$B$9),Measures!$B$14,NA())</f>
        <v>50</v>
      </c>
    </row>
    <row r="37" spans="1:55">
      <c r="A37" s="33" t="s">
        <v>86</v>
      </c>
      <c r="B37" s="69">
        <v>43374</v>
      </c>
      <c r="C37" s="70">
        <f t="shared" si="15"/>
        <v>43344</v>
      </c>
      <c r="D37" s="20"/>
      <c r="E37" s="23"/>
      <c r="F37" s="34" t="e">
        <f t="shared" si="4"/>
        <v>#N/A</v>
      </c>
      <c r="G37" s="19"/>
      <c r="H37" s="19"/>
      <c r="I37" s="24" t="e">
        <f t="shared" si="5"/>
        <v>#N/A</v>
      </c>
      <c r="J37" s="26"/>
      <c r="K37" s="26"/>
      <c r="L37" s="24" t="e">
        <f t="shared" si="6"/>
        <v>#N/A</v>
      </c>
      <c r="M37" s="26"/>
      <c r="N37" s="26"/>
      <c r="O37" s="24" t="e">
        <f t="shared" si="7"/>
        <v>#N/A</v>
      </c>
      <c r="P37" s="26"/>
      <c r="Q37" s="26"/>
      <c r="R37" s="24" t="e">
        <f t="shared" si="8"/>
        <v>#N/A</v>
      </c>
      <c r="S37" s="26"/>
      <c r="T37" s="26"/>
      <c r="U37" s="24" t="e">
        <f t="shared" si="9"/>
        <v>#N/A</v>
      </c>
      <c r="V37" s="26"/>
      <c r="W37" s="26"/>
      <c r="X37" s="24" t="e">
        <f t="shared" si="14"/>
        <v>#N/A</v>
      </c>
      <c r="Y37" s="26"/>
      <c r="Z37" s="26"/>
      <c r="AA37" s="24" t="e">
        <f t="shared" si="10"/>
        <v>#N/A</v>
      </c>
      <c r="AB37" s="26"/>
      <c r="AC37" s="26"/>
      <c r="AD37" s="24" t="e">
        <f t="shared" si="1"/>
        <v>#N/A</v>
      </c>
      <c r="AE37" s="26"/>
      <c r="AF37" s="26"/>
      <c r="AG37" s="24" t="e">
        <f t="shared" si="11"/>
        <v>#N/A</v>
      </c>
      <c r="AH37" s="26"/>
      <c r="AI37" s="26"/>
      <c r="AJ37" s="24" t="e">
        <f t="shared" si="18"/>
        <v>#N/A</v>
      </c>
      <c r="AK37" s="26">
        <f t="shared" si="12"/>
        <v>0</v>
      </c>
      <c r="AL37" s="26"/>
      <c r="AM37" s="24" t="e">
        <f t="shared" si="13"/>
        <v>#N/A</v>
      </c>
      <c r="AN37" s="26"/>
      <c r="AO37" s="26"/>
      <c r="AP37" s="24" t="e">
        <f t="shared" si="17"/>
        <v>#N/A</v>
      </c>
      <c r="AQ37" s="8">
        <f>IF(ISNUMBER(Measures!$B$2),Measures!$B$2,NA())</f>
        <v>65</v>
      </c>
      <c r="AR37" s="5">
        <f>IF(ISNUMBER(Measures!$B$3),Measures!$B$3,NA())</f>
        <v>50</v>
      </c>
      <c r="AS37" s="5">
        <f>IF(ISNUMBER(Measures!$B$4),Measures!$B$4,NA())</f>
        <v>55</v>
      </c>
      <c r="AT37" s="5">
        <f>IF(ISNUMBER(Measures!$B$5),Measures!$B$5,NA())</f>
        <v>60</v>
      </c>
      <c r="AU37" s="5">
        <f>IF(ISNUMBER(Measures!$B$6),Measures!$B$6,NA())</f>
        <v>65</v>
      </c>
      <c r="AV37" s="5">
        <f>IF(ISNUMBER(Measures!$B$7),Measures!$B$7,NA())</f>
        <v>70</v>
      </c>
      <c r="AW37" s="9">
        <f>IF(ISNUMBER(Measures!$B$8),Measures!$B$8,NA())</f>
        <v>75</v>
      </c>
      <c r="AX37" s="16">
        <f>IF(ISNUMBER(Measures!$B$9),Measures!$B$9,NA())</f>
        <v>60</v>
      </c>
      <c r="AY37" s="16">
        <f>IF(ISNUMBER(Measures!$B$10),Measures!$B$10,NA())</f>
        <v>75</v>
      </c>
      <c r="AZ37" s="16">
        <f>IF(ISNUMBER(Measures!$B$9),Measures!$B$11,NA())</f>
        <v>80</v>
      </c>
      <c r="BA37" s="16">
        <f>IF(ISNUMBER(Measures!$B$9),Measures!$B$12,NA())</f>
        <v>25</v>
      </c>
      <c r="BB37" s="16">
        <f>IF(ISNUMBER(Measures!$B$9),Measures!$B$13,NA())</f>
        <v>4</v>
      </c>
      <c r="BC37" s="16">
        <f>IF(ISNUMBER(Measures!$B$9),Measures!$B$14,NA())</f>
        <v>50</v>
      </c>
    </row>
    <row r="38" spans="1:55">
      <c r="A38" s="33" t="s">
        <v>86</v>
      </c>
      <c r="B38" s="69">
        <v>43405</v>
      </c>
      <c r="C38" s="70">
        <f t="shared" si="15"/>
        <v>43374</v>
      </c>
      <c r="D38" s="20"/>
      <c r="E38" s="23"/>
      <c r="F38" s="34" t="e">
        <f t="shared" si="4"/>
        <v>#N/A</v>
      </c>
      <c r="G38" s="19"/>
      <c r="H38" s="19"/>
      <c r="I38" s="24" t="e">
        <f t="shared" si="5"/>
        <v>#N/A</v>
      </c>
      <c r="J38" s="26"/>
      <c r="K38" s="26"/>
      <c r="L38" s="24" t="e">
        <f t="shared" si="6"/>
        <v>#N/A</v>
      </c>
      <c r="M38" s="26"/>
      <c r="N38" s="26"/>
      <c r="O38" s="24" t="e">
        <f t="shared" si="7"/>
        <v>#N/A</v>
      </c>
      <c r="P38" s="26"/>
      <c r="Q38" s="26"/>
      <c r="R38" s="24" t="e">
        <f t="shared" si="8"/>
        <v>#N/A</v>
      </c>
      <c r="S38" s="26"/>
      <c r="T38" s="26"/>
      <c r="U38" s="24" t="e">
        <f t="shared" si="9"/>
        <v>#N/A</v>
      </c>
      <c r="V38" s="26"/>
      <c r="W38" s="26"/>
      <c r="X38" s="24" t="e">
        <f t="shared" si="14"/>
        <v>#N/A</v>
      </c>
      <c r="Y38" s="26"/>
      <c r="Z38" s="26"/>
      <c r="AA38" s="24" t="e">
        <f t="shared" si="10"/>
        <v>#N/A</v>
      </c>
      <c r="AB38" s="26"/>
      <c r="AC38" s="26"/>
      <c r="AD38" s="24" t="e">
        <f t="shared" si="1"/>
        <v>#N/A</v>
      </c>
      <c r="AE38" s="26"/>
      <c r="AF38" s="26"/>
      <c r="AG38" s="24" t="e">
        <f t="shared" si="11"/>
        <v>#N/A</v>
      </c>
      <c r="AH38" s="26"/>
      <c r="AI38" s="26"/>
      <c r="AJ38" s="24" t="e">
        <f t="shared" si="18"/>
        <v>#N/A</v>
      </c>
      <c r="AK38" s="26">
        <f t="shared" si="12"/>
        <v>0</v>
      </c>
      <c r="AL38" s="26"/>
      <c r="AM38" s="24" t="e">
        <f t="shared" si="13"/>
        <v>#N/A</v>
      </c>
      <c r="AN38" s="26"/>
      <c r="AO38" s="26"/>
      <c r="AP38" s="24" t="e">
        <f t="shared" si="17"/>
        <v>#N/A</v>
      </c>
      <c r="AQ38" s="8">
        <f>IF(ISNUMBER(Measures!$B$2),Measures!$B$2,NA())</f>
        <v>65</v>
      </c>
      <c r="AR38" s="5">
        <f>IF(ISNUMBER(Measures!$B$3),Measures!$B$3,NA())</f>
        <v>50</v>
      </c>
      <c r="AS38" s="5">
        <f>IF(ISNUMBER(Measures!$B$4),Measures!$B$4,NA())</f>
        <v>55</v>
      </c>
      <c r="AT38" s="5">
        <f>IF(ISNUMBER(Measures!$B$5),Measures!$B$5,NA())</f>
        <v>60</v>
      </c>
      <c r="AU38" s="5">
        <f>IF(ISNUMBER(Measures!$B$6),Measures!$B$6,NA())</f>
        <v>65</v>
      </c>
      <c r="AV38" s="5">
        <f>IF(ISNUMBER(Measures!$B$7),Measures!$B$7,NA())</f>
        <v>70</v>
      </c>
      <c r="AW38" s="9">
        <f>IF(ISNUMBER(Measures!$B$8),Measures!$B$8,NA())</f>
        <v>75</v>
      </c>
      <c r="AX38" s="16">
        <f>IF(ISNUMBER(Measures!$B$9),Measures!$B$9,NA())</f>
        <v>60</v>
      </c>
      <c r="AY38" s="16">
        <f>IF(ISNUMBER(Measures!$B$10),Measures!$B$10,NA())</f>
        <v>75</v>
      </c>
      <c r="AZ38" s="16">
        <f>IF(ISNUMBER(Measures!$B$9),Measures!$B$11,NA())</f>
        <v>80</v>
      </c>
      <c r="BA38" s="16">
        <f>IF(ISNUMBER(Measures!$B$9),Measures!$B$12,NA())</f>
        <v>25</v>
      </c>
      <c r="BB38" s="16">
        <f>IF(ISNUMBER(Measures!$B$9),Measures!$B$13,NA())</f>
        <v>4</v>
      </c>
      <c r="BC38" s="16">
        <f>IF(ISNUMBER(Measures!$B$9),Measures!$B$14,NA())</f>
        <v>50</v>
      </c>
    </row>
    <row r="39" spans="1:55">
      <c r="A39" s="33" t="s">
        <v>86</v>
      </c>
      <c r="B39" s="69">
        <v>43435</v>
      </c>
      <c r="C39" s="70">
        <f t="shared" si="15"/>
        <v>43405</v>
      </c>
      <c r="D39" s="20"/>
      <c r="E39" s="23"/>
      <c r="F39" s="34" t="e">
        <f t="shared" si="4"/>
        <v>#N/A</v>
      </c>
      <c r="G39" s="19"/>
      <c r="H39" s="19"/>
      <c r="I39" s="24" t="e">
        <f t="shared" si="5"/>
        <v>#N/A</v>
      </c>
      <c r="J39" s="26"/>
      <c r="K39" s="26"/>
      <c r="L39" s="24" t="e">
        <f t="shared" si="6"/>
        <v>#N/A</v>
      </c>
      <c r="M39" s="26"/>
      <c r="N39" s="26"/>
      <c r="O39" s="24" t="e">
        <f t="shared" si="7"/>
        <v>#N/A</v>
      </c>
      <c r="P39" s="26"/>
      <c r="Q39" s="26"/>
      <c r="R39" s="24" t="e">
        <f t="shared" si="8"/>
        <v>#N/A</v>
      </c>
      <c r="S39" s="26"/>
      <c r="T39" s="26"/>
      <c r="U39" s="24" t="e">
        <f t="shared" si="9"/>
        <v>#N/A</v>
      </c>
      <c r="V39" s="26"/>
      <c r="W39" s="26"/>
      <c r="X39" s="24" t="e">
        <f t="shared" si="14"/>
        <v>#N/A</v>
      </c>
      <c r="Y39" s="26"/>
      <c r="Z39" s="26"/>
      <c r="AA39" s="24" t="e">
        <f t="shared" si="10"/>
        <v>#N/A</v>
      </c>
      <c r="AB39" s="26"/>
      <c r="AC39" s="26"/>
      <c r="AD39" s="24" t="e">
        <f t="shared" si="1"/>
        <v>#N/A</v>
      </c>
      <c r="AE39" s="26"/>
      <c r="AF39" s="26"/>
      <c r="AG39" s="24" t="e">
        <f t="shared" si="11"/>
        <v>#N/A</v>
      </c>
      <c r="AH39" s="26"/>
      <c r="AI39" s="26"/>
      <c r="AJ39" s="24" t="e">
        <f t="shared" si="18"/>
        <v>#N/A</v>
      </c>
      <c r="AK39" s="26">
        <f t="shared" si="12"/>
        <v>0</v>
      </c>
      <c r="AL39" s="26"/>
      <c r="AM39" s="24" t="e">
        <f t="shared" si="13"/>
        <v>#N/A</v>
      </c>
      <c r="AN39" s="26"/>
      <c r="AO39" s="26"/>
      <c r="AP39" s="24" t="e">
        <f t="shared" si="17"/>
        <v>#N/A</v>
      </c>
      <c r="AQ39" s="8">
        <f>IF(ISNUMBER(Measures!$B$2),Measures!$B$2,NA())</f>
        <v>65</v>
      </c>
      <c r="AR39" s="5">
        <f>IF(ISNUMBER(Measures!$B$3),Measures!$B$3,NA())</f>
        <v>50</v>
      </c>
      <c r="AS39" s="5">
        <f>IF(ISNUMBER(Measures!$B$4),Measures!$B$4,NA())</f>
        <v>55</v>
      </c>
      <c r="AT39" s="5">
        <f>IF(ISNUMBER(Measures!$B$5),Measures!$B$5,NA())</f>
        <v>60</v>
      </c>
      <c r="AU39" s="5">
        <f>IF(ISNUMBER(Measures!$B$6),Measures!$B$6,NA())</f>
        <v>65</v>
      </c>
      <c r="AV39" s="5">
        <f>IF(ISNUMBER(Measures!$B$7),Measures!$B$7,NA())</f>
        <v>70</v>
      </c>
      <c r="AW39" s="9">
        <f>IF(ISNUMBER(Measures!$B$8),Measures!$B$8,NA())</f>
        <v>75</v>
      </c>
      <c r="AX39" s="16">
        <f>IF(ISNUMBER(Measures!$B$9),Measures!$B$9,NA())</f>
        <v>60</v>
      </c>
      <c r="AY39" s="16">
        <f>IF(ISNUMBER(Measures!$B$10),Measures!$B$10,NA())</f>
        <v>75</v>
      </c>
      <c r="AZ39" s="16">
        <f>IF(ISNUMBER(Measures!$B$9),Measures!$B$11,NA())</f>
        <v>80</v>
      </c>
      <c r="BA39" s="16">
        <f>IF(ISNUMBER(Measures!$B$9),Measures!$B$12,NA())</f>
        <v>25</v>
      </c>
      <c r="BB39" s="16">
        <f>IF(ISNUMBER(Measures!$B$9),Measures!$B$13,NA())</f>
        <v>4</v>
      </c>
      <c r="BC39" s="16">
        <f>IF(ISNUMBER(Measures!$B$9),Measures!$B$14,NA())</f>
        <v>50</v>
      </c>
    </row>
    <row r="40" spans="1:55">
      <c r="B40" s="69">
        <v>43466</v>
      </c>
      <c r="C40" s="70">
        <f t="shared" si="15"/>
        <v>43435</v>
      </c>
      <c r="D40" s="20"/>
      <c r="E40" s="23"/>
      <c r="F40" s="34" t="e">
        <f t="shared" ref="F40" si="19">IF(AND(ISNUMBER(D40),E40&gt;0),100*D40/E40,NA())</f>
        <v>#N/A</v>
      </c>
      <c r="G40" s="19"/>
      <c r="H40" s="19"/>
      <c r="I40" s="24" t="e">
        <f t="shared" ref="I40" si="20">IF(AND(H40&gt;0,ISNUMBER(G40)),(G40/H40)*100,NA())</f>
        <v>#N/A</v>
      </c>
      <c r="J40" s="26"/>
      <c r="K40" s="26"/>
      <c r="L40" s="24" t="e">
        <f t="shared" ref="L40" si="21">IF(AND(K40&gt;0,ISNUMBER(J40)),(J40/K40)*100,NA())</f>
        <v>#N/A</v>
      </c>
      <c r="M40" s="26"/>
      <c r="N40" s="26"/>
      <c r="O40" s="24" t="e">
        <f t="shared" ref="O40" si="22">IF(AND(N40&gt;0,ISNUMBER(M40)),(M40/N40)*100,NA())</f>
        <v>#N/A</v>
      </c>
      <c r="P40" s="26"/>
      <c r="Q40" s="26"/>
      <c r="R40" s="24" t="e">
        <f t="shared" ref="R40" si="23">IF(AND(Q40&gt;0,ISNUMBER(P40)),(P40/Q40)*100,NA())</f>
        <v>#N/A</v>
      </c>
      <c r="S40" s="26"/>
      <c r="T40" s="26"/>
      <c r="U40" s="24" t="e">
        <f t="shared" ref="U40" si="24">IF(AND(T40&gt;0,ISNUMBER(S40)),(S40/T40)*100,NA())</f>
        <v>#N/A</v>
      </c>
      <c r="V40" s="26"/>
      <c r="W40" s="26"/>
      <c r="X40" s="24" t="e">
        <f t="shared" ref="X40" si="25">IF(AND(W40&gt;0,ISNUMBER(V40)),(V40/W40)*100,NA())</f>
        <v>#N/A</v>
      </c>
      <c r="Y40" s="26"/>
      <c r="Z40" s="26"/>
      <c r="AA40" s="24" t="e">
        <f t="shared" ref="AA40" si="26">IF(AND(Z40&gt;0,ISNUMBER(Y40)),(Y40/Z40)*100,NA())</f>
        <v>#N/A</v>
      </c>
      <c r="AB40" s="26"/>
      <c r="AC40" s="26"/>
      <c r="AD40" s="24" t="e">
        <f t="shared" ref="AD40" si="27">IF(AND(AC40&gt;0,ISNUMBER(AB40)),(AB40/AC40)*100,NA())</f>
        <v>#N/A</v>
      </c>
      <c r="AE40" s="26"/>
      <c r="AF40" s="26"/>
      <c r="AG40" s="24" t="e">
        <f t="shared" ref="AG40" si="28">IF(AND(AF40&gt;0,ISNUMBER(AE40)),(AE40/AF40)*100,NA())</f>
        <v>#N/A</v>
      </c>
      <c r="AH40" s="26"/>
      <c r="AI40" s="26"/>
      <c r="AJ40" s="24" t="e">
        <f t="shared" ref="AJ40" si="29">IF(AND(AI40&gt;0,ISNUMBER(AH40)),(AH40/AI40),NA())</f>
        <v>#N/A</v>
      </c>
      <c r="AK40" s="26">
        <f t="shared" ref="AK40" si="30">AI40</f>
        <v>0</v>
      </c>
      <c r="AL40" s="26"/>
      <c r="AM40" s="24" t="e">
        <f t="shared" ref="AM40" si="31">IF(AND(AL40&gt;0,ISNUMBER(AK40)),(AK40/AL40),NA())</f>
        <v>#N/A</v>
      </c>
      <c r="AN40" s="26"/>
      <c r="AO40" s="26"/>
      <c r="AP40" s="24" t="e">
        <f t="shared" ref="AP40" si="32">IF(AND(AO40&gt;0,ISNUMBER(AN40)),(AN40/AO40),NA())</f>
        <v>#N/A</v>
      </c>
      <c r="AQ40" s="8">
        <f>IF(ISNUMBER(Measures!$B$2),Measures!$B$2,NA())</f>
        <v>65</v>
      </c>
      <c r="AR40" s="5">
        <f>IF(ISNUMBER(Measures!$B$3),Measures!$B$3,NA())</f>
        <v>50</v>
      </c>
      <c r="AS40" s="5">
        <f>IF(ISNUMBER(Measures!$B$4),Measures!$B$4,NA())</f>
        <v>55</v>
      </c>
      <c r="AT40" s="5">
        <f>IF(ISNUMBER(Measures!$B$5),Measures!$B$5,NA())</f>
        <v>60</v>
      </c>
      <c r="AU40" s="5">
        <f>IF(ISNUMBER(Measures!$B$6),Measures!$B$6,NA())</f>
        <v>65</v>
      </c>
      <c r="AV40" s="5">
        <f>IF(ISNUMBER(Measures!$B$7),Measures!$B$7,NA())</f>
        <v>70</v>
      </c>
      <c r="AW40" s="9">
        <f>IF(ISNUMBER(Measures!$B$8),Measures!$B$8,NA())</f>
        <v>75</v>
      </c>
      <c r="AX40" s="16">
        <f>IF(ISNUMBER(Measures!$B$9),Measures!$B$9,NA())</f>
        <v>60</v>
      </c>
      <c r="AY40" s="16">
        <f>IF(ISNUMBER(Measures!$B$10),Measures!$B$10,NA())</f>
        <v>75</v>
      </c>
      <c r="AZ40" s="16">
        <f>IF(ISNUMBER(Measures!$B$9),Measures!$B$11,NA())</f>
        <v>80</v>
      </c>
      <c r="BA40" s="16">
        <f>IF(ISNUMBER(Measures!$B$9),Measures!$B$12,NA())</f>
        <v>25</v>
      </c>
      <c r="BB40" s="16">
        <f>IF(ISNUMBER(Measures!$B$9),Measures!$B$13,NA())</f>
        <v>4</v>
      </c>
      <c r="BC40" s="16">
        <f>IF(ISNUMBER(Measures!$B$9),Measures!$B$14,NA())</f>
        <v>50</v>
      </c>
    </row>
  </sheetData>
  <mergeCells count="15">
    <mergeCell ref="AE2:AG2"/>
    <mergeCell ref="AH2:AJ2"/>
    <mergeCell ref="AK2:AM2"/>
    <mergeCell ref="AN2:AP2"/>
    <mergeCell ref="AQ2:BC2"/>
    <mergeCell ref="B1:O1"/>
    <mergeCell ref="C2:F2"/>
    <mergeCell ref="AB2:AD2"/>
    <mergeCell ref="G2:I2"/>
    <mergeCell ref="J2:L2"/>
    <mergeCell ref="M2:O2"/>
    <mergeCell ref="S2:U2"/>
    <mergeCell ref="V2:X2"/>
    <mergeCell ref="Y2:AA2"/>
    <mergeCell ref="P2:R2"/>
  </mergeCells>
  <phoneticPr fontId="3" type="noConversion"/>
  <dataValidations count="6">
    <dataValidation type="decimal" allowBlank="1" showErrorMessage="1" errorTitle="Check values, please!" error="The process measure is a per cent and should be between 0 and 100. Either the numerator or denominator is incorrect, please check." promptTitle="Check numerator and denominator" prompt="This value should be a percent between 0 and 100." sqref="I5:I40 L5:AG40">
      <formula1>0</formula1>
      <formula2>100</formula2>
    </dataValidation>
    <dataValidation allowBlank="1" showErrorMessage="1" errorTitle="Check values, please!" error="The process measure is a per cent and should be between 0 and 100. Either the numerator or denominator is incorrect, please check." promptTitle="Check numerator and denominator" prompt="This value should be a percent between 0 and 100." sqref="AM5:AM40 AJ5:AJ40 AP5:AP40"/>
    <dataValidation type="whole" allowBlank="1" showErrorMessage="1" errorTitle="Check values, please!" error="The process measure is a per cent and should be between 0 and 100. Either the numerator or denominator is incorrect, please check." promptTitle="Check numerator and denominator" prompt="This value should be a percent between 0 and 100." sqref="J5:K40">
      <formula1>0</formula1>
      <formula2>1000000</formula2>
    </dataValidation>
    <dataValidation type="whole" allowBlank="1" showInputMessage="1" showErrorMessage="1" sqref="G5:H40 D5:E40">
      <formula1>0</formula1>
      <formula2>10000</formula2>
    </dataValidation>
    <dataValidation type="decimal" allowBlank="1" showInputMessage="1" showErrorMessage="1" sqref="F5:F40">
      <formula1>0</formula1>
      <formula2>100</formula2>
    </dataValidation>
    <dataValidation type="decimal" allowBlank="1" showErrorMessage="1" errorTitle="Check values, please!" error="The process measure is a per cent and should be between 0 and 100. Either the numerator or denominator is incorrect, please check." promptTitle="Check numerator and denominator" prompt="This value should be a percent between 0 and 100." sqref="AH5:AI40 AK5:AL40 AN5:AO40">
      <formula1>0</formula1>
      <formula2>10000000</formula2>
    </dataValidation>
  </dataValidations>
  <printOptions horizontalCentered="1"/>
  <pageMargins left="0.5" right="0.5" top="0.75" bottom="0.7" header="0.5" footer="0"/>
  <pageSetup orientation="portrait" horizontalDpi="4294967292" verticalDpi="300" r:id="rId1"/>
  <headerFooter alignWithMargins="0">
    <oddHeader>&amp;L&amp;12HDC 2005 DM Collaborative&amp;R&amp;12&amp;D</oddHeader>
    <oddFooter>&amp;L&amp;12POF Data&amp;R&amp;12Page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71"/>
  <sheetViews>
    <sheetView workbookViewId="0">
      <selection activeCell="N45" sqref="N45"/>
    </sheetView>
  </sheetViews>
  <sheetFormatPr defaultRowHeight="13.2"/>
  <cols>
    <col min="11" max="11" width="3" customWidth="1"/>
    <col min="12" max="12" width="7.44140625" customWidth="1"/>
    <col min="13" max="13" width="9.33203125" customWidth="1"/>
    <col min="14" max="15" width="7.6640625" customWidth="1"/>
    <col min="16" max="17" width="8.6640625" customWidth="1"/>
    <col min="18" max="18" width="7.88671875" customWidth="1"/>
    <col min="19" max="19" width="7.6640625" customWidth="1"/>
    <col min="20" max="20" width="11.5546875" customWidth="1"/>
    <col min="21" max="22" width="9.6640625" customWidth="1"/>
    <col min="23" max="23" width="7" customWidth="1"/>
    <col min="24" max="24" width="15" customWidth="1"/>
    <col min="26" max="26" width="13.109375" customWidth="1"/>
    <col min="27" max="27" width="13.6640625" customWidth="1"/>
    <col min="28" max="28" width="11.5546875" customWidth="1"/>
  </cols>
  <sheetData>
    <row r="1" spans="1:22" ht="22.2" customHeight="1">
      <c r="A1" s="44" t="str">
        <f>T(Measures!$A21)</f>
        <v>C2</v>
      </c>
      <c r="B1" s="44"/>
      <c r="C1" s="44"/>
      <c r="D1" s="44"/>
      <c r="E1" s="44"/>
      <c r="F1" s="44"/>
      <c r="G1" s="44"/>
      <c r="H1" s="44"/>
      <c r="I1" s="44"/>
      <c r="J1" s="44"/>
    </row>
    <row r="2" spans="1:22" s="2" customFormat="1" ht="13.5" customHeight="1">
      <c r="S2" s="3"/>
      <c r="T2" s="3"/>
      <c r="U2" s="3"/>
      <c r="V2" s="3"/>
    </row>
    <row r="20" spans="12:12">
      <c r="L20" s="1"/>
    </row>
    <row r="21" spans="12:12">
      <c r="L21" s="1"/>
    </row>
    <row r="22" spans="12:12">
      <c r="L22" s="1"/>
    </row>
    <row r="23" spans="12:12">
      <c r="L23" s="1"/>
    </row>
    <row r="24" spans="12:12">
      <c r="L24" s="1"/>
    </row>
    <row r="25" spans="12:12">
      <c r="L25" s="1"/>
    </row>
    <row r="26" spans="12:12">
      <c r="L26" s="1"/>
    </row>
    <row r="27" spans="12:12">
      <c r="L27" s="1"/>
    </row>
    <row r="28" spans="12:12">
      <c r="L28" s="1"/>
    </row>
    <row r="29" spans="12:12">
      <c r="L29" s="1"/>
    </row>
    <row r="30" spans="12:12">
      <c r="L30" s="1"/>
    </row>
    <row r="31" spans="12:12">
      <c r="L31" s="1"/>
    </row>
    <row r="32" spans="12:12">
      <c r="L32" s="1"/>
    </row>
    <row r="33" spans="12:14">
      <c r="L33" s="1"/>
    </row>
    <row r="34" spans="12:14">
      <c r="L34" s="1"/>
    </row>
    <row r="35" spans="12:14">
      <c r="L35" s="1"/>
    </row>
    <row r="36" spans="12:14">
      <c r="L36" s="1"/>
    </row>
    <row r="45" spans="12:14">
      <c r="N45">
        <v>6</v>
      </c>
    </row>
    <row r="52" ht="12.75" customHeight="1"/>
    <row r="53" ht="12.75" customHeight="1"/>
    <row r="58" ht="12" customHeight="1"/>
    <row r="59" ht="12" customHeight="1"/>
    <row r="71" spans="1:1">
      <c r="A71" s="15" t="s">
        <v>50</v>
      </c>
    </row>
  </sheetData>
  <mergeCells count="1">
    <mergeCell ref="A1:J1"/>
  </mergeCells>
  <phoneticPr fontId="3" type="noConversion"/>
  <pageMargins left="0.75" right="0.75" top="0.73" bottom="0.6" header="0.5" footer="0.5"/>
  <pageSetup scale="78" orientation="portrait" r:id="rId1"/>
  <headerFooter alignWithMargins="0">
    <oddHeader>&amp;LNNOHA Collaborative&amp;R&amp;D</oddHeader>
    <oddFooter>&amp;LMeasures-1&amp;R&amp;D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J38"/>
  <sheetViews>
    <sheetView workbookViewId="0">
      <selection activeCell="L45" sqref="L45"/>
    </sheetView>
  </sheetViews>
  <sheetFormatPr defaultRowHeight="13.2"/>
  <sheetData>
    <row r="1" spans="1:10" ht="27" customHeight="1">
      <c r="A1" s="44" t="str">
        <f>T(Measures!A21)</f>
        <v>C2</v>
      </c>
      <c r="B1" s="44"/>
      <c r="C1" s="44"/>
      <c r="D1" s="44"/>
      <c r="E1" s="44"/>
      <c r="F1" s="44"/>
      <c r="G1" s="44"/>
      <c r="H1" s="44"/>
      <c r="I1" s="44"/>
      <c r="J1" s="44"/>
    </row>
    <row r="5" spans="1:10" ht="12.75" customHeight="1"/>
    <row r="38" ht="12.75" customHeight="1"/>
  </sheetData>
  <mergeCells count="1">
    <mergeCell ref="A1:J1"/>
  </mergeCells>
  <phoneticPr fontId="3" type="noConversion"/>
  <pageMargins left="0.75" right="0.75" top="1" bottom="1" header="0.5" footer="0.5"/>
  <pageSetup scale="73" orientation="portrait" r:id="rId1"/>
  <headerFooter alignWithMargins="0">
    <oddHeader>&amp;LENACCT Collaborative&amp;R&amp;D</oddHeader>
    <oddFooter xml:space="preserve">&amp;LProcess Measures&amp;RPage &amp;P of &amp;N  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selection activeCell="R48" sqref="R48"/>
    </sheetView>
  </sheetViews>
  <sheetFormatPr defaultRowHeight="13.2"/>
  <sheetData>
    <row r="1" spans="1:10" ht="27" customHeight="1">
      <c r="A1" s="44" t="str">
        <f>T(Measures!A21)</f>
        <v>C2</v>
      </c>
      <c r="B1" s="44"/>
      <c r="C1" s="44"/>
      <c r="D1" s="44"/>
      <c r="E1" s="44"/>
      <c r="F1" s="44"/>
      <c r="G1" s="44"/>
      <c r="H1" s="44"/>
      <c r="I1" s="44"/>
      <c r="J1" s="44"/>
    </row>
    <row r="5" spans="1:10" ht="12.75" customHeight="1"/>
    <row r="38" ht="12.75" customHeight="1"/>
    <row r="71" spans="1:1">
      <c r="A71" s="15" t="s">
        <v>50</v>
      </c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Overview</vt:lpstr>
      <vt:lpstr>Measures</vt:lpstr>
      <vt:lpstr>Definitions</vt:lpstr>
      <vt:lpstr>Data Table</vt:lpstr>
      <vt:lpstr>Graphs-1</vt:lpstr>
      <vt:lpstr>Graphs-2</vt:lpstr>
      <vt:lpstr>Operational Graphs</vt:lpstr>
      <vt:lpstr>'Data Table'!Print_Area</vt:lpstr>
      <vt:lpstr>'Data Table'!Print_Titles</vt:lpstr>
    </vt:vector>
  </TitlesOfParts>
  <Company>API originated template for use by HRSA Chronic Disease Collaboratives.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NNOHA Measures Graphs Template</dc:title>
  <dc:creator>Jerry Langley, API. revised by Kevin Little 8 June 2016</dc:creator>
  <dc:description>sheets are blank password protected.  API originated template for use by HRSA Chronic Disease Collaboratives.</dc:description>
  <cp:lastModifiedBy>Kevin Little</cp:lastModifiedBy>
  <cp:lastPrinted>2016-06-06T20:33:49Z</cp:lastPrinted>
  <dcterms:created xsi:type="dcterms:W3CDTF">1999-03-08T20:17:43Z</dcterms:created>
  <dcterms:modified xsi:type="dcterms:W3CDTF">2016-06-29T18:58:23Z</dcterms:modified>
</cp:coreProperties>
</file>