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a\Telemark fylkeskommune\KOLLEKTIV-DRIFT\Rapporter\prMND\2018\"/>
    </mc:Choice>
  </mc:AlternateContent>
  <xr:revisionPtr revIDLastSave="0" documentId="13_ncr:1_{62E03710-6393-406B-8FE5-895DA112D782}" xr6:coauthVersionLast="28" xr6:coauthVersionMax="28" xr10:uidLastSave="{00000000-0000-0000-0000-000000000000}"/>
  <bookViews>
    <workbookView xWindow="0" yWindow="0" windowWidth="28800" windowHeight="15525" activeTab="1" xr2:uid="{00000000-000D-0000-FFFF-FFFF00000000}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0" i="1" l="1"/>
  <c r="D13" i="1"/>
  <c r="D12" i="1"/>
  <c r="D11" i="1"/>
  <c r="D10" i="1"/>
  <c r="D9" i="1"/>
  <c r="D6" i="1"/>
  <c r="D5" i="1"/>
  <c r="D4" i="1"/>
  <c r="C20" i="1"/>
  <c r="C13" i="1"/>
  <c r="C12" i="1"/>
  <c r="C11" i="1"/>
  <c r="C10" i="1"/>
  <c r="C9" i="1"/>
  <c r="C6" i="1"/>
  <c r="C5" i="1"/>
  <c r="C4" i="1"/>
  <c r="C36" i="2" l="1"/>
  <c r="C26" i="2"/>
  <c r="C42" i="2" l="1"/>
  <c r="C41" i="2"/>
  <c r="C40" i="2"/>
  <c r="C39" i="2"/>
  <c r="C38" i="2"/>
  <c r="C37" i="2"/>
  <c r="C35" i="2"/>
  <c r="C34" i="2"/>
  <c r="C32" i="2"/>
  <c r="C31" i="2"/>
  <c r="C29" i="2"/>
  <c r="C28" i="2"/>
  <c r="C27" i="2"/>
  <c r="C25" i="2"/>
  <c r="C24" i="2"/>
  <c r="C30" i="2"/>
  <c r="Z14" i="2" l="1"/>
  <c r="Z7" i="2"/>
  <c r="X14" i="2"/>
  <c r="X7" i="2"/>
  <c r="V14" i="2"/>
  <c r="V7" i="2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X16" i="2" l="1"/>
  <c r="X18" i="2" s="1"/>
  <c r="V16" i="2"/>
  <c r="V18" i="2" s="1"/>
  <c r="P16" i="2"/>
  <c r="P18" i="2" s="1"/>
  <c r="L16" i="2"/>
  <c r="L18" i="2" s="1"/>
  <c r="D16" i="2"/>
  <c r="D18" i="2" s="1"/>
  <c r="Z16" i="2"/>
  <c r="Z18" i="2" s="1"/>
  <c r="T16" i="2"/>
  <c r="T18" i="2" s="1"/>
  <c r="N16" i="2"/>
  <c r="N18" i="2" s="1"/>
  <c r="J16" i="2"/>
  <c r="J18" i="2" s="1"/>
  <c r="H16" i="2"/>
  <c r="H18" i="2" s="1"/>
  <c r="R16" i="2"/>
  <c r="R18" i="2" s="1"/>
  <c r="F16" i="2"/>
  <c r="F18" i="2" s="1"/>
  <c r="H20" i="1" l="1"/>
  <c r="G20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18" i="2" s="1"/>
  <c r="K16" i="2"/>
  <c r="K18" i="2" s="1"/>
  <c r="U16" i="2"/>
  <c r="U18" i="2" s="1"/>
  <c r="O16" i="2"/>
  <c r="O18" i="2" s="1"/>
  <c r="M16" i="2"/>
  <c r="M18" i="2" s="1"/>
  <c r="I16" i="2"/>
  <c r="I18" i="2" s="1"/>
  <c r="G16" i="2"/>
  <c r="G18" i="2" s="1"/>
  <c r="E16" i="2"/>
  <c r="E18" i="2" s="1"/>
  <c r="Y16" i="2"/>
  <c r="Y18" i="2" s="1"/>
  <c r="W16" i="2"/>
  <c r="W18" i="2" s="1"/>
  <c r="S16" i="2"/>
  <c r="S18" i="2" s="1"/>
  <c r="C16" i="2"/>
  <c r="C18" i="2" s="1"/>
  <c r="C14" i="1"/>
  <c r="I20" i="1" l="1"/>
  <c r="J20" i="1" s="1"/>
  <c r="E20" i="1"/>
  <c r="F20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18" i="1" s="1"/>
  <c r="C16" i="1"/>
  <c r="C18" i="1" s="1"/>
  <c r="D16" i="1"/>
  <c r="D18" i="1" s="1"/>
  <c r="I7" i="1"/>
  <c r="J7" i="1" s="1"/>
  <c r="E7" i="1"/>
  <c r="F7" i="1" s="1"/>
  <c r="G16" i="1"/>
  <c r="E18" i="1" l="1"/>
  <c r="F18" i="1" s="1"/>
  <c r="E16" i="1"/>
  <c r="F16" i="1" s="1"/>
  <c r="I16" i="1"/>
  <c r="J16" i="1" s="1"/>
  <c r="G18" i="1"/>
  <c r="I18" i="1" s="1"/>
  <c r="J18" i="1" s="1"/>
</calcChain>
</file>

<file path=xl/sharedStrings.xml><?xml version="1.0" encoding="utf-8"?>
<sst xmlns="http://schemas.openxmlformats.org/spreadsheetml/2006/main" count="101" uniqueCount="65">
  <si>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</si>
  <si>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</si>
  <si>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</si>
  <si>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</si>
  <si>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</si>
  <si>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</si>
  <si>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</si>
  <si>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</si>
  <si>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</si>
  <si>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</si>
  <si>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</si>
  <si>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</si>
  <si>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</si>
  <si>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</si>
  <si>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</si>
  <si>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</si>
  <si>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</si>
  <si>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</si>
  <si>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</si>
  <si>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</si>
  <si>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</si>
  <si>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</si>
  <si>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</si>
  <si>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</si>
  <si>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</si>
  <si>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</si>
  <si>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</si>
  <si>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</si>
  <si>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</si>
  <si>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</si>
  <si>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</si>
  <si>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</si>
  <si>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</si>
  <si>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</si>
  <si>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2017</t>
  </si>
  <si>
    <t>Jan2017</t>
  </si>
  <si>
    <t>Feb2017</t>
  </si>
  <si>
    <t>April2017</t>
  </si>
  <si>
    <t>Mai2017</t>
  </si>
  <si>
    <t>Juni2017</t>
  </si>
  <si>
    <t>Juli2017</t>
  </si>
  <si>
    <t>Aug2017</t>
  </si>
  <si>
    <t>Sept2017</t>
  </si>
  <si>
    <t>Okt2017</t>
  </si>
  <si>
    <t>Nov2017</t>
  </si>
  <si>
    <t>Des2017</t>
  </si>
  <si>
    <t>TOTALER 2016</t>
  </si>
  <si>
    <t>Hittil 2018</t>
  </si>
  <si>
    <t>Jan2018</t>
  </si>
  <si>
    <t>Feb2018</t>
  </si>
  <si>
    <t>Mars2018</t>
  </si>
  <si>
    <t>Mars 2017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</si>
  <si>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</si>
  <si>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</si>
  <si>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</si>
  <si>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</si>
  <si>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</si>
  <si>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</si>
  <si>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</si>
  <si>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</si>
  <si>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</si>
  <si>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TOTALER-2018</t>
  </si>
  <si>
    <r>
      <rPr>
        <b/>
        <sz val="18"/>
        <color theme="1"/>
        <rFont val="Calibri"/>
        <family val="2"/>
        <scheme val="minor"/>
      </rPr>
      <t>Grenland pr. linje november 2018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Novembertall er foreløpig, noen endringer kan forekomme i endelige tall som fremlegges 05.01.2019</t>
    </r>
  </si>
  <si>
    <t>November 2018</t>
  </si>
  <si>
    <t>November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</si>
</sst>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3" fillId="0" borderId="2" xfId="0" applyFont="1" applyBorder="1"/>
    <xf numFmtId="165" fontId="3" fillId="0" borderId="2" xfId="1" applyNumberFormat="1" applyFont="1" applyBorder="1"/>
    <xf numFmtId="166" fontId="3" fillId="0" borderId="2" xfId="2" applyNumberFormat="1" applyFont="1" applyBorder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  <xf numFmtId="165" fontId="3" fillId="0" borderId="6" xfId="1" applyNumberFormat="1" applyFont="1" applyBorder="1"/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23</xdr:row>
      <xdr:rowOff>0</xdr:rowOff>
    </xdr:from>
    <xdr:to>
      <xdr:col>0</xdr:col>
      <xdr:colOff>352425</xdr:colOff>
      <xdr:row>23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23</xdr:row>
      <xdr:rowOff>0</xdr:rowOff>
    </xdr:from>
    <xdr:to>
      <xdr:col>1</xdr:col>
      <xdr:colOff>38100</xdr:colOff>
      <xdr:row>23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0</xdr:rowOff>
    </xdr:from>
    <xdr:to>
      <xdr:col>1</xdr:col>
      <xdr:colOff>219075</xdr:colOff>
      <xdr:row>23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0</xdr:rowOff>
    </xdr:from>
    <xdr:to>
      <xdr:col>1</xdr:col>
      <xdr:colOff>400050</xdr:colOff>
      <xdr:row>23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workbookViewId="0">
      <selection activeCell="H4" sqref="H4"/>
    </sheetView>
  </sheetViews>
  <sheetFormatPr baseColWidth="10" defaultRowHeight="15" x14ac:dyDescent="0.25"/>
  <cols>
    <col min="1" max="1" width="7.42578125" customWidth="1"/>
    <col min="2" max="2" width="31.28515625" customWidth="1"/>
    <col min="3" max="4" width="15.28515625" bestFit="1" customWidth="1"/>
    <col min="5" max="5" width="7.7109375" bestFit="1" customWidth="1"/>
    <col min="6" max="6" width="9.7109375" bestFit="1" customWidth="1"/>
    <col min="9" max="9" width="8" bestFit="1" customWidth="1"/>
    <col min="10" max="10" width="9.7109375" bestFit="1" customWidth="1"/>
  </cols>
  <sheetData>
    <row r="1" spans="1:10" ht="26.25" x14ac:dyDescent="0.4">
      <c r="A1" s="1" t="s">
        <v>62</v>
      </c>
    </row>
    <row r="2" spans="1:10" ht="15.75" thickBot="1" x14ac:dyDescent="0.3"/>
    <row r="3" spans="1:10" ht="15.75" thickBot="1" x14ac:dyDescent="0.3">
      <c r="A3" s="2" t="s">
        <v>0</v>
      </c>
      <c r="B3" s="2" t="s">
        <v>1</v>
      </c>
      <c r="C3" s="27" t="s">
        <v>63</v>
      </c>
      <c r="D3" s="27" t="s">
        <v>64</v>
      </c>
      <c r="E3" s="4" t="s">
        <v>2</v>
      </c>
      <c r="F3" s="4" t="s">
        <v>3</v>
      </c>
      <c r="G3" s="27" t="s">
        <v>47</v>
      </c>
      <c r="H3" s="27" t="s">
        <v>34</v>
      </c>
      <c r="I3" s="4" t="s">
        <v>2</v>
      </c>
      <c r="J3" s="4" t="s">
        <v>3</v>
      </c>
    </row>
    <row r="4" spans="1:10" x14ac:dyDescent="0.25">
      <c r="A4" s="5" t="s">
        <v>4</v>
      </c>
      <c r="B4" s="5" t="s">
        <v>5</v>
      </c>
      <c r="C4" s="28">
        <f>Mnd!W4</f>
        <v>145005</v>
      </c>
      <c r="D4" s="28">
        <f>Mnd!X4</f>
        <v>147465</v>
      </c>
      <c r="E4" s="6">
        <f>C4-D4</f>
        <v>-2460</v>
      </c>
      <c r="F4" s="7">
        <f>E4/D4</f>
        <v>-1.6681924524463432E-2</v>
      </c>
      <c r="G4" s="28">
        <f>Mnd!C24</f>
        <v>1401346</v>
      </c>
      <c r="H4" s="28">
        <f>Mnd!C34</f>
        <v>1427118</v>
      </c>
      <c r="I4" s="6">
        <f>G4-H4</f>
        <v>-25772</v>
      </c>
      <c r="J4" s="7">
        <f>I4/H4</f>
        <v>-1.8058772995645771E-2</v>
      </c>
    </row>
    <row r="5" spans="1:10" x14ac:dyDescent="0.25">
      <c r="A5" s="8" t="s">
        <v>6</v>
      </c>
      <c r="B5" s="8" t="s">
        <v>7</v>
      </c>
      <c r="C5" s="29">
        <f>Mnd!W5</f>
        <v>110522</v>
      </c>
      <c r="D5" s="29">
        <f>Mnd!X5</f>
        <v>106761</v>
      </c>
      <c r="E5" s="9">
        <f>C5-D5</f>
        <v>3761</v>
      </c>
      <c r="F5" s="10">
        <f>E5/D5</f>
        <v>3.5228220042899563E-2</v>
      </c>
      <c r="G5" s="29">
        <f>Mnd!C25</f>
        <v>983867</v>
      </c>
      <c r="H5" s="29">
        <f>Mnd!C35</f>
        <v>936033</v>
      </c>
      <c r="I5" s="9">
        <f>G5-H5</f>
        <v>47834</v>
      </c>
      <c r="J5" s="10">
        <f>I5/H5</f>
        <v>5.110289914992313E-2</v>
      </c>
    </row>
    <row r="6" spans="1:10" x14ac:dyDescent="0.25">
      <c r="A6" s="11" t="s">
        <v>8</v>
      </c>
      <c r="B6" s="11" t="s">
        <v>9</v>
      </c>
      <c r="C6" s="28">
        <f>Mnd!W6</f>
        <v>121511</v>
      </c>
      <c r="D6" s="28">
        <f>Mnd!X6</f>
        <v>118533</v>
      </c>
      <c r="E6" s="12">
        <f>C6-D6</f>
        <v>2978</v>
      </c>
      <c r="F6" s="13">
        <f>E6/D6</f>
        <v>2.512380518505395E-2</v>
      </c>
      <c r="G6" s="28">
        <f>Mnd!C26</f>
        <v>1081379</v>
      </c>
      <c r="H6" s="28">
        <f>Mnd!C36</f>
        <v>1029415</v>
      </c>
      <c r="I6" s="12">
        <f>G6-H6</f>
        <v>51964</v>
      </c>
      <c r="J6" s="13">
        <f>I6/H6</f>
        <v>5.047915563693943E-2</v>
      </c>
    </row>
    <row r="7" spans="1:10" x14ac:dyDescent="0.25">
      <c r="A7" s="14"/>
      <c r="B7" s="14" t="s">
        <v>10</v>
      </c>
      <c r="C7" s="15">
        <f>SUM(C4:C6)</f>
        <v>377038</v>
      </c>
      <c r="D7" s="15">
        <f t="shared" ref="D7" si="0">SUM(D4:D6)</f>
        <v>372759</v>
      </c>
      <c r="E7" s="15">
        <f>C7-D7</f>
        <v>4279</v>
      </c>
      <c r="F7" s="16">
        <f>E7/D7</f>
        <v>1.1479266764853431E-2</v>
      </c>
      <c r="G7" s="15">
        <f>SUM(G4:G6)</f>
        <v>3466592</v>
      </c>
      <c r="H7" s="15">
        <f>SUM(H4:H6)</f>
        <v>3392566</v>
      </c>
      <c r="I7" s="15">
        <f>G7-H7</f>
        <v>74026</v>
      </c>
      <c r="J7" s="16">
        <f>I7/H7</f>
        <v>2.1820061864677061E-2</v>
      </c>
    </row>
    <row r="8" spans="1:10" x14ac:dyDescent="0.25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25">
      <c r="A9" s="8" t="s">
        <v>11</v>
      </c>
      <c r="B9" s="8" t="s">
        <v>12</v>
      </c>
      <c r="C9" s="9">
        <f>Mnd!W9</f>
        <v>18592</v>
      </c>
      <c r="D9" s="9">
        <f>Mnd!X9</f>
        <v>16674</v>
      </c>
      <c r="E9" s="9">
        <f t="shared" ref="E9:E14" si="1">C9-D9</f>
        <v>1918</v>
      </c>
      <c r="F9" s="10">
        <f t="shared" ref="F9:F14" si="2">E9/D9</f>
        <v>0.11502938706968933</v>
      </c>
      <c r="G9" s="9">
        <f>Mnd!C27</f>
        <v>156752</v>
      </c>
      <c r="H9" s="9">
        <f>Mnd!C37</f>
        <v>143161</v>
      </c>
      <c r="I9" s="9">
        <f t="shared" ref="I9:I14" si="3">G9-H9</f>
        <v>13591</v>
      </c>
      <c r="J9" s="10">
        <f t="shared" ref="J9:J14" si="4">I9/H9</f>
        <v>9.493507309951732E-2</v>
      </c>
    </row>
    <row r="10" spans="1:10" x14ac:dyDescent="0.25">
      <c r="A10" s="11" t="s">
        <v>13</v>
      </c>
      <c r="B10" s="11" t="s">
        <v>14</v>
      </c>
      <c r="C10" s="30">
        <f>Mnd!W10</f>
        <v>16235</v>
      </c>
      <c r="D10" s="30">
        <f>Mnd!X10</f>
        <v>15687</v>
      </c>
      <c r="E10" s="12">
        <f t="shared" si="1"/>
        <v>548</v>
      </c>
      <c r="F10" s="13">
        <f t="shared" si="2"/>
        <v>3.493338433097469E-2</v>
      </c>
      <c r="G10" s="30">
        <f>Mnd!C28</f>
        <v>140082</v>
      </c>
      <c r="H10" s="30">
        <f>Mnd!C38</f>
        <v>119679</v>
      </c>
      <c r="I10" s="12">
        <f t="shared" si="3"/>
        <v>20403</v>
      </c>
      <c r="J10" s="13">
        <f t="shared" si="4"/>
        <v>0.17048103677336876</v>
      </c>
    </row>
    <row r="11" spans="1:10" x14ac:dyDescent="0.25">
      <c r="A11" s="8" t="s">
        <v>15</v>
      </c>
      <c r="B11" s="8" t="s">
        <v>16</v>
      </c>
      <c r="C11" s="9">
        <f>Mnd!W11</f>
        <v>15389</v>
      </c>
      <c r="D11" s="9">
        <f>Mnd!X11</f>
        <v>14902</v>
      </c>
      <c r="E11" s="9">
        <f t="shared" si="1"/>
        <v>487</v>
      </c>
      <c r="F11" s="10">
        <f t="shared" si="2"/>
        <v>3.2680177157428533E-2</v>
      </c>
      <c r="G11" s="9">
        <f>Mnd!C29</f>
        <v>126796</v>
      </c>
      <c r="H11" s="9">
        <f>Mnd!C39</f>
        <v>120281</v>
      </c>
      <c r="I11" s="9">
        <f t="shared" si="3"/>
        <v>6515</v>
      </c>
      <c r="J11" s="10">
        <f t="shared" si="4"/>
        <v>5.4164830688138606E-2</v>
      </c>
    </row>
    <row r="12" spans="1:10" x14ac:dyDescent="0.25">
      <c r="A12" s="11" t="s">
        <v>17</v>
      </c>
      <c r="B12" s="11" t="s">
        <v>18</v>
      </c>
      <c r="C12" s="30">
        <f>Mnd!W12</f>
        <v>15129</v>
      </c>
      <c r="D12" s="30">
        <f>Mnd!X12</f>
        <v>14989</v>
      </c>
      <c r="E12" s="12">
        <f t="shared" si="1"/>
        <v>140</v>
      </c>
      <c r="F12" s="13">
        <f t="shared" si="2"/>
        <v>9.3401828007205288E-3</v>
      </c>
      <c r="G12" s="30">
        <f>Mnd!C30</f>
        <v>123350</v>
      </c>
      <c r="H12" s="30">
        <f>Mnd!C40</f>
        <v>121639</v>
      </c>
      <c r="I12" s="12">
        <f t="shared" si="3"/>
        <v>1711</v>
      </c>
      <c r="J12" s="13">
        <f t="shared" si="4"/>
        <v>1.4066212316773402E-2</v>
      </c>
    </row>
    <row r="13" spans="1:10" x14ac:dyDescent="0.25">
      <c r="A13" s="8" t="s">
        <v>19</v>
      </c>
      <c r="B13" s="8" t="s">
        <v>20</v>
      </c>
      <c r="C13" s="9">
        <f>Mnd!W13</f>
        <v>4037</v>
      </c>
      <c r="D13" s="9">
        <f>Mnd!X13</f>
        <v>3782</v>
      </c>
      <c r="E13" s="17">
        <f t="shared" si="1"/>
        <v>255</v>
      </c>
      <c r="F13" s="18">
        <f t="shared" si="2"/>
        <v>6.7424643046007399E-2</v>
      </c>
      <c r="G13" s="9">
        <f>Mnd!C31</f>
        <v>36993</v>
      </c>
      <c r="H13" s="9">
        <f>Mnd!C41</f>
        <v>36315</v>
      </c>
      <c r="I13" s="17">
        <f t="shared" si="3"/>
        <v>678</v>
      </c>
      <c r="J13" s="18">
        <f t="shared" si="4"/>
        <v>1.8669971086327963E-2</v>
      </c>
    </row>
    <row r="14" spans="1:10" x14ac:dyDescent="0.25">
      <c r="A14" s="14"/>
      <c r="B14" s="14" t="s">
        <v>21</v>
      </c>
      <c r="C14" s="15">
        <f>SUM(C9:C13)</f>
        <v>69382</v>
      </c>
      <c r="D14" s="15">
        <f>SUM(D9:D13)</f>
        <v>66034</v>
      </c>
      <c r="E14" s="15">
        <f t="shared" si="1"/>
        <v>3348</v>
      </c>
      <c r="F14" s="16">
        <f t="shared" si="2"/>
        <v>5.0701153950994941E-2</v>
      </c>
      <c r="G14" s="15">
        <f>SUM(G9:G13)</f>
        <v>583973</v>
      </c>
      <c r="H14" s="15">
        <f>SUM(H9:H13)</f>
        <v>541075</v>
      </c>
      <c r="I14" s="15">
        <f t="shared" si="3"/>
        <v>42898</v>
      </c>
      <c r="J14" s="16">
        <f t="shared" si="4"/>
        <v>7.9282909023702816E-2</v>
      </c>
    </row>
    <row r="15" spans="1:10" x14ac:dyDescent="0.25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25">
      <c r="A16" s="14"/>
      <c r="B16" s="14" t="s">
        <v>22</v>
      </c>
      <c r="C16" s="15">
        <f>C7+C14</f>
        <v>446420</v>
      </c>
      <c r="D16" s="15">
        <f>D7+D14</f>
        <v>438793</v>
      </c>
      <c r="E16" s="15">
        <f>C16-D16</f>
        <v>7627</v>
      </c>
      <c r="F16" s="16">
        <f>E16/D16</f>
        <v>1.7381772270751814E-2</v>
      </c>
      <c r="G16" s="15">
        <f>G7+G14</f>
        <v>4050565</v>
      </c>
      <c r="H16" s="15">
        <f>H7+H14</f>
        <v>3933641</v>
      </c>
      <c r="I16" s="15">
        <f>G16-H16</f>
        <v>116924</v>
      </c>
      <c r="J16" s="16">
        <f>I16/H16</f>
        <v>2.9724115647564178E-2</v>
      </c>
    </row>
    <row r="17" spans="1:10" x14ac:dyDescent="0.25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25">
      <c r="A18" s="8"/>
      <c r="B18" s="8" t="s">
        <v>23</v>
      </c>
      <c r="C18" s="9">
        <f>C20-C16</f>
        <v>46270</v>
      </c>
      <c r="D18" s="9">
        <f>D20-D16</f>
        <v>48727</v>
      </c>
      <c r="E18" s="9">
        <f>C18-D18</f>
        <v>-2457</v>
      </c>
      <c r="F18" s="10">
        <f>E18/D18</f>
        <v>-5.0423789685390033E-2</v>
      </c>
      <c r="G18" s="9">
        <f>G20-G16</f>
        <v>351659</v>
      </c>
      <c r="H18" s="9">
        <f>H20-H16</f>
        <v>351855</v>
      </c>
      <c r="I18" s="9">
        <f>G18-H18</f>
        <v>-196</v>
      </c>
      <c r="J18" s="10">
        <f>I18/H18</f>
        <v>-5.5704764746841739E-4</v>
      </c>
    </row>
    <row r="19" spans="1:10" x14ac:dyDescent="0.25">
      <c r="A19" s="11"/>
      <c r="B19" s="11"/>
      <c r="C19" s="12"/>
      <c r="D19" s="12"/>
      <c r="E19" s="12"/>
      <c r="F19" s="13"/>
      <c r="G19" s="12"/>
      <c r="H19" s="12"/>
      <c r="I19" s="12"/>
      <c r="J19" s="13"/>
    </row>
    <row r="20" spans="1:10" ht="15.75" thickBot="1" x14ac:dyDescent="0.3">
      <c r="A20" s="19"/>
      <c r="B20" s="19" t="s">
        <v>24</v>
      </c>
      <c r="C20" s="20">
        <f>Mnd!W20</f>
        <v>492690</v>
      </c>
      <c r="D20" s="20">
        <f>Mnd!X20</f>
        <v>487520</v>
      </c>
      <c r="E20" s="20">
        <f>C20-D20</f>
        <v>5170</v>
      </c>
      <c r="F20" s="21">
        <f>E20/D20</f>
        <v>1.0604693140794224E-2</v>
      </c>
      <c r="G20" s="20">
        <f>Mnd!C32</f>
        <v>4402224</v>
      </c>
      <c r="H20" s="20">
        <f>Mnd!C42</f>
        <v>4285496</v>
      </c>
      <c r="I20" s="20">
        <f>G20-H20</f>
        <v>116728</v>
      </c>
      <c r="J20" s="21">
        <f>I20/H20</f>
        <v>2.723792065142518E-2</v>
      </c>
    </row>
    <row r="24" spans="1:10" x14ac:dyDescent="0.25">
      <c r="A24" s="22" t="s">
        <v>25</v>
      </c>
    </row>
    <row r="25" spans="1:10" x14ac:dyDescent="0.25">
      <c r="A25" s="23" t="s">
        <v>26</v>
      </c>
    </row>
  </sheetData>
  <hyperlinks>
    <hyperlink ref="A25" r:id="rId1" location="page=a0072" xr:uid="{00000000-0004-0000-0000-000000000000}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42"/>
  <sheetViews>
    <sheetView tabSelected="1" topLeftCell="C1" workbookViewId="0">
      <selection activeCell="Y20" sqref="Y20"/>
    </sheetView>
  </sheetViews>
  <sheetFormatPr baseColWidth="10" defaultRowHeight="15" x14ac:dyDescent="0.25"/>
  <cols>
    <col min="2" max="2" width="30.7109375" bestFit="1" customWidth="1"/>
  </cols>
  <sheetData>
    <row r="2" spans="1:26" ht="15.75" thickBot="1" x14ac:dyDescent="0.3">
      <c r="N2" s="25"/>
    </row>
    <row r="3" spans="1:26" ht="15.75" thickBot="1" x14ac:dyDescent="0.3">
      <c r="A3" s="2" t="s">
        <v>0</v>
      </c>
      <c r="B3" s="2" t="s">
        <v>1</v>
      </c>
      <c r="C3" s="3" t="s">
        <v>48</v>
      </c>
      <c r="D3" s="3" t="s">
        <v>35</v>
      </c>
      <c r="E3" s="24" t="s">
        <v>49</v>
      </c>
      <c r="F3" s="27" t="s">
        <v>36</v>
      </c>
      <c r="G3" s="3" t="s">
        <v>50</v>
      </c>
      <c r="H3" s="3" t="s">
        <v>51</v>
      </c>
      <c r="I3" s="3" t="s">
        <v>52</v>
      </c>
      <c r="J3" s="27" t="s">
        <v>37</v>
      </c>
      <c r="K3" s="3" t="s">
        <v>53</v>
      </c>
      <c r="L3" s="3" t="s">
        <v>38</v>
      </c>
      <c r="M3" s="24" t="s">
        <v>54</v>
      </c>
      <c r="N3" s="26" t="s">
        <v>39</v>
      </c>
      <c r="O3" s="3" t="s">
        <v>55</v>
      </c>
      <c r="P3" s="3" t="s">
        <v>40</v>
      </c>
      <c r="Q3" s="3" t="s">
        <v>56</v>
      </c>
      <c r="R3" s="3" t="s">
        <v>41</v>
      </c>
      <c r="S3" s="3" t="s">
        <v>57</v>
      </c>
      <c r="T3" s="3" t="s">
        <v>42</v>
      </c>
      <c r="U3" s="24" t="s">
        <v>58</v>
      </c>
      <c r="V3" s="27" t="s">
        <v>43</v>
      </c>
      <c r="W3" s="3" t="s">
        <v>59</v>
      </c>
      <c r="X3" s="3" t="s">
        <v>44</v>
      </c>
      <c r="Y3" s="3" t="s">
        <v>60</v>
      </c>
      <c r="Z3" s="27" t="s">
        <v>45</v>
      </c>
    </row>
    <row r="4" spans="1:26" x14ac:dyDescent="0.25">
      <c r="A4" s="5" t="s">
        <v>4</v>
      </c>
      <c r="B4" s="5" t="s">
        <v>5</v>
      </c>
      <c r="C4" s="6">
        <v>137374</v>
      </c>
      <c r="D4" s="6">
        <v>144035</v>
      </c>
      <c r="E4" s="6">
        <v>121229</v>
      </c>
      <c r="F4" s="6">
        <v>127391</v>
      </c>
      <c r="G4" s="6">
        <v>133800</v>
      </c>
      <c r="H4" s="6">
        <v>156625</v>
      </c>
      <c r="I4" s="6">
        <v>134952</v>
      </c>
      <c r="J4" s="6">
        <v>116445</v>
      </c>
      <c r="K4" s="6">
        <v>127480</v>
      </c>
      <c r="L4" s="6">
        <v>136389</v>
      </c>
      <c r="M4" s="6">
        <v>121650</v>
      </c>
      <c r="N4" s="6">
        <v>118249</v>
      </c>
      <c r="O4" s="6">
        <v>85298</v>
      </c>
      <c r="P4" s="6">
        <v>83716</v>
      </c>
      <c r="Q4" s="6">
        <v>119521</v>
      </c>
      <c r="R4" s="6">
        <v>120196</v>
      </c>
      <c r="S4" s="6">
        <v>134382</v>
      </c>
      <c r="T4" s="6">
        <v>139669</v>
      </c>
      <c r="U4" s="6">
        <v>140655</v>
      </c>
      <c r="V4" s="6">
        <v>136938</v>
      </c>
      <c r="W4" s="6">
        <v>145005</v>
      </c>
      <c r="X4" s="6">
        <v>147465</v>
      </c>
      <c r="Y4" s="6"/>
      <c r="Z4" s="6"/>
    </row>
    <row r="5" spans="1:26" x14ac:dyDescent="0.25">
      <c r="A5" s="8" t="s">
        <v>6</v>
      </c>
      <c r="B5" s="8" t="s">
        <v>7</v>
      </c>
      <c r="C5" s="9">
        <v>101577</v>
      </c>
      <c r="D5" s="9">
        <v>98600</v>
      </c>
      <c r="E5" s="9">
        <v>88520</v>
      </c>
      <c r="F5" s="9">
        <v>85376</v>
      </c>
      <c r="G5" s="9">
        <v>95035</v>
      </c>
      <c r="H5" s="9">
        <v>106039</v>
      </c>
      <c r="I5" s="9">
        <v>94757</v>
      </c>
      <c r="J5" s="9">
        <v>73915</v>
      </c>
      <c r="K5" s="9">
        <v>84763</v>
      </c>
      <c r="L5" s="9">
        <v>85412</v>
      </c>
      <c r="M5" s="9">
        <v>77658</v>
      </c>
      <c r="N5" s="9">
        <v>70296</v>
      </c>
      <c r="O5" s="9">
        <v>47968</v>
      </c>
      <c r="P5" s="9">
        <v>45883</v>
      </c>
      <c r="Q5" s="9">
        <v>81565</v>
      </c>
      <c r="R5" s="9">
        <v>76590</v>
      </c>
      <c r="S5" s="9">
        <v>98196</v>
      </c>
      <c r="T5" s="9">
        <v>94174</v>
      </c>
      <c r="U5" s="9">
        <v>103306</v>
      </c>
      <c r="V5" s="9">
        <v>92987</v>
      </c>
      <c r="W5" s="9">
        <v>110522</v>
      </c>
      <c r="X5" s="9">
        <v>106761</v>
      </c>
      <c r="Y5" s="9"/>
      <c r="Z5" s="9"/>
    </row>
    <row r="6" spans="1:26" x14ac:dyDescent="0.25">
      <c r="A6" s="11" t="s">
        <v>8</v>
      </c>
      <c r="B6" s="11" t="s">
        <v>9</v>
      </c>
      <c r="C6" s="12">
        <v>110508</v>
      </c>
      <c r="D6" s="12">
        <v>109027</v>
      </c>
      <c r="E6" s="12">
        <v>98935</v>
      </c>
      <c r="F6" s="12">
        <v>94635</v>
      </c>
      <c r="G6" s="12">
        <v>105590</v>
      </c>
      <c r="H6" s="12">
        <v>115533</v>
      </c>
      <c r="I6" s="12">
        <v>103047</v>
      </c>
      <c r="J6" s="12">
        <v>81321</v>
      </c>
      <c r="K6" s="12">
        <v>90690</v>
      </c>
      <c r="L6" s="12">
        <v>92675</v>
      </c>
      <c r="M6" s="12">
        <v>85839</v>
      </c>
      <c r="N6" s="12">
        <v>78890</v>
      </c>
      <c r="O6" s="12">
        <v>53108</v>
      </c>
      <c r="P6" s="12">
        <v>52435</v>
      </c>
      <c r="Q6" s="12">
        <v>88163</v>
      </c>
      <c r="R6" s="12">
        <v>81182</v>
      </c>
      <c r="S6" s="12">
        <v>109487</v>
      </c>
      <c r="T6" s="12">
        <v>101954</v>
      </c>
      <c r="U6" s="12">
        <v>114501</v>
      </c>
      <c r="V6" s="12">
        <v>103230</v>
      </c>
      <c r="W6" s="12">
        <v>121511</v>
      </c>
      <c r="X6" s="12">
        <v>118533</v>
      </c>
      <c r="Y6" s="12"/>
      <c r="Z6" s="12"/>
    </row>
    <row r="7" spans="1:26" x14ac:dyDescent="0.25">
      <c r="A7" s="14"/>
      <c r="B7" s="14" t="s">
        <v>10</v>
      </c>
      <c r="C7" s="15">
        <f>SUM(C4:C6)</f>
        <v>349459</v>
      </c>
      <c r="D7" s="15">
        <f>SUM(D4:D6)</f>
        <v>351662</v>
      </c>
      <c r="E7" s="15">
        <f t="shared" ref="E7:Y7" si="0">SUM(E4:E6)</f>
        <v>308684</v>
      </c>
      <c r="F7" s="15">
        <f t="shared" ref="F7" si="1">SUM(F4:F6)</f>
        <v>307402</v>
      </c>
      <c r="G7" s="15">
        <f t="shared" si="0"/>
        <v>334425</v>
      </c>
      <c r="H7" s="15">
        <f t="shared" ref="H7" si="2">SUM(H4:H6)</f>
        <v>378197</v>
      </c>
      <c r="I7" s="15">
        <f t="shared" si="0"/>
        <v>332756</v>
      </c>
      <c r="J7" s="15">
        <f t="shared" ref="J7" si="3">SUM(J4:J6)</f>
        <v>271681</v>
      </c>
      <c r="K7" s="15">
        <f t="shared" si="0"/>
        <v>302933</v>
      </c>
      <c r="L7" s="15">
        <f t="shared" ref="L7" si="4">SUM(L4:L6)</f>
        <v>314476</v>
      </c>
      <c r="M7" s="15">
        <f t="shared" si="0"/>
        <v>285147</v>
      </c>
      <c r="N7" s="15">
        <f t="shared" ref="N7" si="5">SUM(N4:N6)</f>
        <v>267435</v>
      </c>
      <c r="O7" s="15">
        <f t="shared" si="0"/>
        <v>186374</v>
      </c>
      <c r="P7" s="15">
        <f t="shared" ref="P7" si="6">SUM(P4:P6)</f>
        <v>182034</v>
      </c>
      <c r="Q7" s="15">
        <f t="shared" si="0"/>
        <v>289249</v>
      </c>
      <c r="R7" s="15">
        <f t="shared" ref="R7" si="7">SUM(R4:R6)</f>
        <v>277968</v>
      </c>
      <c r="S7" s="15">
        <f t="shared" si="0"/>
        <v>342065</v>
      </c>
      <c r="T7" s="15">
        <f t="shared" ref="T7" si="8">SUM(T4:T6)</f>
        <v>335797</v>
      </c>
      <c r="U7" s="15">
        <f t="shared" si="0"/>
        <v>358462</v>
      </c>
      <c r="V7" s="15">
        <f t="shared" ref="V7" si="9">SUM(V4:V6)</f>
        <v>333155</v>
      </c>
      <c r="W7" s="15">
        <f t="shared" si="0"/>
        <v>377038</v>
      </c>
      <c r="X7" s="15">
        <f t="shared" ref="X7" si="10">SUM(X4:X6)</f>
        <v>372759</v>
      </c>
      <c r="Y7" s="15">
        <f t="shared" si="0"/>
        <v>0</v>
      </c>
      <c r="Z7" s="15">
        <f t="shared" ref="Z7" si="11">SUM(Z4:Z6)</f>
        <v>0</v>
      </c>
    </row>
    <row r="8" spans="1:26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8" t="s">
        <v>11</v>
      </c>
      <c r="B9" s="8" t="s">
        <v>12</v>
      </c>
      <c r="C9" s="9">
        <v>16599</v>
      </c>
      <c r="D9" s="9">
        <v>16123</v>
      </c>
      <c r="E9" s="9">
        <v>14624</v>
      </c>
      <c r="F9" s="9">
        <v>13641</v>
      </c>
      <c r="G9" s="9">
        <v>14873</v>
      </c>
      <c r="H9" s="9">
        <v>17202</v>
      </c>
      <c r="I9" s="9">
        <v>14192</v>
      </c>
      <c r="J9" s="9">
        <v>11035</v>
      </c>
      <c r="K9" s="9">
        <v>12841</v>
      </c>
      <c r="L9" s="9">
        <v>12761</v>
      </c>
      <c r="M9" s="9">
        <v>13083</v>
      </c>
      <c r="N9" s="9">
        <v>11026</v>
      </c>
      <c r="O9" s="9">
        <v>7542</v>
      </c>
      <c r="P9" s="9">
        <v>6414</v>
      </c>
      <c r="Q9" s="9">
        <v>12666</v>
      </c>
      <c r="R9" s="9">
        <v>10708</v>
      </c>
      <c r="S9" s="9">
        <v>14807</v>
      </c>
      <c r="T9" s="9">
        <v>13723</v>
      </c>
      <c r="U9" s="9">
        <v>16933</v>
      </c>
      <c r="V9" s="9">
        <v>13854</v>
      </c>
      <c r="W9" s="9">
        <v>18592</v>
      </c>
      <c r="X9" s="9">
        <v>16674</v>
      </c>
      <c r="Y9" s="9"/>
      <c r="Z9" s="9"/>
    </row>
    <row r="10" spans="1:26" x14ac:dyDescent="0.25">
      <c r="A10" s="11" t="s">
        <v>13</v>
      </c>
      <c r="B10" s="11" t="s">
        <v>14</v>
      </c>
      <c r="C10" s="12">
        <v>14722</v>
      </c>
      <c r="D10" s="12">
        <v>14180</v>
      </c>
      <c r="E10" s="12">
        <v>13197</v>
      </c>
      <c r="F10" s="12">
        <v>11120</v>
      </c>
      <c r="G10" s="12">
        <v>14352</v>
      </c>
      <c r="H10" s="12">
        <v>11639</v>
      </c>
      <c r="I10" s="12">
        <v>13466</v>
      </c>
      <c r="J10" s="12">
        <v>7556</v>
      </c>
      <c r="K10" s="12">
        <v>11542</v>
      </c>
      <c r="L10" s="12">
        <v>10848</v>
      </c>
      <c r="M10" s="12">
        <v>11322</v>
      </c>
      <c r="N10" s="12">
        <v>8923</v>
      </c>
      <c r="O10" s="12">
        <v>6624</v>
      </c>
      <c r="P10" s="12">
        <v>5493</v>
      </c>
      <c r="Q10" s="12">
        <v>10362</v>
      </c>
      <c r="R10" s="12">
        <v>9357</v>
      </c>
      <c r="S10" s="12">
        <v>13307</v>
      </c>
      <c r="T10" s="12">
        <v>11923</v>
      </c>
      <c r="U10" s="12">
        <v>14953</v>
      </c>
      <c r="V10" s="12">
        <v>12953</v>
      </c>
      <c r="W10" s="12">
        <v>16235</v>
      </c>
      <c r="X10" s="12">
        <v>15687</v>
      </c>
      <c r="Y10" s="12"/>
      <c r="Z10" s="12"/>
    </row>
    <row r="11" spans="1:26" x14ac:dyDescent="0.25">
      <c r="A11" s="8" t="s">
        <v>15</v>
      </c>
      <c r="B11" s="8" t="s">
        <v>16</v>
      </c>
      <c r="C11" s="9">
        <v>14090</v>
      </c>
      <c r="D11" s="9">
        <v>13061</v>
      </c>
      <c r="E11" s="9">
        <v>11555</v>
      </c>
      <c r="F11" s="9">
        <v>11217</v>
      </c>
      <c r="G11" s="9">
        <v>12418</v>
      </c>
      <c r="H11" s="9">
        <v>14554</v>
      </c>
      <c r="I11" s="9">
        <v>12358</v>
      </c>
      <c r="J11" s="9">
        <v>8702</v>
      </c>
      <c r="K11" s="9">
        <v>9878</v>
      </c>
      <c r="L11" s="9">
        <v>10273</v>
      </c>
      <c r="M11" s="9">
        <v>9557</v>
      </c>
      <c r="N11" s="9">
        <v>8757</v>
      </c>
      <c r="O11" s="9">
        <v>5505</v>
      </c>
      <c r="P11" s="9">
        <v>5530</v>
      </c>
      <c r="Q11" s="9">
        <v>10382</v>
      </c>
      <c r="R11" s="9">
        <v>9636</v>
      </c>
      <c r="S11" s="9">
        <v>12226</v>
      </c>
      <c r="T11" s="9">
        <v>11622</v>
      </c>
      <c r="U11" s="9">
        <v>13438</v>
      </c>
      <c r="V11" s="9">
        <v>12027</v>
      </c>
      <c r="W11" s="9">
        <v>15389</v>
      </c>
      <c r="X11" s="9">
        <v>14902</v>
      </c>
      <c r="Y11" s="9"/>
      <c r="Z11" s="9"/>
    </row>
    <row r="12" spans="1:26" x14ac:dyDescent="0.25">
      <c r="A12" s="11" t="s">
        <v>17</v>
      </c>
      <c r="B12" s="11" t="s">
        <v>18</v>
      </c>
      <c r="C12" s="12">
        <v>13451</v>
      </c>
      <c r="D12" s="12">
        <v>14821</v>
      </c>
      <c r="E12" s="12">
        <v>11179</v>
      </c>
      <c r="F12" s="12">
        <v>11917</v>
      </c>
      <c r="G12" s="12">
        <v>11596</v>
      </c>
      <c r="H12" s="12">
        <v>14913</v>
      </c>
      <c r="I12" s="12">
        <v>12018</v>
      </c>
      <c r="J12" s="12">
        <v>9250</v>
      </c>
      <c r="K12" s="12">
        <v>10125</v>
      </c>
      <c r="L12" s="12">
        <v>11520</v>
      </c>
      <c r="M12" s="12">
        <v>9287</v>
      </c>
      <c r="N12" s="12">
        <v>8277</v>
      </c>
      <c r="O12" s="12">
        <v>4370</v>
      </c>
      <c r="P12" s="12">
        <v>3680</v>
      </c>
      <c r="Q12" s="12">
        <v>9519</v>
      </c>
      <c r="R12" s="12">
        <v>8274</v>
      </c>
      <c r="S12" s="12">
        <v>12755</v>
      </c>
      <c r="T12" s="12">
        <v>12076</v>
      </c>
      <c r="U12" s="12">
        <v>13921</v>
      </c>
      <c r="V12" s="12">
        <v>11922</v>
      </c>
      <c r="W12" s="12">
        <v>15129</v>
      </c>
      <c r="X12" s="12">
        <v>14989</v>
      </c>
      <c r="Y12" s="12"/>
      <c r="Z12" s="12"/>
    </row>
    <row r="13" spans="1:26" x14ac:dyDescent="0.25">
      <c r="A13" s="8" t="s">
        <v>19</v>
      </c>
      <c r="B13" s="8" t="s">
        <v>20</v>
      </c>
      <c r="C13" s="17">
        <v>3573</v>
      </c>
      <c r="D13" s="17">
        <v>4361</v>
      </c>
      <c r="E13" s="17">
        <v>3218</v>
      </c>
      <c r="F13" s="17">
        <v>3516</v>
      </c>
      <c r="G13" s="17">
        <v>3770</v>
      </c>
      <c r="H13" s="17">
        <v>4295</v>
      </c>
      <c r="I13" s="17">
        <v>3775</v>
      </c>
      <c r="J13" s="17">
        <v>2984</v>
      </c>
      <c r="K13" s="17">
        <v>3295</v>
      </c>
      <c r="L13" s="17">
        <v>3264</v>
      </c>
      <c r="M13" s="17">
        <v>3064</v>
      </c>
      <c r="N13" s="17">
        <v>2722</v>
      </c>
      <c r="O13" s="17">
        <v>1930</v>
      </c>
      <c r="P13" s="17">
        <v>2064</v>
      </c>
      <c r="Q13" s="17">
        <v>2984</v>
      </c>
      <c r="R13" s="17">
        <v>2801</v>
      </c>
      <c r="S13" s="17">
        <v>3595</v>
      </c>
      <c r="T13" s="17">
        <v>3255</v>
      </c>
      <c r="U13" s="17">
        <v>3752</v>
      </c>
      <c r="V13" s="17">
        <v>3271</v>
      </c>
      <c r="W13" s="17">
        <v>4037</v>
      </c>
      <c r="X13" s="17">
        <v>3782</v>
      </c>
      <c r="Y13" s="17"/>
      <c r="Z13" s="17"/>
    </row>
    <row r="14" spans="1:26" x14ac:dyDescent="0.25">
      <c r="A14" s="14"/>
      <c r="B14" s="14" t="s">
        <v>21</v>
      </c>
      <c r="C14" s="15">
        <f t="shared" ref="C14:Z14" si="12">SUM(C9:C13)</f>
        <v>62435</v>
      </c>
      <c r="D14" s="15">
        <f t="shared" si="12"/>
        <v>62546</v>
      </c>
      <c r="E14" s="15">
        <f t="shared" si="12"/>
        <v>53773</v>
      </c>
      <c r="F14" s="15">
        <f t="shared" si="12"/>
        <v>51411</v>
      </c>
      <c r="G14" s="15">
        <f t="shared" si="12"/>
        <v>57009</v>
      </c>
      <c r="H14" s="15">
        <f t="shared" si="12"/>
        <v>62603</v>
      </c>
      <c r="I14" s="15">
        <f t="shared" si="12"/>
        <v>55809</v>
      </c>
      <c r="J14" s="15">
        <f t="shared" si="12"/>
        <v>39527</v>
      </c>
      <c r="K14" s="15">
        <f t="shared" si="12"/>
        <v>47681</v>
      </c>
      <c r="L14" s="15">
        <f t="shared" si="12"/>
        <v>48666</v>
      </c>
      <c r="M14" s="15">
        <f t="shared" si="12"/>
        <v>46313</v>
      </c>
      <c r="N14" s="15">
        <f t="shared" si="12"/>
        <v>39705</v>
      </c>
      <c r="O14" s="15">
        <f t="shared" si="12"/>
        <v>25971</v>
      </c>
      <c r="P14" s="15">
        <f t="shared" si="12"/>
        <v>23181</v>
      </c>
      <c r="Q14" s="15">
        <f t="shared" si="12"/>
        <v>45913</v>
      </c>
      <c r="R14" s="15">
        <f t="shared" si="12"/>
        <v>40776</v>
      </c>
      <c r="S14" s="15">
        <f t="shared" si="12"/>
        <v>56690</v>
      </c>
      <c r="T14" s="15">
        <f t="shared" si="12"/>
        <v>52599</v>
      </c>
      <c r="U14" s="15">
        <f t="shared" si="12"/>
        <v>62997</v>
      </c>
      <c r="V14" s="15">
        <f t="shared" si="12"/>
        <v>54027</v>
      </c>
      <c r="W14" s="15">
        <f t="shared" si="12"/>
        <v>69382</v>
      </c>
      <c r="X14" s="15">
        <f t="shared" si="12"/>
        <v>66034</v>
      </c>
      <c r="Y14" s="15">
        <f t="shared" si="12"/>
        <v>0</v>
      </c>
      <c r="Z14" s="15">
        <f t="shared" si="12"/>
        <v>0</v>
      </c>
    </row>
    <row r="15" spans="1:26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4"/>
      <c r="B16" s="14" t="s">
        <v>22</v>
      </c>
      <c r="C16" s="15">
        <f t="shared" ref="C16:Z16" si="13">C7+C14</f>
        <v>411894</v>
      </c>
      <c r="D16" s="15">
        <f t="shared" si="13"/>
        <v>414208</v>
      </c>
      <c r="E16" s="15">
        <f t="shared" si="13"/>
        <v>362457</v>
      </c>
      <c r="F16" s="15">
        <f t="shared" si="13"/>
        <v>358813</v>
      </c>
      <c r="G16" s="15">
        <f t="shared" si="13"/>
        <v>391434</v>
      </c>
      <c r="H16" s="15">
        <f t="shared" si="13"/>
        <v>440800</v>
      </c>
      <c r="I16" s="15">
        <f t="shared" si="13"/>
        <v>388565</v>
      </c>
      <c r="J16" s="15">
        <f t="shared" si="13"/>
        <v>311208</v>
      </c>
      <c r="K16" s="15">
        <f t="shared" si="13"/>
        <v>350614</v>
      </c>
      <c r="L16" s="15">
        <f t="shared" si="13"/>
        <v>363142</v>
      </c>
      <c r="M16" s="15">
        <f t="shared" si="13"/>
        <v>331460</v>
      </c>
      <c r="N16" s="15">
        <f t="shared" si="13"/>
        <v>307140</v>
      </c>
      <c r="O16" s="15">
        <f t="shared" si="13"/>
        <v>212345</v>
      </c>
      <c r="P16" s="15">
        <f t="shared" si="13"/>
        <v>205215</v>
      </c>
      <c r="Q16" s="15">
        <f t="shared" si="13"/>
        <v>335162</v>
      </c>
      <c r="R16" s="15">
        <f t="shared" si="13"/>
        <v>318744</v>
      </c>
      <c r="S16" s="15">
        <f t="shared" si="13"/>
        <v>398755</v>
      </c>
      <c r="T16" s="15">
        <f t="shared" si="13"/>
        <v>388396</v>
      </c>
      <c r="U16" s="15">
        <f t="shared" si="13"/>
        <v>421459</v>
      </c>
      <c r="V16" s="15">
        <f t="shared" si="13"/>
        <v>387182</v>
      </c>
      <c r="W16" s="15">
        <f t="shared" si="13"/>
        <v>446420</v>
      </c>
      <c r="X16" s="15">
        <f t="shared" si="13"/>
        <v>438793</v>
      </c>
      <c r="Y16" s="15">
        <f t="shared" si="13"/>
        <v>0</v>
      </c>
      <c r="Z16" s="15">
        <f t="shared" si="13"/>
        <v>0</v>
      </c>
    </row>
    <row r="17" spans="1:26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8"/>
      <c r="B18" s="8" t="s">
        <v>23</v>
      </c>
      <c r="C18" s="9">
        <f>C20-C16</f>
        <v>45758</v>
      </c>
      <c r="D18" s="9">
        <f>D20-D16</f>
        <v>46818</v>
      </c>
      <c r="E18" s="9">
        <f>E20-E16</f>
        <v>31284</v>
      </c>
      <c r="F18" s="9">
        <f t="shared" ref="F18" si="14">F20-F16</f>
        <v>31466</v>
      </c>
      <c r="G18" s="9">
        <f t="shared" ref="G18:Y18" si="15">G20-G16</f>
        <v>36705</v>
      </c>
      <c r="H18" s="9">
        <f t="shared" ref="H18" si="16">H20-H16</f>
        <v>49096</v>
      </c>
      <c r="I18" s="9">
        <f t="shared" si="15"/>
        <v>39140</v>
      </c>
      <c r="J18" s="9">
        <f t="shared" ref="J18" si="17">J20-J16</f>
        <v>27814</v>
      </c>
      <c r="K18" s="9">
        <f t="shared" si="15"/>
        <v>30161</v>
      </c>
      <c r="L18" s="9">
        <f t="shared" ref="L18" si="18">L20-L16</f>
        <v>32001</v>
      </c>
      <c r="M18" s="9">
        <f t="shared" si="15"/>
        <v>21998</v>
      </c>
      <c r="N18" s="9">
        <f t="shared" ref="N18" si="19">N20-N16</f>
        <v>15222</v>
      </c>
      <c r="O18" s="9">
        <f t="shared" si="15"/>
        <v>4086</v>
      </c>
      <c r="P18" s="9">
        <f t="shared" ref="P18" si="20">P20-P16</f>
        <v>3750</v>
      </c>
      <c r="Q18" s="9">
        <f t="shared" si="15"/>
        <v>19819</v>
      </c>
      <c r="R18" s="9">
        <f t="shared" ref="R18" si="21">R20-R16</f>
        <v>17753</v>
      </c>
      <c r="S18" s="9">
        <f t="shared" si="15"/>
        <v>39336</v>
      </c>
      <c r="T18" s="9">
        <f t="shared" ref="T18" si="22">T20-T16</f>
        <v>43139</v>
      </c>
      <c r="U18" s="9">
        <f t="shared" si="15"/>
        <v>37102</v>
      </c>
      <c r="V18" s="9">
        <f t="shared" ref="V18" si="23">V20-V16</f>
        <v>36069</v>
      </c>
      <c r="W18" s="9">
        <f t="shared" si="15"/>
        <v>46270</v>
      </c>
      <c r="X18" s="9">
        <f t="shared" ref="X18" si="24">X20-X16</f>
        <v>48727</v>
      </c>
      <c r="Y18" s="9">
        <f t="shared" si="15"/>
        <v>0</v>
      </c>
      <c r="Z18" s="9">
        <f t="shared" ref="Z18" si="25">Z20-Z16</f>
        <v>0</v>
      </c>
    </row>
    <row r="19" spans="1:26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thickBot="1" x14ac:dyDescent="0.3">
      <c r="A20" s="19"/>
      <c r="B20" s="19" t="s">
        <v>24</v>
      </c>
      <c r="C20" s="20">
        <v>457652</v>
      </c>
      <c r="D20" s="20">
        <v>461026</v>
      </c>
      <c r="E20" s="20">
        <v>393741</v>
      </c>
      <c r="F20" s="20">
        <v>390279</v>
      </c>
      <c r="G20" s="20">
        <v>428139</v>
      </c>
      <c r="H20" s="20">
        <v>489896</v>
      </c>
      <c r="I20" s="20">
        <v>427705</v>
      </c>
      <c r="J20" s="20">
        <v>339022</v>
      </c>
      <c r="K20" s="20">
        <v>380775</v>
      </c>
      <c r="L20" s="20">
        <v>395143</v>
      </c>
      <c r="M20" s="20">
        <v>353458</v>
      </c>
      <c r="N20" s="20">
        <v>322362</v>
      </c>
      <c r="O20" s="20">
        <v>216431</v>
      </c>
      <c r="P20" s="20">
        <v>208965</v>
      </c>
      <c r="Q20" s="20">
        <v>354981</v>
      </c>
      <c r="R20" s="20">
        <v>336497</v>
      </c>
      <c r="S20" s="20">
        <v>438091</v>
      </c>
      <c r="T20" s="20">
        <v>431535</v>
      </c>
      <c r="U20" s="20">
        <v>458561</v>
      </c>
      <c r="V20" s="32">
        <v>423251</v>
      </c>
      <c r="W20" s="20">
        <v>492690</v>
      </c>
      <c r="X20" s="20">
        <v>487520</v>
      </c>
      <c r="Y20" s="20"/>
      <c r="Z20" s="20"/>
    </row>
    <row r="23" spans="1:26" x14ac:dyDescent="0.25">
      <c r="B23" s="14" t="s">
        <v>61</v>
      </c>
    </row>
    <row r="24" spans="1:26" x14ac:dyDescent="0.25">
      <c r="B24" t="s">
        <v>27</v>
      </c>
      <c r="C24" s="31">
        <f>C4+E4+G4+I4+K4+M4+O4+Q4+S4+U4+W4+Y4</f>
        <v>1401346</v>
      </c>
    </row>
    <row r="25" spans="1:26" x14ac:dyDescent="0.25">
      <c r="B25" t="s">
        <v>28</v>
      </c>
      <c r="C25" s="31">
        <f>C5+E5+G5+I5+K5+M5+O5+Q5+S5+U5+W5+Y5</f>
        <v>983867</v>
      </c>
    </row>
    <row r="26" spans="1:26" x14ac:dyDescent="0.25">
      <c r="B26" t="s">
        <v>29</v>
      </c>
      <c r="C26" s="31">
        <f>C6+E6+G6+I6+K6+M6+O6+Q6+S6+U6+W6+Y6</f>
        <v>1081379</v>
      </c>
    </row>
    <row r="27" spans="1:26" x14ac:dyDescent="0.25">
      <c r="B27" t="s">
        <v>30</v>
      </c>
      <c r="C27" s="31">
        <f>C9+E9+G9+I9+K9+M9+O9+Q9+S9+U9+W9+Y9</f>
        <v>156752</v>
      </c>
    </row>
    <row r="28" spans="1:26" x14ac:dyDescent="0.25">
      <c r="B28" t="s">
        <v>31</v>
      </c>
      <c r="C28" s="31">
        <f>C10+E10+G10+I10+K10+M10+O10+Q10+S10+U10+W10+Y10</f>
        <v>140082</v>
      </c>
    </row>
    <row r="29" spans="1:26" x14ac:dyDescent="0.25">
      <c r="B29" t="s">
        <v>32</v>
      </c>
      <c r="C29" s="31">
        <f>C11+E11+G11+I11+K11+M11+O11+Q11+S11+U11+W11+Y11</f>
        <v>126796</v>
      </c>
    </row>
    <row r="30" spans="1:26" x14ac:dyDescent="0.25">
      <c r="B30" t="s">
        <v>17</v>
      </c>
      <c r="C30" s="31">
        <f>C12+E12+G12+I12+K12+M12+O12+Q12+S12+U12+W12+Y12</f>
        <v>123350</v>
      </c>
    </row>
    <row r="31" spans="1:26" x14ac:dyDescent="0.25">
      <c r="B31" t="s">
        <v>19</v>
      </c>
      <c r="C31" s="31">
        <f>C13+E13+G13+I13+K13+M13+O13+Q13+S13+U13+W13+Y13</f>
        <v>36993</v>
      </c>
    </row>
    <row r="32" spans="1:26" x14ac:dyDescent="0.25">
      <c r="B32" t="s">
        <v>33</v>
      </c>
      <c r="C32" s="31">
        <f>C20+E20+G20+I20+K20+M20+O20+Q20+S20+U20+W20+Y20</f>
        <v>4402224</v>
      </c>
    </row>
    <row r="33" spans="2:3" x14ac:dyDescent="0.25">
      <c r="B33" s="14" t="s">
        <v>46</v>
      </c>
    </row>
    <row r="34" spans="2:3" x14ac:dyDescent="0.25">
      <c r="B34" t="s">
        <v>27</v>
      </c>
      <c r="C34" s="31">
        <f>D4+F4+H4+J4+L4+N4+P4+R4+T4+V4+X4+Z4</f>
        <v>1427118</v>
      </c>
    </row>
    <row r="35" spans="2:3" x14ac:dyDescent="0.25">
      <c r="B35" t="s">
        <v>28</v>
      </c>
      <c r="C35" s="31">
        <f>D5+F5+H5+J5+L5+N5+P5+R5+T5+V5+X5+Z5</f>
        <v>936033</v>
      </c>
    </row>
    <row r="36" spans="2:3" x14ac:dyDescent="0.25">
      <c r="B36" t="s">
        <v>29</v>
      </c>
      <c r="C36" s="31">
        <f>D6+F6+H6+J6+L6+N6+P6+R6+T6+V6+X6+Z6</f>
        <v>1029415</v>
      </c>
    </row>
    <row r="37" spans="2:3" x14ac:dyDescent="0.25">
      <c r="B37" t="s">
        <v>30</v>
      </c>
      <c r="C37" s="31">
        <f>D9+F9+H9+J9+L9+N9+P9+R9+T9+V9+X9+Z9</f>
        <v>143161</v>
      </c>
    </row>
    <row r="38" spans="2:3" x14ac:dyDescent="0.25">
      <c r="B38" t="s">
        <v>31</v>
      </c>
      <c r="C38" s="31">
        <f>D10+F10+H10+J10+L10+N10+P10+R10+T10+V10+X10+Z10</f>
        <v>119679</v>
      </c>
    </row>
    <row r="39" spans="2:3" x14ac:dyDescent="0.25">
      <c r="B39" t="s">
        <v>32</v>
      </c>
      <c r="C39" s="31">
        <f>D11+F11+H11+J11+L11+N11+P11+R11+T11+V11+X11+Z11</f>
        <v>120281</v>
      </c>
    </row>
    <row r="40" spans="2:3" x14ac:dyDescent="0.25">
      <c r="B40" t="s">
        <v>17</v>
      </c>
      <c r="C40" s="31">
        <f>D12+F12+H12+J12+L12+N12+P12+R12+T12+V12+X12+Z12</f>
        <v>121639</v>
      </c>
    </row>
    <row r="41" spans="2:3" x14ac:dyDescent="0.25">
      <c r="B41" t="s">
        <v>19</v>
      </c>
      <c r="C41" s="31">
        <f>D13+F13+H13+J13+L13+N13+P13+R13+T13+V13+X13+Z13</f>
        <v>36315</v>
      </c>
    </row>
    <row r="42" spans="2:3" x14ac:dyDescent="0.25">
      <c r="B42" t="s">
        <v>33</v>
      </c>
      <c r="C42" s="31">
        <f>D20+F20+H20+J20+L20+N20+P20+R20+T20+V20+X20+Z20</f>
        <v>4285496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Ann-Carin Risinggård</cp:lastModifiedBy>
  <cp:lastPrinted>2016-11-08T14:42:01Z</cp:lastPrinted>
  <dcterms:created xsi:type="dcterms:W3CDTF">2015-02-09T06:48:35Z</dcterms:created>
  <dcterms:modified xsi:type="dcterms:W3CDTF">2018-12-05T11:45:19Z</dcterms:modified>
</cp:coreProperties>
</file>