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552" documentId="8_{4E9244F9-D190-4543-83CA-844AF51AD14B}" xr6:coauthVersionLast="46" xr6:coauthVersionMax="46" xr10:uidLastSave="{70C22495-81CF-41F8-A448-71FE1EC62B81}"/>
  <bookViews>
    <workbookView xWindow="28680" yWindow="-150" windowWidth="29040" windowHeight="15840" tabRatio="904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2" l="1"/>
  <c r="O14" i="2"/>
  <c r="B41" i="2"/>
  <c r="C41" i="2"/>
  <c r="D41" i="2"/>
  <c r="E41" i="2"/>
  <c r="F41" i="2"/>
  <c r="G41" i="2"/>
  <c r="H41" i="2"/>
  <c r="I41" i="2"/>
  <c r="J41" i="2"/>
  <c r="K41" i="2"/>
  <c r="L41" i="2"/>
  <c r="M41" i="2"/>
  <c r="N6" i="2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C7" i="20"/>
  <c r="B7" i="20"/>
  <c r="D7" i="20" s="1"/>
  <c r="E7" i="20" s="1"/>
  <c r="G6" i="20"/>
  <c r="F6" i="20"/>
  <c r="H6" i="20" s="1"/>
  <c r="I6" i="20" s="1"/>
  <c r="C6" i="20"/>
  <c r="B6" i="20"/>
  <c r="D6" i="20" s="1"/>
  <c r="E6" i="20" s="1"/>
  <c r="G5" i="20"/>
  <c r="F5" i="20"/>
  <c r="G39" i="19"/>
  <c r="F39" i="19"/>
  <c r="H39" i="19" s="1"/>
  <c r="I39" i="19" s="1"/>
  <c r="C39" i="19"/>
  <c r="B39" i="19"/>
  <c r="D39" i="19" s="1"/>
  <c r="E39" i="19" s="1"/>
  <c r="G38" i="19"/>
  <c r="F38" i="19"/>
  <c r="C38" i="19"/>
  <c r="B38" i="19"/>
  <c r="G37" i="19"/>
  <c r="F37" i="19"/>
  <c r="H37" i="19" s="1"/>
  <c r="I37" i="19" s="1"/>
  <c r="C37" i="19"/>
  <c r="B37" i="19"/>
  <c r="D37" i="19" s="1"/>
  <c r="E37" i="19" s="1"/>
  <c r="G36" i="19"/>
  <c r="F36" i="19"/>
  <c r="C36" i="19"/>
  <c r="B36" i="19"/>
  <c r="G35" i="19"/>
  <c r="F35" i="19"/>
  <c r="H35" i="19" s="1"/>
  <c r="I35" i="19" s="1"/>
  <c r="C35" i="19"/>
  <c r="B35" i="19"/>
  <c r="D35" i="19" s="1"/>
  <c r="E35" i="19" s="1"/>
  <c r="G34" i="19"/>
  <c r="F34" i="19"/>
  <c r="C34" i="19"/>
  <c r="B34" i="19"/>
  <c r="G33" i="19"/>
  <c r="F33" i="19"/>
  <c r="H33" i="19" s="1"/>
  <c r="I33" i="19" s="1"/>
  <c r="C33" i="19"/>
  <c r="B33" i="19"/>
  <c r="D33" i="19" s="1"/>
  <c r="E33" i="19" s="1"/>
  <c r="G32" i="19"/>
  <c r="F32" i="19"/>
  <c r="C32" i="19"/>
  <c r="B32" i="19"/>
  <c r="G31" i="19"/>
  <c r="F31" i="19"/>
  <c r="H31" i="19" s="1"/>
  <c r="I31" i="19" s="1"/>
  <c r="C31" i="19"/>
  <c r="B31" i="19"/>
  <c r="D31" i="19" s="1"/>
  <c r="E31" i="19" s="1"/>
  <c r="G30" i="19"/>
  <c r="F30" i="19"/>
  <c r="C30" i="19"/>
  <c r="B30" i="19"/>
  <c r="G29" i="19"/>
  <c r="F29" i="19"/>
  <c r="H29" i="19" s="1"/>
  <c r="I29" i="19" s="1"/>
  <c r="C29" i="19"/>
  <c r="B29" i="19"/>
  <c r="D29" i="19" s="1"/>
  <c r="E29" i="19" s="1"/>
  <c r="G28" i="19"/>
  <c r="F28" i="19"/>
  <c r="C28" i="19"/>
  <c r="B28" i="19"/>
  <c r="G27" i="19"/>
  <c r="F27" i="19"/>
  <c r="H27" i="19" s="1"/>
  <c r="I27" i="19" s="1"/>
  <c r="C27" i="19"/>
  <c r="B27" i="19"/>
  <c r="D27" i="19" s="1"/>
  <c r="E27" i="19" s="1"/>
  <c r="G26" i="19"/>
  <c r="F26" i="19"/>
  <c r="C26" i="19"/>
  <c r="B26" i="19"/>
  <c r="G25" i="19"/>
  <c r="F25" i="19"/>
  <c r="H25" i="19" s="1"/>
  <c r="I25" i="19" s="1"/>
  <c r="C25" i="19"/>
  <c r="B25" i="19"/>
  <c r="D25" i="19" s="1"/>
  <c r="E25" i="19" s="1"/>
  <c r="G24" i="19"/>
  <c r="F24" i="19"/>
  <c r="C24" i="19"/>
  <c r="B24" i="19"/>
  <c r="G23" i="19"/>
  <c r="F23" i="19"/>
  <c r="H23" i="19" s="1"/>
  <c r="I23" i="19" s="1"/>
  <c r="C23" i="19"/>
  <c r="B23" i="19"/>
  <c r="G22" i="19"/>
  <c r="F22" i="19"/>
  <c r="H22" i="19" s="1"/>
  <c r="I22" i="19" s="1"/>
  <c r="C22" i="19"/>
  <c r="B22" i="19"/>
  <c r="D22" i="19" s="1"/>
  <c r="E22" i="19" s="1"/>
  <c r="G21" i="19"/>
  <c r="F21" i="19"/>
  <c r="C21" i="19"/>
  <c r="B21" i="19"/>
  <c r="G20" i="19"/>
  <c r="F20" i="19"/>
  <c r="H20" i="19" s="1"/>
  <c r="I20" i="19" s="1"/>
  <c r="C20" i="19"/>
  <c r="B20" i="19"/>
  <c r="D20" i="19" s="1"/>
  <c r="E20" i="19" s="1"/>
  <c r="G19" i="19"/>
  <c r="F19" i="19"/>
  <c r="C19" i="19"/>
  <c r="B19" i="19"/>
  <c r="G18" i="19"/>
  <c r="F18" i="19"/>
  <c r="H18" i="19" s="1"/>
  <c r="I18" i="19" s="1"/>
  <c r="C18" i="19"/>
  <c r="B18" i="19"/>
  <c r="D18" i="19" s="1"/>
  <c r="E18" i="19" s="1"/>
  <c r="G17" i="19"/>
  <c r="F17" i="19"/>
  <c r="C17" i="19"/>
  <c r="B17" i="19"/>
  <c r="G16" i="19"/>
  <c r="F16" i="19"/>
  <c r="H16" i="19" s="1"/>
  <c r="I16" i="19" s="1"/>
  <c r="C16" i="19"/>
  <c r="B16" i="19"/>
  <c r="D16" i="19" s="1"/>
  <c r="E16" i="19" s="1"/>
  <c r="G15" i="19"/>
  <c r="F15" i="19"/>
  <c r="C15" i="19"/>
  <c r="B15" i="19"/>
  <c r="G14" i="19"/>
  <c r="F14" i="19"/>
  <c r="H14" i="19" s="1"/>
  <c r="I14" i="19" s="1"/>
  <c r="C14" i="19"/>
  <c r="B14" i="19"/>
  <c r="D14" i="19" s="1"/>
  <c r="E14" i="19" s="1"/>
  <c r="G13" i="19"/>
  <c r="F13" i="19"/>
  <c r="C13" i="19"/>
  <c r="B13" i="19"/>
  <c r="G12" i="19"/>
  <c r="F12" i="19"/>
  <c r="H12" i="19" s="1"/>
  <c r="I12" i="19" s="1"/>
  <c r="C12" i="19"/>
  <c r="B12" i="19"/>
  <c r="D12" i="19" s="1"/>
  <c r="E12" i="19" s="1"/>
  <c r="G11" i="19"/>
  <c r="F11" i="19"/>
  <c r="C11" i="19"/>
  <c r="B11" i="19"/>
  <c r="G10" i="19"/>
  <c r="F10" i="19"/>
  <c r="H10" i="19" s="1"/>
  <c r="I10" i="19" s="1"/>
  <c r="C10" i="19"/>
  <c r="B10" i="19"/>
  <c r="D10" i="19" s="1"/>
  <c r="E10" i="19" s="1"/>
  <c r="G9" i="19"/>
  <c r="F9" i="19"/>
  <c r="C9" i="19"/>
  <c r="B9" i="19"/>
  <c r="G8" i="19"/>
  <c r="F8" i="19"/>
  <c r="H8" i="19" s="1"/>
  <c r="I8" i="19" s="1"/>
  <c r="C8" i="19"/>
  <c r="B8" i="19"/>
  <c r="D8" i="19" s="1"/>
  <c r="E8" i="19" s="1"/>
  <c r="G7" i="19"/>
  <c r="F7" i="19"/>
  <c r="C7" i="19"/>
  <c r="B7" i="19"/>
  <c r="G6" i="19"/>
  <c r="F6" i="19"/>
  <c r="C6" i="19"/>
  <c r="B6" i="19"/>
  <c r="D6" i="19" s="1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C36" i="18"/>
  <c r="B36" i="18"/>
  <c r="G35" i="18"/>
  <c r="F35" i="18"/>
  <c r="C35" i="18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G20" i="18"/>
  <c r="F20" i="18"/>
  <c r="H20" i="18" s="1"/>
  <c r="I20" i="18" s="1"/>
  <c r="C20" i="18"/>
  <c r="D20" i="18" s="1"/>
  <c r="E20" i="18" s="1"/>
  <c r="B20" i="18"/>
  <c r="G19" i="18"/>
  <c r="F19" i="18"/>
  <c r="H19" i="18" s="1"/>
  <c r="I19" i="18" s="1"/>
  <c r="C19" i="18"/>
  <c r="B19" i="18"/>
  <c r="G18" i="18"/>
  <c r="F18" i="18"/>
  <c r="C18" i="18"/>
  <c r="B18" i="18"/>
  <c r="G17" i="18"/>
  <c r="F17" i="18"/>
  <c r="H17" i="18" s="1"/>
  <c r="I17" i="18" s="1"/>
  <c r="C17" i="18"/>
  <c r="B17" i="18"/>
  <c r="G16" i="18"/>
  <c r="F16" i="18"/>
  <c r="C16" i="18"/>
  <c r="B16" i="18"/>
  <c r="G15" i="18"/>
  <c r="F15" i="18"/>
  <c r="C15" i="18"/>
  <c r="B15" i="18"/>
  <c r="D15" i="18" s="1"/>
  <c r="E15" i="18" s="1"/>
  <c r="G14" i="18"/>
  <c r="F14" i="18"/>
  <c r="C14" i="18"/>
  <c r="B14" i="18"/>
  <c r="G13" i="18"/>
  <c r="F13" i="18"/>
  <c r="C13" i="18"/>
  <c r="B13" i="18"/>
  <c r="D13" i="18" s="1"/>
  <c r="E13" i="18" s="1"/>
  <c r="G12" i="18"/>
  <c r="F12" i="18"/>
  <c r="C12" i="18"/>
  <c r="B12" i="18"/>
  <c r="G11" i="18"/>
  <c r="F11" i="18"/>
  <c r="H11" i="18" s="1"/>
  <c r="I11" i="18" s="1"/>
  <c r="C11" i="18"/>
  <c r="B11" i="18"/>
  <c r="G10" i="18"/>
  <c r="F10" i="18"/>
  <c r="C10" i="18"/>
  <c r="B10" i="18"/>
  <c r="D10" i="18" s="1"/>
  <c r="E10" i="18" s="1"/>
  <c r="G9" i="18"/>
  <c r="F9" i="18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D39" i="15"/>
  <c r="E39" i="15" s="1"/>
  <c r="C39" i="15"/>
  <c r="G38" i="15"/>
  <c r="F38" i="15"/>
  <c r="H38" i="15" s="1"/>
  <c r="I38" i="15" s="1"/>
  <c r="D38" i="15"/>
  <c r="E38" i="15" s="1"/>
  <c r="C38" i="15"/>
  <c r="G37" i="15"/>
  <c r="F37" i="15"/>
  <c r="H37" i="15" s="1"/>
  <c r="I37" i="15" s="1"/>
  <c r="D37" i="15"/>
  <c r="E37" i="15" s="1"/>
  <c r="C37" i="15"/>
  <c r="G36" i="15"/>
  <c r="F36" i="15"/>
  <c r="H36" i="15" s="1"/>
  <c r="I36" i="15" s="1"/>
  <c r="D36" i="15"/>
  <c r="E36" i="15" s="1"/>
  <c r="C36" i="15"/>
  <c r="G35" i="15"/>
  <c r="F35" i="15"/>
  <c r="H35" i="15" s="1"/>
  <c r="I35" i="15" s="1"/>
  <c r="D35" i="15"/>
  <c r="E35" i="15" s="1"/>
  <c r="C35" i="15"/>
  <c r="G34" i="15"/>
  <c r="F34" i="15"/>
  <c r="H34" i="15" s="1"/>
  <c r="I34" i="15" s="1"/>
  <c r="D34" i="15"/>
  <c r="E34" i="15" s="1"/>
  <c r="C34" i="15"/>
  <c r="G33" i="15"/>
  <c r="F33" i="15"/>
  <c r="H33" i="15" s="1"/>
  <c r="I33" i="15" s="1"/>
  <c r="D33" i="15"/>
  <c r="E33" i="15" s="1"/>
  <c r="C33" i="15"/>
  <c r="G32" i="15"/>
  <c r="F32" i="15"/>
  <c r="H32" i="15" s="1"/>
  <c r="I32" i="15" s="1"/>
  <c r="D32" i="15"/>
  <c r="E32" i="15" s="1"/>
  <c r="C32" i="15"/>
  <c r="G31" i="15"/>
  <c r="F31" i="15"/>
  <c r="H31" i="15" s="1"/>
  <c r="I31" i="15" s="1"/>
  <c r="D31" i="15"/>
  <c r="E31" i="15" s="1"/>
  <c r="C31" i="15"/>
  <c r="G30" i="15"/>
  <c r="F30" i="15"/>
  <c r="H30" i="15" s="1"/>
  <c r="I30" i="15" s="1"/>
  <c r="D30" i="15"/>
  <c r="E30" i="15" s="1"/>
  <c r="C30" i="15"/>
  <c r="G29" i="15"/>
  <c r="F29" i="15"/>
  <c r="H29" i="15" s="1"/>
  <c r="I29" i="15" s="1"/>
  <c r="D29" i="15"/>
  <c r="E29" i="15" s="1"/>
  <c r="C29" i="15"/>
  <c r="G28" i="15"/>
  <c r="F28" i="15"/>
  <c r="H28" i="15" s="1"/>
  <c r="I28" i="15" s="1"/>
  <c r="D28" i="15"/>
  <c r="E28" i="15" s="1"/>
  <c r="C28" i="15"/>
  <c r="G27" i="15"/>
  <c r="F27" i="15"/>
  <c r="H27" i="15" s="1"/>
  <c r="I27" i="15" s="1"/>
  <c r="D27" i="15"/>
  <c r="E27" i="15" s="1"/>
  <c r="C27" i="15"/>
  <c r="G26" i="15"/>
  <c r="F26" i="15"/>
  <c r="H26" i="15" s="1"/>
  <c r="I26" i="15" s="1"/>
  <c r="D26" i="15"/>
  <c r="E26" i="15" s="1"/>
  <c r="C26" i="15"/>
  <c r="G25" i="15"/>
  <c r="F25" i="15"/>
  <c r="H25" i="15" s="1"/>
  <c r="I25" i="15" s="1"/>
  <c r="D25" i="15"/>
  <c r="E25" i="15" s="1"/>
  <c r="C25" i="15"/>
  <c r="G24" i="15"/>
  <c r="F24" i="15"/>
  <c r="H24" i="15" s="1"/>
  <c r="I24" i="15" s="1"/>
  <c r="D24" i="15"/>
  <c r="E24" i="15" s="1"/>
  <c r="C24" i="15"/>
  <c r="G23" i="15"/>
  <c r="F23" i="15"/>
  <c r="H23" i="15" s="1"/>
  <c r="I23" i="15" s="1"/>
  <c r="D23" i="15"/>
  <c r="E23" i="15" s="1"/>
  <c r="C23" i="15"/>
  <c r="G22" i="15"/>
  <c r="F22" i="15"/>
  <c r="H22" i="15" s="1"/>
  <c r="I22" i="15" s="1"/>
  <c r="D22" i="15"/>
  <c r="E22" i="15" s="1"/>
  <c r="C22" i="15"/>
  <c r="G21" i="15"/>
  <c r="F21" i="15"/>
  <c r="H21" i="15" s="1"/>
  <c r="I21" i="15" s="1"/>
  <c r="D21" i="15"/>
  <c r="E21" i="15" s="1"/>
  <c r="C21" i="15"/>
  <c r="G20" i="15"/>
  <c r="F20" i="15"/>
  <c r="H20" i="15" s="1"/>
  <c r="I20" i="15" s="1"/>
  <c r="D20" i="15"/>
  <c r="E20" i="15" s="1"/>
  <c r="C20" i="15"/>
  <c r="G19" i="15"/>
  <c r="F19" i="15"/>
  <c r="H19" i="15" s="1"/>
  <c r="I19" i="15" s="1"/>
  <c r="D19" i="15"/>
  <c r="E19" i="15" s="1"/>
  <c r="C19" i="15"/>
  <c r="G18" i="15"/>
  <c r="F18" i="15"/>
  <c r="H18" i="15" s="1"/>
  <c r="I18" i="15" s="1"/>
  <c r="D18" i="15"/>
  <c r="E18" i="15" s="1"/>
  <c r="C18" i="15"/>
  <c r="G17" i="15"/>
  <c r="F17" i="15"/>
  <c r="H17" i="15" s="1"/>
  <c r="I17" i="15" s="1"/>
  <c r="D17" i="15"/>
  <c r="E17" i="15" s="1"/>
  <c r="C17" i="15"/>
  <c r="G16" i="15"/>
  <c r="F16" i="15"/>
  <c r="H16" i="15" s="1"/>
  <c r="I16" i="15" s="1"/>
  <c r="D16" i="15"/>
  <c r="E16" i="15" s="1"/>
  <c r="C16" i="15"/>
  <c r="G15" i="15"/>
  <c r="F15" i="15"/>
  <c r="H15" i="15" s="1"/>
  <c r="I15" i="15" s="1"/>
  <c r="D15" i="15"/>
  <c r="E15" i="15" s="1"/>
  <c r="C15" i="15"/>
  <c r="G14" i="15"/>
  <c r="F14" i="15"/>
  <c r="H14" i="15" s="1"/>
  <c r="I14" i="15" s="1"/>
  <c r="D14" i="15"/>
  <c r="E14" i="15" s="1"/>
  <c r="C14" i="15"/>
  <c r="G13" i="15"/>
  <c r="F13" i="15"/>
  <c r="H13" i="15" s="1"/>
  <c r="I13" i="15" s="1"/>
  <c r="D13" i="15"/>
  <c r="E13" i="15" s="1"/>
  <c r="C13" i="15"/>
  <c r="G12" i="15"/>
  <c r="F12" i="15"/>
  <c r="H12" i="15" s="1"/>
  <c r="I12" i="15" s="1"/>
  <c r="D12" i="15"/>
  <c r="E12" i="15" s="1"/>
  <c r="C12" i="15"/>
  <c r="G11" i="15"/>
  <c r="F11" i="15"/>
  <c r="H11" i="15" s="1"/>
  <c r="I11" i="15" s="1"/>
  <c r="D11" i="15"/>
  <c r="E11" i="15" s="1"/>
  <c r="C11" i="15"/>
  <c r="G10" i="15"/>
  <c r="F10" i="15"/>
  <c r="H10" i="15" s="1"/>
  <c r="I10" i="15" s="1"/>
  <c r="D10" i="15"/>
  <c r="E10" i="15" s="1"/>
  <c r="C10" i="15"/>
  <c r="G9" i="15"/>
  <c r="F9" i="15"/>
  <c r="H9" i="15" s="1"/>
  <c r="I9" i="15" s="1"/>
  <c r="D9" i="15"/>
  <c r="E9" i="15" s="1"/>
  <c r="C9" i="15"/>
  <c r="G8" i="15"/>
  <c r="F8" i="15"/>
  <c r="H8" i="15" s="1"/>
  <c r="I8" i="15" s="1"/>
  <c r="D8" i="15"/>
  <c r="E8" i="15" s="1"/>
  <c r="C8" i="15"/>
  <c r="G7" i="15"/>
  <c r="F7" i="15"/>
  <c r="H7" i="15" s="1"/>
  <c r="I7" i="15" s="1"/>
  <c r="D7" i="15"/>
  <c r="E7" i="15" s="1"/>
  <c r="C7" i="15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C35" i="14"/>
  <c r="B35" i="14"/>
  <c r="D35" i="14" s="1"/>
  <c r="E35" i="14" s="1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C30" i="14"/>
  <c r="B30" i="14"/>
  <c r="D30" i="14" s="1"/>
  <c r="E30" i="14" s="1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C14" i="14"/>
  <c r="B14" i="14"/>
  <c r="D14" i="14" s="1"/>
  <c r="E14" i="14" s="1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C11" i="14"/>
  <c r="B11" i="14"/>
  <c r="D11" i="14" s="1"/>
  <c r="E11" i="14" s="1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D6" i="14" s="1"/>
  <c r="E6" i="14" s="1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/>
  <c r="E37" i="8" s="1"/>
  <c r="G36" i="8"/>
  <c r="F36" i="8"/>
  <c r="C36" i="8"/>
  <c r="G35" i="8"/>
  <c r="F35" i="8"/>
  <c r="C35" i="8"/>
  <c r="G34" i="8"/>
  <c r="F34" i="8"/>
  <c r="C34" i="8"/>
  <c r="D34" i="8"/>
  <c r="E34" i="8" s="1"/>
  <c r="G33" i="8"/>
  <c r="F33" i="8"/>
  <c r="C33" i="8"/>
  <c r="D33" i="8"/>
  <c r="E33" i="8" s="1"/>
  <c r="G32" i="8"/>
  <c r="F32" i="8"/>
  <c r="C32" i="8"/>
  <c r="G31" i="8"/>
  <c r="F31" i="8"/>
  <c r="C31" i="8"/>
  <c r="G30" i="8"/>
  <c r="F30" i="8"/>
  <c r="C30" i="8"/>
  <c r="D30" i="8"/>
  <c r="E30" i="8" s="1"/>
  <c r="G29" i="8"/>
  <c r="F29" i="8"/>
  <c r="C29" i="8"/>
  <c r="D29" i="8"/>
  <c r="E29" i="8" s="1"/>
  <c r="G28" i="8"/>
  <c r="F28" i="8"/>
  <c r="C28" i="8"/>
  <c r="D28" i="8"/>
  <c r="E28" i="8" s="1"/>
  <c r="G27" i="8"/>
  <c r="F27" i="8"/>
  <c r="C27" i="8"/>
  <c r="D27" i="8"/>
  <c r="E27" i="8" s="1"/>
  <c r="G26" i="8"/>
  <c r="F26" i="8"/>
  <c r="C26" i="8"/>
  <c r="D26" i="8"/>
  <c r="E26" i="8" s="1"/>
  <c r="G25" i="8"/>
  <c r="F25" i="8"/>
  <c r="C25" i="8"/>
  <c r="D25" i="8"/>
  <c r="E25" i="8" s="1"/>
  <c r="G24" i="8"/>
  <c r="F24" i="8"/>
  <c r="C24" i="8"/>
  <c r="G23" i="8"/>
  <c r="F23" i="8"/>
  <c r="C23" i="8"/>
  <c r="G22" i="8"/>
  <c r="F22" i="8"/>
  <c r="C22" i="8"/>
  <c r="D22" i="8"/>
  <c r="E22" i="8" s="1"/>
  <c r="G21" i="8"/>
  <c r="F21" i="8"/>
  <c r="C21" i="8"/>
  <c r="D21" i="8"/>
  <c r="E21" i="8" s="1"/>
  <c r="G20" i="8"/>
  <c r="F20" i="8"/>
  <c r="C20" i="8"/>
  <c r="G19" i="8"/>
  <c r="F19" i="8"/>
  <c r="C19" i="8"/>
  <c r="G18" i="8"/>
  <c r="F18" i="8"/>
  <c r="C18" i="8"/>
  <c r="D18" i="8"/>
  <c r="E18" i="8" s="1"/>
  <c r="G17" i="8"/>
  <c r="F17" i="8"/>
  <c r="C17" i="8"/>
  <c r="D17" i="8"/>
  <c r="E17" i="8" s="1"/>
  <c r="G16" i="8"/>
  <c r="F16" i="8"/>
  <c r="C16" i="8"/>
  <c r="D16" i="8"/>
  <c r="E16" i="8" s="1"/>
  <c r="G15" i="8"/>
  <c r="F15" i="8"/>
  <c r="C15" i="8"/>
  <c r="G14" i="8"/>
  <c r="F14" i="8"/>
  <c r="C14" i="8"/>
  <c r="G13" i="8"/>
  <c r="F13" i="8"/>
  <c r="C13" i="8"/>
  <c r="D13" i="8"/>
  <c r="E13" i="8" s="1"/>
  <c r="G12" i="8"/>
  <c r="F12" i="8"/>
  <c r="C12" i="8"/>
  <c r="D12" i="8"/>
  <c r="E12" i="8" s="1"/>
  <c r="G11" i="8"/>
  <c r="F11" i="8"/>
  <c r="C11" i="8"/>
  <c r="G10" i="8"/>
  <c r="F10" i="8"/>
  <c r="C10" i="8"/>
  <c r="G9" i="8"/>
  <c r="F9" i="8"/>
  <c r="C9" i="8"/>
  <c r="D9" i="8"/>
  <c r="E9" i="8" s="1"/>
  <c r="G8" i="8"/>
  <c r="F8" i="8"/>
  <c r="C8" i="8"/>
  <c r="D8" i="8"/>
  <c r="E8" i="8" s="1"/>
  <c r="G7" i="8"/>
  <c r="F7" i="8"/>
  <c r="C7" i="8"/>
  <c r="D7" i="8"/>
  <c r="E7" i="8" s="1"/>
  <c r="G6" i="8"/>
  <c r="F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D36" i="18" l="1"/>
  <c r="E36" i="18" s="1"/>
  <c r="D23" i="19"/>
  <c r="E23" i="19" s="1"/>
  <c r="H10" i="18"/>
  <c r="I10" i="18" s="1"/>
  <c r="H12" i="18"/>
  <c r="I12" i="18" s="1"/>
  <c r="H14" i="18"/>
  <c r="I14" i="18" s="1"/>
  <c r="H16" i="18"/>
  <c r="I16" i="18" s="1"/>
  <c r="H18" i="18"/>
  <c r="I18" i="18" s="1"/>
  <c r="H9" i="18"/>
  <c r="I9" i="18" s="1"/>
  <c r="D21" i="18"/>
  <c r="E21" i="18" s="1"/>
  <c r="D23" i="18"/>
  <c r="E23" i="18" s="1"/>
  <c r="D29" i="18"/>
  <c r="E29" i="18" s="1"/>
  <c r="D31" i="18"/>
  <c r="E31" i="18" s="1"/>
  <c r="H36" i="18"/>
  <c r="I36" i="18" s="1"/>
  <c r="H38" i="18"/>
  <c r="I38" i="18" s="1"/>
  <c r="D12" i="18"/>
  <c r="E12" i="18" s="1"/>
  <c r="D14" i="18"/>
  <c r="E14" i="18" s="1"/>
  <c r="D16" i="18"/>
  <c r="E16" i="18" s="1"/>
  <c r="D18" i="18"/>
  <c r="E18" i="18" s="1"/>
  <c r="H35" i="18"/>
  <c r="I35" i="18" s="1"/>
  <c r="H7" i="19"/>
  <c r="I7" i="19" s="1"/>
  <c r="H9" i="19"/>
  <c r="I9" i="19" s="1"/>
  <c r="H11" i="19"/>
  <c r="I11" i="19" s="1"/>
  <c r="H13" i="19"/>
  <c r="I13" i="19" s="1"/>
  <c r="H15" i="19"/>
  <c r="I15" i="19" s="1"/>
  <c r="H17" i="19"/>
  <c r="I17" i="19" s="1"/>
  <c r="H19" i="19"/>
  <c r="I19" i="19" s="1"/>
  <c r="H21" i="19"/>
  <c r="I21" i="19" s="1"/>
  <c r="D24" i="19"/>
  <c r="E24" i="19" s="1"/>
  <c r="D26" i="19"/>
  <c r="E26" i="19" s="1"/>
  <c r="D28" i="19"/>
  <c r="E28" i="19" s="1"/>
  <c r="D30" i="19"/>
  <c r="E30" i="19" s="1"/>
  <c r="D32" i="19"/>
  <c r="E32" i="19" s="1"/>
  <c r="D34" i="19"/>
  <c r="E34" i="19" s="1"/>
  <c r="D36" i="19"/>
  <c r="E36" i="19" s="1"/>
  <c r="D38" i="19"/>
  <c r="E38" i="19" s="1"/>
  <c r="H24" i="19"/>
  <c r="I24" i="19" s="1"/>
  <c r="H26" i="19"/>
  <c r="I26" i="19" s="1"/>
  <c r="H28" i="19"/>
  <c r="I28" i="19" s="1"/>
  <c r="H30" i="19"/>
  <c r="I30" i="19" s="1"/>
  <c r="H32" i="19"/>
  <c r="I32" i="19" s="1"/>
  <c r="H34" i="19"/>
  <c r="I34" i="19" s="1"/>
  <c r="H36" i="19"/>
  <c r="I36" i="19" s="1"/>
  <c r="H38" i="19"/>
  <c r="I38" i="19" s="1"/>
  <c r="D7" i="19"/>
  <c r="E7" i="19" s="1"/>
  <c r="D9" i="19"/>
  <c r="E9" i="19" s="1"/>
  <c r="D11" i="19"/>
  <c r="E11" i="19" s="1"/>
  <c r="D13" i="19"/>
  <c r="E13" i="19" s="1"/>
  <c r="D15" i="19"/>
  <c r="E15" i="19" s="1"/>
  <c r="D17" i="19"/>
  <c r="E17" i="19" s="1"/>
  <c r="D19" i="19"/>
  <c r="E19" i="19" s="1"/>
  <c r="D21" i="19"/>
  <c r="E21" i="19" s="1"/>
  <c r="H7" i="20"/>
  <c r="I7" i="20" s="1"/>
  <c r="H9" i="20"/>
  <c r="I9" i="20" s="1"/>
  <c r="H11" i="20"/>
  <c r="I11" i="20" s="1"/>
  <c r="H13" i="20"/>
  <c r="I13" i="20" s="1"/>
  <c r="H15" i="20"/>
  <c r="I15" i="20" s="1"/>
  <c r="H17" i="20"/>
  <c r="I17" i="20" s="1"/>
  <c r="H19" i="20"/>
  <c r="I19" i="20" s="1"/>
  <c r="H21" i="20"/>
  <c r="I21" i="20" s="1"/>
  <c r="H23" i="20"/>
  <c r="I23" i="20" s="1"/>
  <c r="H25" i="20"/>
  <c r="I25" i="20" s="1"/>
  <c r="H27" i="20"/>
  <c r="I27" i="20" s="1"/>
  <c r="H29" i="20"/>
  <c r="I29" i="20" s="1"/>
  <c r="H31" i="20"/>
  <c r="I31" i="20" s="1"/>
  <c r="H33" i="20"/>
  <c r="I33" i="20" s="1"/>
  <c r="H35" i="20"/>
  <c r="I35" i="20" s="1"/>
  <c r="H37" i="20"/>
  <c r="I37" i="20" s="1"/>
  <c r="H39" i="20"/>
  <c r="I39" i="20" s="1"/>
  <c r="D11" i="18"/>
  <c r="E11" i="18" s="1"/>
  <c r="D25" i="18"/>
  <c r="E25" i="18" s="1"/>
  <c r="D33" i="18"/>
  <c r="E33" i="18" s="1"/>
  <c r="D27" i="18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<sst xmlns="http://schemas.openxmlformats.org/spreadsheetml/2006/main" count="605" uniqueCount="57">
  <si>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</si>
  <si>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</si>
  <si>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</si>
  <si>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</si>
  <si>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</si>
  <si>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</si>
  <si>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</si>
  <si>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</si>
  <si>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</si>
  <si>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</si>
  <si>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</si>
  <si>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</si>
  <si>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</si>
  <si>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</si>
  <si>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</si>
  <si>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</si>
  <si>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</si>
  <si>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</si>
  <si>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</si>
  <si>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</si>
  <si>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</si>
  <si>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</si>
  <si>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</si>
  <si>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</si>
  <si>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</si>
  <si>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</si>
  <si>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</si>
  <si>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</si>
  <si>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</si>
  <si>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</si>
  <si>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</si>
  <si>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</si>
  <si>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</si>
  <si>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</si>
  <si>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</si>
  <si>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</si>
  <si>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</si>
  <si>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</si>
  <si>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</si>
  <si>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</si>
  <si>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</si>
  <si>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</si>
  <si>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</si>
  <si>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</si>
  <si>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</si>
  <si>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</si>
  <si>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</si>
  <si>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</si>
  <si>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</si>
  <si>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</si>
  <si>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</si>
  <si>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</si>
  <si>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</si>
  <si>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</si>
  <si>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</si>
  <si>
    <t>Passasjerer 2021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</si>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</sst>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164" fontId="9" fillId="0" borderId="11" xfId="1" applyNumberFormat="1" applyFont="1" applyBorder="1" applyAlignment="1"/>
    <xf numFmtId="164" fontId="9" fillId="0" borderId="11" xfId="1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 indent="1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0" fillId="0" borderId="0" xfId="0" applyNumberFormat="1"/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4" workbookViewId="0">
      <selection activeCell="N39" sqref="N39"/>
    </sheetView>
  </sheetViews>
  <sheetFormatPr baseColWidth="10" defaultRowHeight="15" x14ac:dyDescent="0.25"/>
  <cols>
    <col min="1" max="1" width="27.28515625" bestFit="1" customWidth="1"/>
  </cols>
  <sheetData>
    <row r="1" spans="1:14" x14ac:dyDescent="0.25">
      <c r="A1" t="s">
        <v>54</v>
      </c>
    </row>
    <row r="4" spans="1:14" x14ac:dyDescent="0.2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2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2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88">
        <v>1522</v>
      </c>
      <c r="L6" s="83">
        <v>1869</v>
      </c>
      <c r="M6" s="80">
        <v>1249</v>
      </c>
      <c r="N6" s="40">
        <v>2180</v>
      </c>
    </row>
    <row r="7" spans="1:14" x14ac:dyDescent="0.2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86">
        <v>14187</v>
      </c>
      <c r="L7" s="84">
        <v>15461</v>
      </c>
      <c r="M7" s="81">
        <v>13184</v>
      </c>
      <c r="N7" s="42">
        <v>22586</v>
      </c>
    </row>
    <row r="8" spans="1:14" x14ac:dyDescent="0.2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88">
        <v>8981</v>
      </c>
      <c r="L8" s="83">
        <v>10319</v>
      </c>
      <c r="M8" s="80">
        <v>8046</v>
      </c>
      <c r="N8" s="40">
        <v>14138</v>
      </c>
    </row>
    <row r="9" spans="1:14" x14ac:dyDescent="0.25">
      <c r="A9" s="18" t="s">
        <v>43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87">
        <v>24690</v>
      </c>
      <c r="L9" s="85">
        <v>27649</v>
      </c>
      <c r="M9" s="82">
        <v>22479</v>
      </c>
      <c r="N9" s="41">
        <v>38904</v>
      </c>
    </row>
    <row r="10" spans="1:14" x14ac:dyDescent="0.2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86">
        <v>32525</v>
      </c>
      <c r="L10" s="84">
        <v>28369</v>
      </c>
      <c r="M10" s="81">
        <v>20703</v>
      </c>
      <c r="N10" s="42">
        <v>41734</v>
      </c>
    </row>
    <row r="11" spans="1:14" x14ac:dyDescent="0.2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88">
        <v>137428</v>
      </c>
      <c r="L11" s="83">
        <v>111609</v>
      </c>
      <c r="M11" s="80">
        <v>74229</v>
      </c>
      <c r="N11" s="40">
        <v>182238</v>
      </c>
    </row>
    <row r="12" spans="1:14" x14ac:dyDescent="0.2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86">
        <v>4166</v>
      </c>
      <c r="L12" s="84">
        <v>4163</v>
      </c>
      <c r="M12" s="81">
        <v>1695</v>
      </c>
      <c r="N12" s="42">
        <v>6426</v>
      </c>
    </row>
    <row r="13" spans="1:14" x14ac:dyDescent="0.2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88">
        <v>196722</v>
      </c>
      <c r="L13" s="83">
        <v>164737</v>
      </c>
      <c r="M13" s="80">
        <v>97385</v>
      </c>
      <c r="N13" s="40">
        <v>264877</v>
      </c>
    </row>
    <row r="14" spans="1:14" x14ac:dyDescent="0.25">
      <c r="A14" s="18" t="s">
        <v>44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87">
        <v>370841</v>
      </c>
      <c r="L14" s="85">
        <v>308878</v>
      </c>
      <c r="M14" s="82">
        <v>194012</v>
      </c>
      <c r="N14" s="41">
        <v>495275</v>
      </c>
    </row>
    <row r="15" spans="1:14" x14ac:dyDescent="0.2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86">
        <v>12749</v>
      </c>
      <c r="L15" s="84">
        <v>14252</v>
      </c>
      <c r="M15" s="81">
        <v>11001</v>
      </c>
      <c r="N15" s="42">
        <v>18138</v>
      </c>
    </row>
    <row r="16" spans="1:14" x14ac:dyDescent="0.2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88">
        <v>10007</v>
      </c>
      <c r="L16" s="83">
        <v>12000</v>
      </c>
      <c r="M16" s="80">
        <v>8524</v>
      </c>
      <c r="N16" s="40">
        <v>11067</v>
      </c>
    </row>
    <row r="17" spans="1:16" x14ac:dyDescent="0.25">
      <c r="A17" s="18" t="s">
        <v>45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87">
        <v>22756</v>
      </c>
      <c r="L17" s="85">
        <v>26252</v>
      </c>
      <c r="M17" s="82">
        <v>19525</v>
      </c>
      <c r="N17" s="41">
        <v>29205</v>
      </c>
    </row>
    <row r="18" spans="1:16" x14ac:dyDescent="0.2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86">
        <v>73187</v>
      </c>
      <c r="L18" s="84">
        <v>68907</v>
      </c>
      <c r="M18" s="81">
        <v>58685</v>
      </c>
      <c r="N18" s="42">
        <v>100840</v>
      </c>
    </row>
    <row r="19" spans="1:16" x14ac:dyDescent="0.2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88">
        <v>279028</v>
      </c>
      <c r="L19" s="83">
        <v>254760</v>
      </c>
      <c r="M19" s="80">
        <v>217204</v>
      </c>
      <c r="N19" s="40">
        <v>368949</v>
      </c>
    </row>
    <row r="20" spans="1:16" x14ac:dyDescent="0.25">
      <c r="A20" s="18" t="s">
        <v>46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87">
        <v>352215</v>
      </c>
      <c r="L20" s="85">
        <v>323667</v>
      </c>
      <c r="M20" s="82">
        <v>275889</v>
      </c>
      <c r="N20" s="41">
        <v>469789</v>
      </c>
    </row>
    <row r="21" spans="1:16" x14ac:dyDescent="0.2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86">
        <v>1811</v>
      </c>
      <c r="L21" s="84">
        <v>2076</v>
      </c>
      <c r="M21" s="81">
        <v>1603</v>
      </c>
      <c r="N21" s="42">
        <v>2077</v>
      </c>
    </row>
    <row r="22" spans="1:16" x14ac:dyDescent="0.2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88">
        <v>3630</v>
      </c>
      <c r="L22" s="83">
        <v>4299</v>
      </c>
      <c r="M22" s="80">
        <v>3366</v>
      </c>
      <c r="N22" s="40">
        <v>5008</v>
      </c>
    </row>
    <row r="23" spans="1:16" x14ac:dyDescent="0.2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86">
        <v>1913</v>
      </c>
      <c r="L23" s="84">
        <v>2308</v>
      </c>
      <c r="M23" s="81">
        <v>1718</v>
      </c>
      <c r="N23" s="42">
        <v>2412</v>
      </c>
    </row>
    <row r="24" spans="1:16" x14ac:dyDescent="0.2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88">
        <v>2298</v>
      </c>
      <c r="L24" s="83">
        <v>2714</v>
      </c>
      <c r="M24" s="80">
        <v>2607</v>
      </c>
      <c r="N24" s="40">
        <v>3935</v>
      </c>
    </row>
    <row r="25" spans="1:16" x14ac:dyDescent="0.2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86">
        <v>4101</v>
      </c>
      <c r="L25" s="84">
        <v>4426</v>
      </c>
      <c r="M25" s="81">
        <v>3573</v>
      </c>
      <c r="N25" s="42">
        <v>4535</v>
      </c>
    </row>
    <row r="26" spans="1:16" x14ac:dyDescent="0.2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88">
        <v>5685</v>
      </c>
      <c r="L26" s="83">
        <v>6594</v>
      </c>
      <c r="M26" s="80">
        <v>5433</v>
      </c>
      <c r="N26" s="40">
        <v>6221</v>
      </c>
    </row>
    <row r="27" spans="1:16" x14ac:dyDescent="0.25">
      <c r="A27" s="18" t="s">
        <v>47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87">
        <v>19438</v>
      </c>
      <c r="L27" s="85">
        <v>22417</v>
      </c>
      <c r="M27" s="82">
        <v>18300</v>
      </c>
      <c r="N27" s="41">
        <v>24188</v>
      </c>
    </row>
    <row r="28" spans="1:16" x14ac:dyDescent="0.25">
      <c r="A28" s="16" t="s">
        <v>48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86">
        <v>10907</v>
      </c>
      <c r="L28" s="84">
        <v>8445</v>
      </c>
      <c r="M28" s="81">
        <v>7897</v>
      </c>
      <c r="N28" s="42">
        <v>13950</v>
      </c>
    </row>
    <row r="29" spans="1:16" x14ac:dyDescent="0.2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88">
        <v>49573</v>
      </c>
      <c r="L29" s="83">
        <v>49077</v>
      </c>
      <c r="M29" s="80">
        <v>38822</v>
      </c>
      <c r="N29" s="40">
        <v>67421</v>
      </c>
    </row>
    <row r="30" spans="1:16" x14ac:dyDescent="0.2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86">
        <v>75051</v>
      </c>
      <c r="L30" s="84">
        <v>66537</v>
      </c>
      <c r="M30" s="81">
        <v>54162</v>
      </c>
      <c r="N30" s="42">
        <v>106230</v>
      </c>
    </row>
    <row r="31" spans="1:16" x14ac:dyDescent="0.25">
      <c r="A31" s="18" t="s">
        <v>49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87">
        <v>135531</v>
      </c>
      <c r="L31" s="85">
        <v>124059</v>
      </c>
      <c r="M31" s="82">
        <v>100881</v>
      </c>
      <c r="N31" s="41">
        <v>187601</v>
      </c>
      <c r="P31" t="s">
        <v>56</v>
      </c>
    </row>
    <row r="32" spans="1:16" x14ac:dyDescent="0.2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88">
        <v>94556</v>
      </c>
      <c r="L32" s="83">
        <v>89972</v>
      </c>
      <c r="M32" s="80">
        <v>70493</v>
      </c>
      <c r="N32" s="40">
        <v>126670</v>
      </c>
    </row>
    <row r="33" spans="1:14" x14ac:dyDescent="0.2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86">
        <v>137211</v>
      </c>
      <c r="L33" s="84">
        <v>126176</v>
      </c>
      <c r="M33" s="81">
        <v>105638</v>
      </c>
      <c r="N33" s="42">
        <v>188301</v>
      </c>
    </row>
    <row r="34" spans="1:14" x14ac:dyDescent="0.25">
      <c r="A34" s="18" t="s">
        <v>50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87">
        <v>231767</v>
      </c>
      <c r="L34" s="85">
        <v>216148</v>
      </c>
      <c r="M34" s="82">
        <v>176131</v>
      </c>
      <c r="N34" s="41">
        <v>314971</v>
      </c>
    </row>
    <row r="35" spans="1:14" x14ac:dyDescent="0.25">
      <c r="A35" s="14" t="s">
        <v>51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88">
        <v>54</v>
      </c>
      <c r="L35" s="83">
        <v>70</v>
      </c>
      <c r="M35" s="80">
        <v>55</v>
      </c>
      <c r="N35" s="40">
        <v>44</v>
      </c>
    </row>
    <row r="36" spans="1:14" x14ac:dyDescent="0.2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86">
        <v>7262</v>
      </c>
      <c r="L36" s="84">
        <v>8203</v>
      </c>
      <c r="M36" s="81">
        <v>6232</v>
      </c>
      <c r="N36" s="42">
        <v>9063</v>
      </c>
    </row>
    <row r="37" spans="1:14" x14ac:dyDescent="0.2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88">
        <v>28988</v>
      </c>
      <c r="L37" s="83">
        <v>27544</v>
      </c>
      <c r="M37" s="80">
        <v>20911</v>
      </c>
      <c r="N37" s="40">
        <v>30110</v>
      </c>
    </row>
    <row r="38" spans="1:14" x14ac:dyDescent="0.25">
      <c r="A38" s="18" t="s">
        <v>52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87">
        <v>36304</v>
      </c>
      <c r="L38" s="85">
        <v>35817</v>
      </c>
      <c r="M38" s="82">
        <v>27198</v>
      </c>
      <c r="N38" s="41">
        <v>39217</v>
      </c>
    </row>
    <row r="39" spans="1:14" x14ac:dyDescent="0.25">
      <c r="A39" s="14" t="s">
        <v>53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88">
        <v>1193542</v>
      </c>
      <c r="L39" s="83">
        <v>1084887</v>
      </c>
      <c r="M39" s="80">
        <v>834415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topLeftCell="A7" workbookViewId="0">
      <selection activeCell="H42" sqref="H42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44409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'2021'!I6</f>
        <v>704</v>
      </c>
      <c r="C6" s="11">
        <f>'2020'!I6</f>
        <v>1418</v>
      </c>
      <c r="D6" s="11">
        <f t="shared" ref="D6" si="0">B6-C6</f>
        <v>-714</v>
      </c>
      <c r="E6" s="22">
        <f t="shared" ref="E6" si="1">D6/C6</f>
        <v>-0.50352609308885754</v>
      </c>
      <c r="F6" s="11">
        <f>SUM('2021'!B6:I6)</f>
        <v>8696</v>
      </c>
      <c r="G6" s="11">
        <f>SUM('2020'!B6:I6)</f>
        <v>8749</v>
      </c>
      <c r="H6" s="11">
        <f>F6-G6</f>
        <v>-53</v>
      </c>
      <c r="I6" s="26">
        <f>H6/G6</f>
        <v>-6.0578351811635617E-3</v>
      </c>
    </row>
    <row r="7" spans="1:9" x14ac:dyDescent="0.25">
      <c r="A7" s="16" t="s">
        <v>20</v>
      </c>
      <c r="B7" s="30">
        <f>'2021'!I7</f>
        <v>9758</v>
      </c>
      <c r="C7" s="43">
        <f>'2020'!I7</f>
        <v>9124</v>
      </c>
      <c r="D7" s="43">
        <f t="shared" ref="D7:D39" si="2">B7-C7</f>
        <v>634</v>
      </c>
      <c r="E7" s="23">
        <f t="shared" ref="E7:E39" si="3">D7/C7</f>
        <v>6.9487067075843928E-2</v>
      </c>
      <c r="F7" s="43">
        <f>SUM('2021'!B7:I7)</f>
        <v>89960</v>
      </c>
      <c r="G7" s="43">
        <f>SUM('2020'!B7:I7)</f>
        <v>81724</v>
      </c>
      <c r="H7" s="43">
        <f t="shared" ref="H7:H39" si="4">F7-G7</f>
        <v>8236</v>
      </c>
      <c r="I7" s="25">
        <f t="shared" ref="I7:I39" si="5">H7/G7</f>
        <v>0.1007782291615682</v>
      </c>
    </row>
    <row r="8" spans="1:9" x14ac:dyDescent="0.25">
      <c r="A8" s="14" t="s">
        <v>21</v>
      </c>
      <c r="B8" s="29">
        <f>'2021'!I8</f>
        <v>6575</v>
      </c>
      <c r="C8" s="11">
        <f>'2020'!I8</f>
        <v>6310</v>
      </c>
      <c r="D8" s="11">
        <f t="shared" si="2"/>
        <v>265</v>
      </c>
      <c r="E8" s="22">
        <f t="shared" si="3"/>
        <v>4.1996830427892234E-2</v>
      </c>
      <c r="F8" s="11">
        <f>SUM('2021'!B8:I8)</f>
        <v>60697</v>
      </c>
      <c r="G8" s="11">
        <f>SUM('2020'!B8:I8)</f>
        <v>54546</v>
      </c>
      <c r="H8" s="11">
        <f t="shared" si="4"/>
        <v>6151</v>
      </c>
      <c r="I8" s="26">
        <f t="shared" si="5"/>
        <v>0.11276720566127672</v>
      </c>
    </row>
    <row r="9" spans="1:9" x14ac:dyDescent="0.25">
      <c r="A9" s="18" t="s">
        <v>43</v>
      </c>
      <c r="B9" s="31">
        <f>'2021'!I9</f>
        <v>17037</v>
      </c>
      <c r="C9" s="31">
        <f>'2020'!I9</f>
        <v>16852</v>
      </c>
      <c r="D9" s="31">
        <f t="shared" si="2"/>
        <v>185</v>
      </c>
      <c r="E9" s="24">
        <f t="shared" si="3"/>
        <v>1.0977925468787087E-2</v>
      </c>
      <c r="F9" s="31">
        <f>SUM('2021'!B9:I9)</f>
        <v>159353</v>
      </c>
      <c r="G9" s="31">
        <f>SUM('2020'!B9:I9)</f>
        <v>145019</v>
      </c>
      <c r="H9" s="31">
        <f t="shared" si="4"/>
        <v>14334</v>
      </c>
      <c r="I9" s="27">
        <f t="shared" si="5"/>
        <v>9.88422206745323E-2</v>
      </c>
    </row>
    <row r="10" spans="1:9" x14ac:dyDescent="0.25">
      <c r="A10" s="16" t="s">
        <v>16</v>
      </c>
      <c r="B10" s="30">
        <f>'2021'!I10</f>
        <v>26009</v>
      </c>
      <c r="C10" s="43">
        <f>'2020'!I10</f>
        <v>26189</v>
      </c>
      <c r="D10" s="43">
        <f t="shared" si="2"/>
        <v>-180</v>
      </c>
      <c r="E10" s="23">
        <f t="shared" si="3"/>
        <v>-6.8731146664630189E-3</v>
      </c>
      <c r="F10" s="43">
        <f>SUM('2021'!B10:I10)</f>
        <v>171661</v>
      </c>
      <c r="G10" s="43">
        <f>SUM('2020'!B10:I10)</f>
        <v>198751</v>
      </c>
      <c r="H10" s="43">
        <f t="shared" si="4"/>
        <v>-27090</v>
      </c>
      <c r="I10" s="26">
        <f t="shared" si="5"/>
        <v>-0.13630120100024654</v>
      </c>
    </row>
    <row r="11" spans="1:9" x14ac:dyDescent="0.25">
      <c r="A11" s="14" t="s">
        <v>14</v>
      </c>
      <c r="B11" s="29">
        <f>'2021'!I11</f>
        <v>107396</v>
      </c>
      <c r="C11" s="11">
        <f>'2020'!I11</f>
        <v>112023</v>
      </c>
      <c r="D11" s="11">
        <f t="shared" si="2"/>
        <v>-4627</v>
      </c>
      <c r="E11" s="22">
        <f t="shared" si="3"/>
        <v>-4.1304017924890427E-2</v>
      </c>
      <c r="F11" s="11">
        <f>SUM('2021'!B11:I11)</f>
        <v>693690</v>
      </c>
      <c r="G11" s="11">
        <f>SUM('2020'!B11:I11)</f>
        <v>873030</v>
      </c>
      <c r="H11" s="11">
        <f t="shared" si="4"/>
        <v>-179340</v>
      </c>
      <c r="I11" s="26">
        <f t="shared" si="5"/>
        <v>-0.20542249407236865</v>
      </c>
    </row>
    <row r="12" spans="1:9" x14ac:dyDescent="0.25">
      <c r="A12" s="16" t="s">
        <v>17</v>
      </c>
      <c r="B12" s="30">
        <f>'2021'!I12</f>
        <v>2646</v>
      </c>
      <c r="C12" s="43">
        <f>'2020'!I12</f>
        <v>2851</v>
      </c>
      <c r="D12" s="43">
        <f t="shared" si="2"/>
        <v>-205</v>
      </c>
      <c r="E12" s="23">
        <f t="shared" si="3"/>
        <v>-7.1904594878989828E-2</v>
      </c>
      <c r="F12" s="43">
        <f>SUM('2021'!B12:I12)</f>
        <v>23129</v>
      </c>
      <c r="G12" s="43">
        <f>SUM('2020'!B12:I12)</f>
        <v>24145</v>
      </c>
      <c r="H12" s="43">
        <f t="shared" si="4"/>
        <v>-1016</v>
      </c>
      <c r="I12" s="25">
        <f t="shared" si="5"/>
        <v>-4.2079105404845725E-2</v>
      </c>
    </row>
    <row r="13" spans="1:9" x14ac:dyDescent="0.25">
      <c r="A13" s="14" t="s">
        <v>15</v>
      </c>
      <c r="B13" s="29">
        <f>'2021'!I13</f>
        <v>138524</v>
      </c>
      <c r="C13" s="11">
        <f>'2020'!I13</f>
        <v>152405</v>
      </c>
      <c r="D13" s="11">
        <f t="shared" si="2"/>
        <v>-13881</v>
      </c>
      <c r="E13" s="22">
        <f t="shared" si="3"/>
        <v>-9.1079688986581808E-2</v>
      </c>
      <c r="F13" s="11">
        <f>SUM('2021'!B13:I13)</f>
        <v>937614</v>
      </c>
      <c r="G13" s="11">
        <f>SUM('2020'!B13:I13)</f>
        <v>1189440</v>
      </c>
      <c r="H13" s="11">
        <f t="shared" si="4"/>
        <v>-251826</v>
      </c>
      <c r="I13" s="26">
        <f t="shared" si="5"/>
        <v>-0.21171811945117031</v>
      </c>
    </row>
    <row r="14" spans="1:9" x14ac:dyDescent="0.25">
      <c r="A14" s="18" t="s">
        <v>44</v>
      </c>
      <c r="B14" s="31">
        <f>'2021'!I14</f>
        <v>274575</v>
      </c>
      <c r="C14" s="31">
        <f>'2020'!I14</f>
        <v>293468</v>
      </c>
      <c r="D14" s="31">
        <f t="shared" si="2"/>
        <v>-18893</v>
      </c>
      <c r="E14" s="24">
        <f t="shared" si="3"/>
        <v>-6.4378399007728265E-2</v>
      </c>
      <c r="F14" s="31">
        <f>SUM('2021'!B14:I14)</f>
        <v>1826094</v>
      </c>
      <c r="G14" s="31">
        <f>SUM('2020'!B14:I14)</f>
        <v>2285366</v>
      </c>
      <c r="H14" s="31">
        <f t="shared" si="4"/>
        <v>-459272</v>
      </c>
      <c r="I14" s="27">
        <f t="shared" si="5"/>
        <v>-0.20096212160327931</v>
      </c>
    </row>
    <row r="15" spans="1:9" x14ac:dyDescent="0.25">
      <c r="A15" s="16" t="s">
        <v>24</v>
      </c>
      <c r="B15" s="30">
        <f>'2021'!I15</f>
        <v>8990</v>
      </c>
      <c r="C15" s="43">
        <f>'2020'!I15</f>
        <v>9169</v>
      </c>
      <c r="D15" s="43">
        <f t="shared" si="2"/>
        <v>-179</v>
      </c>
      <c r="E15" s="23">
        <f t="shared" si="3"/>
        <v>-1.9522303413676518E-2</v>
      </c>
      <c r="F15" s="43">
        <f>SUM('2021'!B15:I15)</f>
        <v>83726</v>
      </c>
      <c r="G15" s="43">
        <f>SUM('2020'!B15:I15)</f>
        <v>67487</v>
      </c>
      <c r="H15" s="43">
        <f t="shared" si="4"/>
        <v>16239</v>
      </c>
      <c r="I15" s="25">
        <f t="shared" si="5"/>
        <v>0.24062412020092758</v>
      </c>
    </row>
    <row r="16" spans="1:9" x14ac:dyDescent="0.25">
      <c r="A16" s="14" t="s">
        <v>23</v>
      </c>
      <c r="B16" s="29">
        <f>'2021'!I16</f>
        <v>5724</v>
      </c>
      <c r="C16" s="11">
        <f>'2020'!I16</f>
        <v>5561</v>
      </c>
      <c r="D16" s="11">
        <f t="shared" si="2"/>
        <v>163</v>
      </c>
      <c r="E16" s="22">
        <f t="shared" si="3"/>
        <v>2.9311274950548461E-2</v>
      </c>
      <c r="F16" s="11">
        <f>SUM('2021'!B16:I16)</f>
        <v>59041</v>
      </c>
      <c r="G16" s="11">
        <f>SUM('2020'!B16:I16)</f>
        <v>40559</v>
      </c>
      <c r="H16" s="11">
        <f t="shared" si="4"/>
        <v>18482</v>
      </c>
      <c r="I16" s="26">
        <f t="shared" si="5"/>
        <v>0.45568184619936392</v>
      </c>
    </row>
    <row r="17" spans="1:9" x14ac:dyDescent="0.25">
      <c r="A17" s="18" t="s">
        <v>45</v>
      </c>
      <c r="B17" s="31">
        <f>'2021'!I17</f>
        <v>14714</v>
      </c>
      <c r="C17" s="31">
        <f>'2020'!I17</f>
        <v>14730</v>
      </c>
      <c r="D17" s="31">
        <f t="shared" si="2"/>
        <v>-16</v>
      </c>
      <c r="E17" s="24">
        <f t="shared" si="3"/>
        <v>-1.0862186014935506E-3</v>
      </c>
      <c r="F17" s="31">
        <f>SUM('2021'!B17:I17)</f>
        <v>142767</v>
      </c>
      <c r="G17" s="31">
        <f>SUM('2020'!B17:I17)</f>
        <v>108046</v>
      </c>
      <c r="H17" s="31">
        <f t="shared" si="4"/>
        <v>34721</v>
      </c>
      <c r="I17" s="27">
        <f t="shared" si="5"/>
        <v>0.32135386779704939</v>
      </c>
    </row>
    <row r="18" spans="1:9" x14ac:dyDescent="0.25">
      <c r="A18" s="16" t="s">
        <v>34</v>
      </c>
      <c r="B18" s="30">
        <f>'2021'!I18</f>
        <v>63553</v>
      </c>
      <c r="C18" s="43">
        <f>'2020'!I18</f>
        <v>68325</v>
      </c>
      <c r="D18" s="43">
        <f t="shared" si="2"/>
        <v>-4772</v>
      </c>
      <c r="E18" s="23">
        <f t="shared" si="3"/>
        <v>-6.9842663739480421E-2</v>
      </c>
      <c r="F18" s="43">
        <f>SUM('2021'!B18:I18)</f>
        <v>460367</v>
      </c>
      <c r="G18" s="43">
        <f>SUM('2020'!B18:I18)</f>
        <v>500770</v>
      </c>
      <c r="H18" s="43">
        <f t="shared" si="4"/>
        <v>-40403</v>
      </c>
      <c r="I18" s="25">
        <f t="shared" si="5"/>
        <v>-8.0681750104838551E-2</v>
      </c>
    </row>
    <row r="19" spans="1:9" x14ac:dyDescent="0.25">
      <c r="A19" s="14" t="s">
        <v>33</v>
      </c>
      <c r="B19" s="29">
        <f>'2021'!I19</f>
        <v>215590</v>
      </c>
      <c r="C19" s="11">
        <f>'2020'!I19</f>
        <v>235350</v>
      </c>
      <c r="D19" s="11">
        <f t="shared" si="2"/>
        <v>-19760</v>
      </c>
      <c r="E19" s="22">
        <f t="shared" si="3"/>
        <v>-8.396005948587211E-2</v>
      </c>
      <c r="F19" s="11">
        <f>SUM('2021'!B19:I19)</f>
        <v>1550931</v>
      </c>
      <c r="G19" s="11">
        <f>SUM('2020'!B19:I19)</f>
        <v>1706645</v>
      </c>
      <c r="H19" s="11">
        <f t="shared" si="4"/>
        <v>-155714</v>
      </c>
      <c r="I19" s="26">
        <f t="shared" si="5"/>
        <v>-9.1239830193156748E-2</v>
      </c>
    </row>
    <row r="20" spans="1:9" x14ac:dyDescent="0.25">
      <c r="A20" s="18" t="s">
        <v>46</v>
      </c>
      <c r="B20" s="31">
        <f>'2021'!I20</f>
        <v>279143</v>
      </c>
      <c r="C20" s="31">
        <f>'2020'!I20</f>
        <v>303675</v>
      </c>
      <c r="D20" s="31">
        <f t="shared" si="2"/>
        <v>-24532</v>
      </c>
      <c r="E20" s="24">
        <f t="shared" si="3"/>
        <v>-8.0783732608874614E-2</v>
      </c>
      <c r="F20" s="31">
        <f>SUM('2021'!B20:I20)</f>
        <v>2011298</v>
      </c>
      <c r="G20" s="31">
        <f>SUM('2020'!B20:I20)</f>
        <v>2207415</v>
      </c>
      <c r="H20" s="31">
        <f t="shared" si="4"/>
        <v>-196117</v>
      </c>
      <c r="I20" s="27">
        <f t="shared" si="5"/>
        <v>-8.8844644074630275E-2</v>
      </c>
    </row>
    <row r="21" spans="1:9" x14ac:dyDescent="0.25">
      <c r="A21" s="16" t="s">
        <v>28</v>
      </c>
      <c r="B21" s="30">
        <f>'2021'!I21</f>
        <v>854</v>
      </c>
      <c r="C21" s="43">
        <f>'2020'!I21</f>
        <v>1280</v>
      </c>
      <c r="D21" s="43">
        <f t="shared" si="2"/>
        <v>-426</v>
      </c>
      <c r="E21" s="23">
        <f t="shared" si="3"/>
        <v>-0.33281250000000001</v>
      </c>
      <c r="F21" s="43">
        <f>SUM('2021'!B21:I21)</f>
        <v>10385</v>
      </c>
      <c r="G21" s="43">
        <f>SUM('2020'!B21:I21)</f>
        <v>8298</v>
      </c>
      <c r="H21" s="43">
        <f t="shared" si="4"/>
        <v>2087</v>
      </c>
      <c r="I21" s="25">
        <f t="shared" si="5"/>
        <v>0.25150638708122441</v>
      </c>
    </row>
    <row r="22" spans="1:9" x14ac:dyDescent="0.25">
      <c r="A22" s="14" t="s">
        <v>26</v>
      </c>
      <c r="B22" s="29">
        <f>'2021'!I22</f>
        <v>2321</v>
      </c>
      <c r="C22" s="11">
        <f>'2020'!I22</f>
        <v>2494</v>
      </c>
      <c r="D22" s="11">
        <f t="shared" si="2"/>
        <v>-173</v>
      </c>
      <c r="E22" s="22">
        <f t="shared" si="3"/>
        <v>-6.9366479550922219E-2</v>
      </c>
      <c r="F22" s="11">
        <f>SUM('2021'!B22:I22)</f>
        <v>23167</v>
      </c>
      <c r="G22" s="11">
        <f>SUM('2020'!B22:I22)</f>
        <v>18292</v>
      </c>
      <c r="H22" s="11">
        <f t="shared" si="4"/>
        <v>4875</v>
      </c>
      <c r="I22" s="26">
        <f t="shared" si="5"/>
        <v>0.26650994970478897</v>
      </c>
    </row>
    <row r="23" spans="1:9" x14ac:dyDescent="0.25">
      <c r="A23" s="16" t="s">
        <v>27</v>
      </c>
      <c r="B23" s="30">
        <f>'2021'!I23</f>
        <v>796</v>
      </c>
      <c r="C23" s="43">
        <f>'2020'!I23</f>
        <v>1180</v>
      </c>
      <c r="D23" s="43">
        <f t="shared" si="2"/>
        <v>-384</v>
      </c>
      <c r="E23" s="23">
        <f t="shared" si="3"/>
        <v>-0.3254237288135593</v>
      </c>
      <c r="F23" s="43">
        <f>SUM('2021'!B23:I23)</f>
        <v>11719</v>
      </c>
      <c r="G23" s="43">
        <f>SUM('2020'!B23:I23)</f>
        <v>9074</v>
      </c>
      <c r="H23" s="43">
        <f t="shared" si="4"/>
        <v>2645</v>
      </c>
      <c r="I23" s="25">
        <f t="shared" si="5"/>
        <v>0.29149217544633016</v>
      </c>
    </row>
    <row r="24" spans="1:9" x14ac:dyDescent="0.25">
      <c r="A24" s="14" t="s">
        <v>25</v>
      </c>
      <c r="B24" s="29">
        <f>'2021'!I24</f>
        <v>1538</v>
      </c>
      <c r="C24" s="11">
        <f>'2020'!I24</f>
        <v>1251</v>
      </c>
      <c r="D24" s="11">
        <f t="shared" si="2"/>
        <v>287</v>
      </c>
      <c r="E24" s="22">
        <f t="shared" si="3"/>
        <v>0.22941646682653877</v>
      </c>
      <c r="F24" s="11">
        <f>SUM('2021'!B24:I24)</f>
        <v>16847</v>
      </c>
      <c r="G24" s="11">
        <f>SUM('2020'!B24:I24)</f>
        <v>13834</v>
      </c>
      <c r="H24" s="11">
        <f t="shared" si="4"/>
        <v>3013</v>
      </c>
      <c r="I24" s="26">
        <f t="shared" si="5"/>
        <v>0.21779673268758132</v>
      </c>
    </row>
    <row r="25" spans="1:9" x14ac:dyDescent="0.25">
      <c r="A25" s="16" t="s">
        <v>29</v>
      </c>
      <c r="B25" s="30">
        <f>'2021'!I25</f>
        <v>2820</v>
      </c>
      <c r="C25" s="43">
        <f>'2020'!I25</f>
        <v>3249</v>
      </c>
      <c r="D25" s="43">
        <f t="shared" si="2"/>
        <v>-429</v>
      </c>
      <c r="E25" s="23">
        <f t="shared" si="3"/>
        <v>-0.13204062788550322</v>
      </c>
      <c r="F25" s="43">
        <f>SUM('2021'!B25:I25)</f>
        <v>25396</v>
      </c>
      <c r="G25" s="43">
        <f>SUM('2020'!B25:I25)</f>
        <v>19224</v>
      </c>
      <c r="H25" s="43">
        <f t="shared" si="4"/>
        <v>6172</v>
      </c>
      <c r="I25" s="25">
        <f t="shared" si="5"/>
        <v>0.32105701206824805</v>
      </c>
    </row>
    <row r="26" spans="1:9" x14ac:dyDescent="0.25">
      <c r="A26" s="14" t="s">
        <v>30</v>
      </c>
      <c r="B26" s="29">
        <f>'2021'!I26</f>
        <v>2880</v>
      </c>
      <c r="C26" s="11">
        <f>'2020'!I26</f>
        <v>3747</v>
      </c>
      <c r="D26" s="11">
        <f t="shared" si="2"/>
        <v>-867</v>
      </c>
      <c r="E26" s="22">
        <f t="shared" si="3"/>
        <v>-0.23138510808646917</v>
      </c>
      <c r="F26" s="11">
        <f>SUM('2021'!B26:I26)</f>
        <v>35260</v>
      </c>
      <c r="G26" s="11">
        <f>SUM('2020'!B26:I26)</f>
        <v>25944</v>
      </c>
      <c r="H26" s="11">
        <f t="shared" si="4"/>
        <v>9316</v>
      </c>
      <c r="I26" s="26">
        <f t="shared" si="5"/>
        <v>0.35908109774899782</v>
      </c>
    </row>
    <row r="27" spans="1:9" x14ac:dyDescent="0.25">
      <c r="A27" s="18" t="s">
        <v>47</v>
      </c>
      <c r="B27" s="31">
        <f>'2021'!I27</f>
        <v>11209</v>
      </c>
      <c r="C27" s="31">
        <f>'2020'!I27</f>
        <v>13201</v>
      </c>
      <c r="D27" s="31">
        <f t="shared" si="2"/>
        <v>-1992</v>
      </c>
      <c r="E27" s="24">
        <f t="shared" si="3"/>
        <v>-0.15089765926823726</v>
      </c>
      <c r="F27" s="31">
        <f>SUM('2021'!B27:I27)</f>
        <v>122774</v>
      </c>
      <c r="G27" s="31">
        <f>SUM('2020'!B27:I27)</f>
        <v>94666</v>
      </c>
      <c r="H27" s="31">
        <f t="shared" si="4"/>
        <v>28108</v>
      </c>
      <c r="I27" s="27">
        <f t="shared" si="5"/>
        <v>0.29691758392664735</v>
      </c>
    </row>
    <row r="28" spans="1:9" x14ac:dyDescent="0.25">
      <c r="A28" s="16" t="s">
        <v>48</v>
      </c>
      <c r="B28" s="30">
        <f>'2021'!I28</f>
        <v>9314</v>
      </c>
      <c r="C28" s="43">
        <f>'2020'!I28</f>
        <v>9300</v>
      </c>
      <c r="D28" s="43">
        <f t="shared" si="2"/>
        <v>14</v>
      </c>
      <c r="E28" s="23">
        <f t="shared" si="3"/>
        <v>1.5053763440860215E-3</v>
      </c>
      <c r="F28" s="43">
        <f>SUM('2021'!B28:I28)</f>
        <v>66794</v>
      </c>
      <c r="G28" s="43">
        <f>SUM('2020'!B28:I28)</f>
        <v>71805</v>
      </c>
      <c r="H28" s="43">
        <f t="shared" si="4"/>
        <v>-5011</v>
      </c>
      <c r="I28" s="25">
        <f t="shared" si="5"/>
        <v>-6.9786226585892341E-2</v>
      </c>
    </row>
    <row r="29" spans="1:9" x14ac:dyDescent="0.25">
      <c r="A29" s="14" t="s">
        <v>36</v>
      </c>
      <c r="B29" s="29">
        <f>'2021'!I29</f>
        <v>35050</v>
      </c>
      <c r="C29" s="11">
        <f>'2020'!I29</f>
        <v>32509</v>
      </c>
      <c r="D29" s="11">
        <f t="shared" si="2"/>
        <v>2541</v>
      </c>
      <c r="E29" s="22">
        <f t="shared" si="3"/>
        <v>7.816297025439109E-2</v>
      </c>
      <c r="F29" s="11">
        <f>SUM('2021'!B29:I29)</f>
        <v>278480</v>
      </c>
      <c r="G29" s="11">
        <f>SUM('2020'!B29:I29)</f>
        <v>269646</v>
      </c>
      <c r="H29" s="11">
        <f t="shared" si="4"/>
        <v>8834</v>
      </c>
      <c r="I29" s="26">
        <f t="shared" si="5"/>
        <v>3.2761472449062842E-2</v>
      </c>
    </row>
    <row r="30" spans="1:9" x14ac:dyDescent="0.25">
      <c r="A30" s="16" t="s">
        <v>35</v>
      </c>
      <c r="B30" s="30">
        <f>'2021'!I30</f>
        <v>56382</v>
      </c>
      <c r="C30" s="43">
        <f>'2020'!I30</f>
        <v>59585</v>
      </c>
      <c r="D30" s="43">
        <f t="shared" si="2"/>
        <v>-3203</v>
      </c>
      <c r="E30" s="23">
        <f t="shared" si="3"/>
        <v>-5.3755139716371567E-2</v>
      </c>
      <c r="F30" s="43">
        <f>SUM('2021'!B30:I30)</f>
        <v>397833</v>
      </c>
      <c r="G30" s="43">
        <f>SUM('2020'!B30:I30)</f>
        <v>465863</v>
      </c>
      <c r="H30" s="43">
        <f t="shared" si="4"/>
        <v>-68030</v>
      </c>
      <c r="I30" s="25">
        <f t="shared" si="5"/>
        <v>-0.14603005604652011</v>
      </c>
    </row>
    <row r="31" spans="1:9" x14ac:dyDescent="0.25">
      <c r="A31" s="18" t="s">
        <v>49</v>
      </c>
      <c r="B31" s="31">
        <f>'2021'!I31</f>
        <v>100746</v>
      </c>
      <c r="C31" s="31">
        <f>'2020'!I31</f>
        <v>101394</v>
      </c>
      <c r="D31" s="31">
        <f t="shared" si="2"/>
        <v>-648</v>
      </c>
      <c r="E31" s="24">
        <f t="shared" si="3"/>
        <v>-6.3909107047754304E-3</v>
      </c>
      <c r="F31" s="31">
        <f>SUM('2021'!B31:I31)</f>
        <v>743107</v>
      </c>
      <c r="G31" s="31">
        <f>SUM('2020'!B31:I31)</f>
        <v>807314</v>
      </c>
      <c r="H31" s="31">
        <f t="shared" si="4"/>
        <v>-64207</v>
      </c>
      <c r="I31" s="27">
        <f t="shared" si="5"/>
        <v>-7.9531632053946796E-2</v>
      </c>
    </row>
    <row r="32" spans="1:9" x14ac:dyDescent="0.25">
      <c r="A32" s="14" t="s">
        <v>32</v>
      </c>
      <c r="B32" s="29">
        <f>'2021'!I32</f>
        <v>74682</v>
      </c>
      <c r="C32" s="11">
        <f>'2020'!I32</f>
        <v>75245</v>
      </c>
      <c r="D32" s="11">
        <f t="shared" si="2"/>
        <v>-563</v>
      </c>
      <c r="E32" s="22">
        <f t="shared" si="3"/>
        <v>-7.4822247325403678E-3</v>
      </c>
      <c r="F32" s="11">
        <f>SUM('2021'!B32:I32)</f>
        <v>577275</v>
      </c>
      <c r="G32" s="11">
        <f>SUM('2020'!B32:I32)</f>
        <v>596406</v>
      </c>
      <c r="H32" s="11">
        <f t="shared" si="4"/>
        <v>-19131</v>
      </c>
      <c r="I32" s="26">
        <f t="shared" si="5"/>
        <v>-3.2077142081065581E-2</v>
      </c>
    </row>
    <row r="33" spans="1:9" x14ac:dyDescent="0.25">
      <c r="A33" s="16" t="s">
        <v>31</v>
      </c>
      <c r="B33" s="30">
        <f>'2021'!I33</f>
        <v>90058</v>
      </c>
      <c r="C33" s="43">
        <f>'2020'!I33</f>
        <v>98564</v>
      </c>
      <c r="D33" s="43">
        <f t="shared" si="2"/>
        <v>-8506</v>
      </c>
      <c r="E33" s="23">
        <f t="shared" si="3"/>
        <v>-8.6299257335335416E-2</v>
      </c>
      <c r="F33" s="43">
        <f>SUM('2021'!B33:I33)</f>
        <v>736769</v>
      </c>
      <c r="G33" s="43">
        <f>SUM('2020'!B33:I33)</f>
        <v>799175</v>
      </c>
      <c r="H33" s="43">
        <f t="shared" si="4"/>
        <v>-62406</v>
      </c>
      <c r="I33" s="25">
        <f t="shared" si="5"/>
        <v>-7.8088028279162891E-2</v>
      </c>
    </row>
    <row r="34" spans="1:9" x14ac:dyDescent="0.25">
      <c r="A34" s="18" t="s">
        <v>50</v>
      </c>
      <c r="B34" s="31">
        <f>'2021'!I34</f>
        <v>164740</v>
      </c>
      <c r="C34" s="31">
        <f>'2020'!I34</f>
        <v>173809</v>
      </c>
      <c r="D34" s="44">
        <f t="shared" si="2"/>
        <v>-9069</v>
      </c>
      <c r="E34" s="24">
        <f t="shared" si="3"/>
        <v>-5.2177965467841134E-2</v>
      </c>
      <c r="F34" s="31">
        <f>SUM('2021'!B34:I34)</f>
        <v>1314044</v>
      </c>
      <c r="G34" s="47">
        <f>SUM('2020'!B34:I34)</f>
        <v>1395581</v>
      </c>
      <c r="H34" s="47">
        <f t="shared" si="4"/>
        <v>-81537</v>
      </c>
      <c r="I34" s="27">
        <f t="shared" si="5"/>
        <v>-5.8425129032281177E-2</v>
      </c>
    </row>
    <row r="35" spans="1:9" x14ac:dyDescent="0.25">
      <c r="A35" s="14" t="s">
        <v>51</v>
      </c>
      <c r="B35" s="29">
        <f>'2021'!I35</f>
        <v>51</v>
      </c>
      <c r="C35" s="11">
        <f>'2020'!I35</f>
        <v>36</v>
      </c>
      <c r="D35" s="11">
        <f t="shared" si="2"/>
        <v>15</v>
      </c>
      <c r="E35" s="22">
        <f t="shared" si="3"/>
        <v>0.41666666666666669</v>
      </c>
      <c r="F35" s="49">
        <f>SUM('2021'!B35:I35)</f>
        <v>434</v>
      </c>
      <c r="G35" s="29">
        <f>SUM('2020'!B35:I35)</f>
        <v>403</v>
      </c>
      <c r="H35" s="29">
        <f t="shared" si="4"/>
        <v>31</v>
      </c>
      <c r="I35" s="45">
        <f t="shared" si="5"/>
        <v>7.6923076923076927E-2</v>
      </c>
    </row>
    <row r="36" spans="1:9" x14ac:dyDescent="0.25">
      <c r="A36" s="16" t="s">
        <v>19</v>
      </c>
      <c r="B36" s="30">
        <f>'2021'!I36</f>
        <v>4599</v>
      </c>
      <c r="C36" s="43">
        <f>'2020'!I36</f>
        <v>4657</v>
      </c>
      <c r="D36" s="43">
        <f t="shared" si="2"/>
        <v>-58</v>
      </c>
      <c r="E36" s="57">
        <f t="shared" si="3"/>
        <v>-1.2454369765943741E-2</v>
      </c>
      <c r="F36" s="50">
        <f>SUM('2021'!B36:I36)</f>
        <v>45136</v>
      </c>
      <c r="G36" s="30">
        <f>SUM('2020'!B36:I36)</f>
        <v>33170</v>
      </c>
      <c r="H36" s="30">
        <f t="shared" si="4"/>
        <v>11966</v>
      </c>
      <c r="I36" s="46">
        <f t="shared" si="5"/>
        <v>0.36074766355140186</v>
      </c>
    </row>
    <row r="37" spans="1:9" x14ac:dyDescent="0.25">
      <c r="A37" s="14" t="s">
        <v>18</v>
      </c>
      <c r="B37" s="29">
        <f>'2021'!I37</f>
        <v>33091</v>
      </c>
      <c r="C37" s="11">
        <f>'2020'!I37</f>
        <v>37351</v>
      </c>
      <c r="D37" s="11">
        <f t="shared" si="2"/>
        <v>-4260</v>
      </c>
      <c r="E37" s="22">
        <f t="shared" si="3"/>
        <v>-0.11405317126716821</v>
      </c>
      <c r="F37" s="49">
        <f>SUM('2021'!B37:I37)</f>
        <v>265901</v>
      </c>
      <c r="G37" s="29">
        <f>SUM('2020'!B37:I37)</f>
        <v>243038</v>
      </c>
      <c r="H37" s="29">
        <f t="shared" si="4"/>
        <v>22863</v>
      </c>
      <c r="I37" s="45">
        <f t="shared" si="5"/>
        <v>9.4071708950863656E-2</v>
      </c>
    </row>
    <row r="38" spans="1:9" x14ac:dyDescent="0.25">
      <c r="A38" s="18" t="s">
        <v>52</v>
      </c>
      <c r="B38" s="31">
        <f>'2021'!I38</f>
        <v>37741</v>
      </c>
      <c r="C38" s="31">
        <f>'2020'!I38</f>
        <v>42044</v>
      </c>
      <c r="D38" s="31">
        <f t="shared" si="2"/>
        <v>-4303</v>
      </c>
      <c r="E38" s="24">
        <f t="shared" si="3"/>
        <v>-0.10234516221101703</v>
      </c>
      <c r="F38" s="31">
        <f>SUM('2021'!B38:I38)</f>
        <v>311471</v>
      </c>
      <c r="G38" s="48">
        <f>SUM('2020'!B38:I38)</f>
        <v>276611</v>
      </c>
      <c r="H38" s="48">
        <f t="shared" si="4"/>
        <v>34860</v>
      </c>
      <c r="I38" s="27">
        <f t="shared" si="5"/>
        <v>0.12602535690916125</v>
      </c>
    </row>
    <row r="39" spans="1:9" x14ac:dyDescent="0.25">
      <c r="A39" s="32" t="s">
        <v>53</v>
      </c>
      <c r="B39" s="33">
        <f>'2021'!I39</f>
        <v>899905</v>
      </c>
      <c r="C39" s="33">
        <f>'2020'!I39</f>
        <v>959173</v>
      </c>
      <c r="D39" s="33">
        <f t="shared" si="2"/>
        <v>-59268</v>
      </c>
      <c r="E39" s="34">
        <f t="shared" si="3"/>
        <v>-6.179073013940134E-2</v>
      </c>
      <c r="F39" s="35">
        <f>SUM('2021'!B39:I39)</f>
        <v>6630908</v>
      </c>
      <c r="G39" s="35">
        <f>SUM('2020'!B39:I39)</f>
        <v>7320018</v>
      </c>
      <c r="H39" s="35">
        <f t="shared" si="4"/>
        <v>-689110</v>
      </c>
      <c r="I39" s="36">
        <f t="shared" si="5"/>
        <v>-9.414047888953278E-2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topLeftCell="A13" workbookViewId="0">
      <selection activeCell="H43" sqref="H43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44440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'2021'!J6</f>
        <v>1775</v>
      </c>
      <c r="C6" s="11">
        <f>'2020'!J6</f>
        <v>2082</v>
      </c>
      <c r="D6" s="11">
        <f t="shared" ref="D6" si="0">B6-C6</f>
        <v>-307</v>
      </c>
      <c r="E6" s="22">
        <f t="shared" ref="E6" si="1">D6/C6</f>
        <v>-0.14745437079731027</v>
      </c>
      <c r="F6" s="11">
        <f>SUM('2021'!B6:J6)</f>
        <v>10471</v>
      </c>
      <c r="G6" s="11">
        <f>SUM('2020'!B6:J6)</f>
        <v>10831</v>
      </c>
      <c r="H6" s="11">
        <f>F6-G6</f>
        <v>-360</v>
      </c>
      <c r="I6" s="26">
        <f>H6/G6</f>
        <v>-3.3237928169144122E-2</v>
      </c>
    </row>
    <row r="7" spans="1:9" x14ac:dyDescent="0.25">
      <c r="A7" s="16" t="s">
        <v>20</v>
      </c>
      <c r="B7" s="30">
        <f>'2021'!J7</f>
        <v>16200</v>
      </c>
      <c r="C7" s="43">
        <f>'2020'!J7</f>
        <v>15587</v>
      </c>
      <c r="D7" s="43">
        <f t="shared" ref="D7:D39" si="2">B7-C7</f>
        <v>613</v>
      </c>
      <c r="E7" s="23">
        <f t="shared" ref="E7:E39" si="3">D7/C7</f>
        <v>3.9327644832231987E-2</v>
      </c>
      <c r="F7" s="43">
        <f>SUM('2021'!B7:J7)</f>
        <v>106160</v>
      </c>
      <c r="G7" s="43">
        <f>SUM('2020'!B7:J7)</f>
        <v>97311</v>
      </c>
      <c r="H7" s="43">
        <f t="shared" ref="H7:H39" si="4">F7-G7</f>
        <v>8849</v>
      </c>
      <c r="I7" s="25">
        <f t="shared" ref="I7:I39" si="5">H7/G7</f>
        <v>9.0935248841343727E-2</v>
      </c>
    </row>
    <row r="8" spans="1:9" x14ac:dyDescent="0.25">
      <c r="A8" s="14" t="s">
        <v>21</v>
      </c>
      <c r="B8" s="29">
        <f>'2021'!J8</f>
        <v>10398</v>
      </c>
      <c r="C8" s="11">
        <f>'2020'!J8</f>
        <v>9868</v>
      </c>
      <c r="D8" s="11">
        <f t="shared" si="2"/>
        <v>530</v>
      </c>
      <c r="E8" s="22">
        <f t="shared" si="3"/>
        <v>5.3708958248885288E-2</v>
      </c>
      <c r="F8" s="11">
        <f>SUM('2021'!B8:J8)</f>
        <v>71095</v>
      </c>
      <c r="G8" s="11">
        <f>SUM('2020'!B8:J8)</f>
        <v>64414</v>
      </c>
      <c r="H8" s="11">
        <f t="shared" si="4"/>
        <v>6681</v>
      </c>
      <c r="I8" s="26">
        <f t="shared" si="5"/>
        <v>0.10371968826652592</v>
      </c>
    </row>
    <row r="9" spans="1:9" x14ac:dyDescent="0.25">
      <c r="A9" s="18" t="s">
        <v>43</v>
      </c>
      <c r="B9" s="31">
        <f>'2021'!J9</f>
        <v>28373</v>
      </c>
      <c r="C9" s="31">
        <f>'2020'!J9</f>
        <v>27537</v>
      </c>
      <c r="D9" s="31">
        <f t="shared" si="2"/>
        <v>836</v>
      </c>
      <c r="E9" s="24">
        <f t="shared" si="3"/>
        <v>3.0359153139412426E-2</v>
      </c>
      <c r="F9" s="31">
        <f>SUM('2021'!B9:J9)</f>
        <v>187726</v>
      </c>
      <c r="G9" s="31">
        <f>SUM('2020'!B9:J9)</f>
        <v>172556</v>
      </c>
      <c r="H9" s="31">
        <f t="shared" si="4"/>
        <v>15170</v>
      </c>
      <c r="I9" s="27">
        <f t="shared" si="5"/>
        <v>8.791348895431049E-2</v>
      </c>
    </row>
    <row r="10" spans="1:9" x14ac:dyDescent="0.25">
      <c r="A10" s="16" t="s">
        <v>16</v>
      </c>
      <c r="B10" s="30">
        <f>'2021'!J10</f>
        <v>39076</v>
      </c>
      <c r="C10" s="43">
        <f>'2020'!J10</f>
        <v>34742</v>
      </c>
      <c r="D10" s="43">
        <f t="shared" si="2"/>
        <v>4334</v>
      </c>
      <c r="E10" s="23">
        <f t="shared" si="3"/>
        <v>0.12474814345748661</v>
      </c>
      <c r="F10" s="43">
        <f>SUM('2021'!B10:J10)</f>
        <v>210737</v>
      </c>
      <c r="G10" s="43">
        <f>SUM('2020'!B10:J10)</f>
        <v>233493</v>
      </c>
      <c r="H10" s="43">
        <f t="shared" si="4"/>
        <v>-22756</v>
      </c>
      <c r="I10" s="26">
        <f t="shared" si="5"/>
        <v>-9.7459024467542926E-2</v>
      </c>
    </row>
    <row r="11" spans="1:9" x14ac:dyDescent="0.25">
      <c r="A11" s="14" t="s">
        <v>14</v>
      </c>
      <c r="B11" s="29">
        <f>'2021'!J11</f>
        <v>138374</v>
      </c>
      <c r="C11" s="11">
        <f>'2020'!J11</f>
        <v>144322</v>
      </c>
      <c r="D11" s="11">
        <f t="shared" si="2"/>
        <v>-5948</v>
      </c>
      <c r="E11" s="22">
        <f t="shared" si="3"/>
        <v>-4.1213397818766373E-2</v>
      </c>
      <c r="F11" s="11">
        <f>SUM('2021'!B11:J11)</f>
        <v>832064</v>
      </c>
      <c r="G11" s="11">
        <f>SUM('2020'!B11:J11)</f>
        <v>1017352</v>
      </c>
      <c r="H11" s="11">
        <f t="shared" si="4"/>
        <v>-185288</v>
      </c>
      <c r="I11" s="26">
        <f t="shared" si="5"/>
        <v>-0.18212771980592754</v>
      </c>
    </row>
    <row r="12" spans="1:9" x14ac:dyDescent="0.25">
      <c r="A12" s="16" t="s">
        <v>17</v>
      </c>
      <c r="B12" s="30">
        <f>'2021'!J12</f>
        <v>4714</v>
      </c>
      <c r="C12" s="43">
        <f>'2020'!J12</f>
        <v>4697</v>
      </c>
      <c r="D12" s="43">
        <f t="shared" si="2"/>
        <v>17</v>
      </c>
      <c r="E12" s="23">
        <f t="shared" si="3"/>
        <v>3.6193314881839472E-3</v>
      </c>
      <c r="F12" s="43">
        <f>SUM('2021'!B12:J12)</f>
        <v>27843</v>
      </c>
      <c r="G12" s="43">
        <f>SUM('2020'!B12:J12)</f>
        <v>28842</v>
      </c>
      <c r="H12" s="43">
        <f t="shared" si="4"/>
        <v>-999</v>
      </c>
      <c r="I12" s="25">
        <f t="shared" si="5"/>
        <v>-3.4636987726232575E-2</v>
      </c>
    </row>
    <row r="13" spans="1:9" x14ac:dyDescent="0.25">
      <c r="A13" s="14" t="s">
        <v>15</v>
      </c>
      <c r="B13" s="29">
        <f>'2021'!J13</f>
        <v>194055</v>
      </c>
      <c r="C13" s="11">
        <f>'2020'!J13</f>
        <v>203628</v>
      </c>
      <c r="D13" s="11">
        <f t="shared" si="2"/>
        <v>-9573</v>
      </c>
      <c r="E13" s="22">
        <f t="shared" si="3"/>
        <v>-4.7012198715304376E-2</v>
      </c>
      <c r="F13" s="11">
        <f>SUM('2021'!B13:J13)</f>
        <v>1131669</v>
      </c>
      <c r="G13" s="11">
        <f>SUM('2020'!B13:J13)</f>
        <v>1393068</v>
      </c>
      <c r="H13" s="11">
        <f t="shared" si="4"/>
        <v>-261399</v>
      </c>
      <c r="I13" s="26">
        <f t="shared" si="5"/>
        <v>-0.18764267070954183</v>
      </c>
    </row>
    <row r="14" spans="1:9" x14ac:dyDescent="0.25">
      <c r="A14" s="18" t="s">
        <v>44</v>
      </c>
      <c r="B14" s="31">
        <f>'2021'!J14</f>
        <v>376219</v>
      </c>
      <c r="C14" s="31">
        <f>'2020'!J14</f>
        <v>387389</v>
      </c>
      <c r="D14" s="31">
        <f t="shared" si="2"/>
        <v>-11170</v>
      </c>
      <c r="E14" s="24">
        <f t="shared" si="3"/>
        <v>-2.8834066016329839E-2</v>
      </c>
      <c r="F14" s="31">
        <f>SUM('2021'!B14:J14)</f>
        <v>2202313</v>
      </c>
      <c r="G14" s="31">
        <f>SUM('2020'!B14:J14)</f>
        <v>2672755</v>
      </c>
      <c r="H14" s="31">
        <f t="shared" si="4"/>
        <v>-470442</v>
      </c>
      <c r="I14" s="27">
        <f t="shared" si="5"/>
        <v>-0.17601388829129494</v>
      </c>
    </row>
    <row r="15" spans="1:9" x14ac:dyDescent="0.25">
      <c r="A15" s="16" t="s">
        <v>24</v>
      </c>
      <c r="B15" s="30">
        <f>'2021'!J15</f>
        <v>15503</v>
      </c>
      <c r="C15" s="43">
        <f>'2020'!J15</f>
        <v>15512</v>
      </c>
      <c r="D15" s="43">
        <f t="shared" si="2"/>
        <v>-9</v>
      </c>
      <c r="E15" s="23">
        <f t="shared" si="3"/>
        <v>-5.8019597730789069E-4</v>
      </c>
      <c r="F15" s="43">
        <f>SUM('2021'!B15:J15)</f>
        <v>99229</v>
      </c>
      <c r="G15" s="43">
        <f>SUM('2020'!B15:J15)</f>
        <v>82999</v>
      </c>
      <c r="H15" s="43">
        <f t="shared" si="4"/>
        <v>16230</v>
      </c>
      <c r="I15" s="25">
        <f t="shared" si="5"/>
        <v>0.1955445246328269</v>
      </c>
    </row>
    <row r="16" spans="1:9" x14ac:dyDescent="0.25">
      <c r="A16" s="14" t="s">
        <v>23</v>
      </c>
      <c r="B16" s="29">
        <f>'2021'!J16</f>
        <v>11656</v>
      </c>
      <c r="C16" s="11">
        <f>'2020'!J16</f>
        <v>12013</v>
      </c>
      <c r="D16" s="11">
        <f t="shared" si="2"/>
        <v>-357</v>
      </c>
      <c r="E16" s="22">
        <f t="shared" si="3"/>
        <v>-2.9717805710480313E-2</v>
      </c>
      <c r="F16" s="11">
        <f>SUM('2021'!B16:J16)</f>
        <v>70697</v>
      </c>
      <c r="G16" s="11">
        <f>SUM('2020'!B16:J16)</f>
        <v>52572</v>
      </c>
      <c r="H16" s="11">
        <f t="shared" si="4"/>
        <v>18125</v>
      </c>
      <c r="I16" s="26">
        <f t="shared" si="5"/>
        <v>0.34476527429049686</v>
      </c>
    </row>
    <row r="17" spans="1:9" x14ac:dyDescent="0.25">
      <c r="A17" s="18" t="s">
        <v>45</v>
      </c>
      <c r="B17" s="31">
        <f>'2021'!J17</f>
        <v>27159</v>
      </c>
      <c r="C17" s="31">
        <f>'2020'!J17</f>
        <v>27525</v>
      </c>
      <c r="D17" s="31">
        <f t="shared" si="2"/>
        <v>-366</v>
      </c>
      <c r="E17" s="24">
        <f t="shared" si="3"/>
        <v>-1.3297002724795641E-2</v>
      </c>
      <c r="F17" s="31">
        <f>SUM('2021'!B17:J17)</f>
        <v>169926</v>
      </c>
      <c r="G17" s="31">
        <f>SUM('2020'!B17:J17)</f>
        <v>135571</v>
      </c>
      <c r="H17" s="31">
        <f t="shared" si="4"/>
        <v>34355</v>
      </c>
      <c r="I17" s="27">
        <f t="shared" si="5"/>
        <v>0.25340965250680453</v>
      </c>
    </row>
    <row r="18" spans="1:9" x14ac:dyDescent="0.25">
      <c r="A18" s="16" t="s">
        <v>34</v>
      </c>
      <c r="B18" s="30">
        <f>'2021'!J18</f>
        <v>82111</v>
      </c>
      <c r="C18" s="43">
        <f>'2020'!J18</f>
        <v>79175</v>
      </c>
      <c r="D18" s="43">
        <f t="shared" si="2"/>
        <v>2936</v>
      </c>
      <c r="E18" s="23">
        <f t="shared" si="3"/>
        <v>3.7082412377644459E-2</v>
      </c>
      <c r="F18" s="43">
        <f>SUM('2021'!B18:J18)</f>
        <v>542478</v>
      </c>
      <c r="G18" s="43">
        <f>SUM('2020'!B18:J18)</f>
        <v>579945</v>
      </c>
      <c r="H18" s="43">
        <f t="shared" si="4"/>
        <v>-37467</v>
      </c>
      <c r="I18" s="25">
        <f t="shared" si="5"/>
        <v>-6.460440214158239E-2</v>
      </c>
    </row>
    <row r="19" spans="1:9" x14ac:dyDescent="0.25">
      <c r="A19" s="14" t="s">
        <v>33</v>
      </c>
      <c r="B19" s="29">
        <f>'2021'!J19</f>
        <v>286153</v>
      </c>
      <c r="C19" s="11">
        <f>'2020'!J19</f>
        <v>296818</v>
      </c>
      <c r="D19" s="11">
        <f t="shared" si="2"/>
        <v>-10665</v>
      </c>
      <c r="E19" s="22">
        <f t="shared" si="3"/>
        <v>-3.5931109299301253E-2</v>
      </c>
      <c r="F19" s="11">
        <f>SUM('2021'!B19:J19)</f>
        <v>1837084</v>
      </c>
      <c r="G19" s="11">
        <f>SUM('2020'!B19:J19)</f>
        <v>2003463</v>
      </c>
      <c r="H19" s="11">
        <f t="shared" si="4"/>
        <v>-166379</v>
      </c>
      <c r="I19" s="26">
        <f t="shared" si="5"/>
        <v>-8.3045706359438629E-2</v>
      </c>
    </row>
    <row r="20" spans="1:9" x14ac:dyDescent="0.25">
      <c r="A20" s="18" t="s">
        <v>46</v>
      </c>
      <c r="B20" s="31">
        <f>'2021'!J20</f>
        <v>368264</v>
      </c>
      <c r="C20" s="31">
        <f>'2020'!J20</f>
        <v>375993</v>
      </c>
      <c r="D20" s="31">
        <f t="shared" si="2"/>
        <v>-7729</v>
      </c>
      <c r="E20" s="24">
        <f t="shared" si="3"/>
        <v>-2.0556233759671059E-2</v>
      </c>
      <c r="F20" s="31">
        <f>SUM('2021'!B20:J20)</f>
        <v>2379562</v>
      </c>
      <c r="G20" s="31">
        <f>SUM('2020'!B20:J20)</f>
        <v>2583408</v>
      </c>
      <c r="H20" s="31">
        <f t="shared" si="4"/>
        <v>-203846</v>
      </c>
      <c r="I20" s="27">
        <f t="shared" si="5"/>
        <v>-7.8905848398704348E-2</v>
      </c>
    </row>
    <row r="21" spans="1:9" x14ac:dyDescent="0.25">
      <c r="A21" s="16" t="s">
        <v>28</v>
      </c>
      <c r="B21" s="30">
        <f>'2021'!J21</f>
        <v>1755</v>
      </c>
      <c r="C21" s="43">
        <f>'2020'!J21</f>
        <v>2214</v>
      </c>
      <c r="D21" s="43">
        <f t="shared" si="2"/>
        <v>-459</v>
      </c>
      <c r="E21" s="23">
        <f t="shared" si="3"/>
        <v>-0.2073170731707317</v>
      </c>
      <c r="F21" s="43">
        <f>SUM('2021'!B21:J21)</f>
        <v>12140</v>
      </c>
      <c r="G21" s="43">
        <f>SUM('2020'!B21:J21)</f>
        <v>10512</v>
      </c>
      <c r="H21" s="43">
        <f t="shared" si="4"/>
        <v>1628</v>
      </c>
      <c r="I21" s="25">
        <f t="shared" si="5"/>
        <v>0.15487062404870625</v>
      </c>
    </row>
    <row r="22" spans="1:9" x14ac:dyDescent="0.25">
      <c r="A22" s="14" t="s">
        <v>26</v>
      </c>
      <c r="B22" s="29">
        <f>'2021'!J22</f>
        <v>4845</v>
      </c>
      <c r="C22" s="11">
        <f>'2020'!J22</f>
        <v>4684</v>
      </c>
      <c r="D22" s="11">
        <f t="shared" si="2"/>
        <v>161</v>
      </c>
      <c r="E22" s="22">
        <f t="shared" si="3"/>
        <v>3.4372331340734412E-2</v>
      </c>
      <c r="F22" s="11">
        <f>SUM('2021'!B22:J22)</f>
        <v>28012</v>
      </c>
      <c r="G22" s="11">
        <f>SUM('2020'!B22:J22)</f>
        <v>22976</v>
      </c>
      <c r="H22" s="11">
        <f t="shared" si="4"/>
        <v>5036</v>
      </c>
      <c r="I22" s="26">
        <f t="shared" si="5"/>
        <v>0.21918523676880222</v>
      </c>
    </row>
    <row r="23" spans="1:9" x14ac:dyDescent="0.25">
      <c r="A23" s="16" t="s">
        <v>27</v>
      </c>
      <c r="B23" s="30">
        <f>'2021'!J23</f>
        <v>2038</v>
      </c>
      <c r="C23" s="43">
        <f>'2020'!J23</f>
        <v>2319</v>
      </c>
      <c r="D23" s="43">
        <f t="shared" si="2"/>
        <v>-281</v>
      </c>
      <c r="E23" s="23">
        <f t="shared" si="3"/>
        <v>-0.12117291936179388</v>
      </c>
      <c r="F23" s="43">
        <f>SUM('2021'!B23:J23)</f>
        <v>13757</v>
      </c>
      <c r="G23" s="43">
        <f>SUM('2020'!B23:J23)</f>
        <v>11393</v>
      </c>
      <c r="H23" s="43">
        <f t="shared" si="4"/>
        <v>2364</v>
      </c>
      <c r="I23" s="25">
        <f t="shared" si="5"/>
        <v>0.20749583077328185</v>
      </c>
    </row>
    <row r="24" spans="1:9" x14ac:dyDescent="0.25">
      <c r="A24" s="14" t="s">
        <v>25</v>
      </c>
      <c r="B24" s="29">
        <f>'2021'!J24</f>
        <v>2789</v>
      </c>
      <c r="C24" s="11">
        <f>'2020'!J24</f>
        <v>2720</v>
      </c>
      <c r="D24" s="11">
        <f t="shared" si="2"/>
        <v>69</v>
      </c>
      <c r="E24" s="22">
        <f t="shared" si="3"/>
        <v>2.5367647058823529E-2</v>
      </c>
      <c r="F24" s="11">
        <f>SUM('2021'!B24:J24)</f>
        <v>19636</v>
      </c>
      <c r="G24" s="11">
        <f>SUM('2020'!B24:J24)</f>
        <v>16554</v>
      </c>
      <c r="H24" s="11">
        <f t="shared" si="4"/>
        <v>3082</v>
      </c>
      <c r="I24" s="26">
        <f t="shared" si="5"/>
        <v>0.18617856711368855</v>
      </c>
    </row>
    <row r="25" spans="1:9" x14ac:dyDescent="0.25">
      <c r="A25" s="16" t="s">
        <v>29</v>
      </c>
      <c r="B25" s="30">
        <f>'2021'!J25</f>
        <v>5077</v>
      </c>
      <c r="C25" s="43">
        <f>'2020'!J25</f>
        <v>5446</v>
      </c>
      <c r="D25" s="43">
        <f t="shared" si="2"/>
        <v>-369</v>
      </c>
      <c r="E25" s="23">
        <f t="shared" si="3"/>
        <v>-6.7756151303709142E-2</v>
      </c>
      <c r="F25" s="43">
        <f>SUM('2021'!B25:J25)</f>
        <v>30473</v>
      </c>
      <c r="G25" s="43">
        <f>SUM('2020'!B25:J25)</f>
        <v>24670</v>
      </c>
      <c r="H25" s="43">
        <f t="shared" si="4"/>
        <v>5803</v>
      </c>
      <c r="I25" s="25">
        <f t="shared" si="5"/>
        <v>0.23522496959870287</v>
      </c>
    </row>
    <row r="26" spans="1:9" x14ac:dyDescent="0.25">
      <c r="A26" s="14" t="s">
        <v>30</v>
      </c>
      <c r="B26" s="29">
        <f>'2021'!J26</f>
        <v>5915</v>
      </c>
      <c r="C26" s="11">
        <f>'2020'!J26</f>
        <v>7309</v>
      </c>
      <c r="D26" s="11">
        <f t="shared" si="2"/>
        <v>-1394</v>
      </c>
      <c r="E26" s="22">
        <f t="shared" si="3"/>
        <v>-0.19072376522096046</v>
      </c>
      <c r="F26" s="11">
        <f>SUM('2021'!B26:J26)</f>
        <v>41175</v>
      </c>
      <c r="G26" s="11">
        <f>SUM('2020'!B26:J26)</f>
        <v>33253</v>
      </c>
      <c r="H26" s="11">
        <f t="shared" si="4"/>
        <v>7922</v>
      </c>
      <c r="I26" s="26">
        <f t="shared" si="5"/>
        <v>0.23823414428773343</v>
      </c>
    </row>
    <row r="27" spans="1:9" x14ac:dyDescent="0.25">
      <c r="A27" s="18" t="s">
        <v>47</v>
      </c>
      <c r="B27" s="31">
        <f>'2021'!J27</f>
        <v>22419</v>
      </c>
      <c r="C27" s="31">
        <f>'2020'!J27</f>
        <v>24692</v>
      </c>
      <c r="D27" s="31">
        <f t="shared" si="2"/>
        <v>-2273</v>
      </c>
      <c r="E27" s="24">
        <f t="shared" si="3"/>
        <v>-9.2054106593228574E-2</v>
      </c>
      <c r="F27" s="31">
        <f>SUM('2021'!B27:J27)</f>
        <v>145193</v>
      </c>
      <c r="G27" s="31">
        <f>SUM('2020'!B27:J27)</f>
        <v>119358</v>
      </c>
      <c r="H27" s="31">
        <f t="shared" si="4"/>
        <v>25835</v>
      </c>
      <c r="I27" s="27">
        <f t="shared" si="5"/>
        <v>0.216449672414082</v>
      </c>
    </row>
    <row r="28" spans="1:9" x14ac:dyDescent="0.25">
      <c r="A28" s="16" t="s">
        <v>48</v>
      </c>
      <c r="B28" s="30">
        <f>'2021'!J28</f>
        <v>10949</v>
      </c>
      <c r="C28" s="43">
        <f>'2020'!J28</f>
        <v>10687</v>
      </c>
      <c r="D28" s="43">
        <f t="shared" si="2"/>
        <v>262</v>
      </c>
      <c r="E28" s="23">
        <f t="shared" si="3"/>
        <v>2.4515766819500327E-2</v>
      </c>
      <c r="F28" s="43">
        <f>SUM('2021'!B28:J28)</f>
        <v>77743</v>
      </c>
      <c r="G28" s="43">
        <f>SUM('2020'!B28:J28)</f>
        <v>82492</v>
      </c>
      <c r="H28" s="43">
        <f t="shared" si="4"/>
        <v>-4749</v>
      </c>
      <c r="I28" s="25">
        <f t="shared" si="5"/>
        <v>-5.7569218833341415E-2</v>
      </c>
    </row>
    <row r="29" spans="1:9" x14ac:dyDescent="0.25">
      <c r="A29" s="14" t="s">
        <v>36</v>
      </c>
      <c r="B29" s="29">
        <f>'2021'!J29</f>
        <v>59225</v>
      </c>
      <c r="C29" s="11">
        <f>'2020'!J29</f>
        <v>50453</v>
      </c>
      <c r="D29" s="11">
        <f t="shared" si="2"/>
        <v>8772</v>
      </c>
      <c r="E29" s="22">
        <f t="shared" si="3"/>
        <v>0.17386478504746991</v>
      </c>
      <c r="F29" s="11">
        <f>SUM('2021'!B29:J29)</f>
        <v>337705</v>
      </c>
      <c r="G29" s="11">
        <f>SUM('2020'!B29:J29)</f>
        <v>320099</v>
      </c>
      <c r="H29" s="11">
        <f t="shared" si="4"/>
        <v>17606</v>
      </c>
      <c r="I29" s="26">
        <f t="shared" si="5"/>
        <v>5.5001733838593685E-2</v>
      </c>
    </row>
    <row r="30" spans="1:9" x14ac:dyDescent="0.25">
      <c r="A30" s="16" t="s">
        <v>35</v>
      </c>
      <c r="B30" s="30">
        <f>'2021'!J30</f>
        <v>78082</v>
      </c>
      <c r="C30" s="43">
        <f>'2020'!J30</f>
        <v>76528</v>
      </c>
      <c r="D30" s="43">
        <f t="shared" si="2"/>
        <v>1554</v>
      </c>
      <c r="E30" s="23">
        <f t="shared" si="3"/>
        <v>2.0306293121471881E-2</v>
      </c>
      <c r="F30" s="43">
        <f>SUM('2021'!B30:J30)</f>
        <v>475915</v>
      </c>
      <c r="G30" s="43">
        <f>SUM('2020'!B30:J30)</f>
        <v>542391</v>
      </c>
      <c r="H30" s="43">
        <f t="shared" si="4"/>
        <v>-66476</v>
      </c>
      <c r="I30" s="25">
        <f t="shared" si="5"/>
        <v>-0.12256103069556833</v>
      </c>
    </row>
    <row r="31" spans="1:9" x14ac:dyDescent="0.25">
      <c r="A31" s="18" t="s">
        <v>49</v>
      </c>
      <c r="B31" s="31">
        <f>'2021'!J31</f>
        <v>148256</v>
      </c>
      <c r="C31" s="31">
        <f>'2020'!J31</f>
        <v>137668</v>
      </c>
      <c r="D31" s="31">
        <f t="shared" si="2"/>
        <v>10588</v>
      </c>
      <c r="E31" s="24">
        <f t="shared" si="3"/>
        <v>7.6909666734462617E-2</v>
      </c>
      <c r="F31" s="31">
        <f>SUM('2021'!B31:J31)</f>
        <v>891363</v>
      </c>
      <c r="G31" s="31">
        <f>SUM('2020'!B31:J31)</f>
        <v>944982</v>
      </c>
      <c r="H31" s="31">
        <f t="shared" si="4"/>
        <v>-53619</v>
      </c>
      <c r="I31" s="27">
        <f t="shared" si="5"/>
        <v>-5.6740763316126659E-2</v>
      </c>
    </row>
    <row r="32" spans="1:9" x14ac:dyDescent="0.25">
      <c r="A32" s="14" t="s">
        <v>32</v>
      </c>
      <c r="B32" s="29">
        <f>'2021'!J32</f>
        <v>102551</v>
      </c>
      <c r="C32" s="11">
        <f>'2020'!J32</f>
        <v>101669</v>
      </c>
      <c r="D32" s="11">
        <f t="shared" si="2"/>
        <v>882</v>
      </c>
      <c r="E32" s="22">
        <f t="shared" si="3"/>
        <v>8.6752107328684266E-3</v>
      </c>
      <c r="F32" s="11">
        <f>SUM('2021'!B32:J32)</f>
        <v>679826</v>
      </c>
      <c r="G32" s="11">
        <f>SUM('2020'!B32:J32)</f>
        <v>698075</v>
      </c>
      <c r="H32" s="11">
        <f t="shared" si="4"/>
        <v>-18249</v>
      </c>
      <c r="I32" s="26">
        <f t="shared" si="5"/>
        <v>-2.6141890198044623E-2</v>
      </c>
    </row>
    <row r="33" spans="1:9" x14ac:dyDescent="0.25">
      <c r="A33" s="16" t="s">
        <v>31</v>
      </c>
      <c r="B33" s="30">
        <f>'2021'!J33</f>
        <v>131327</v>
      </c>
      <c r="C33" s="43">
        <f>'2020'!J33</f>
        <v>143452</v>
      </c>
      <c r="D33" s="43">
        <f t="shared" si="2"/>
        <v>-12125</v>
      </c>
      <c r="E33" s="23">
        <f t="shared" si="3"/>
        <v>-8.4523046036304825E-2</v>
      </c>
      <c r="F33" s="43">
        <f>SUM('2021'!B33:J33)</f>
        <v>868096</v>
      </c>
      <c r="G33" s="43">
        <f>SUM('2020'!B33:J33)</f>
        <v>942627</v>
      </c>
      <c r="H33" s="43">
        <f t="shared" si="4"/>
        <v>-74531</v>
      </c>
      <c r="I33" s="25">
        <f t="shared" si="5"/>
        <v>-7.9067329919469742E-2</v>
      </c>
    </row>
    <row r="34" spans="1:9" x14ac:dyDescent="0.25">
      <c r="A34" s="18" t="s">
        <v>50</v>
      </c>
      <c r="B34" s="31">
        <f>'2021'!J34</f>
        <v>233878</v>
      </c>
      <c r="C34" s="31">
        <f>'2020'!J34</f>
        <v>245121</v>
      </c>
      <c r="D34" s="44">
        <f t="shared" si="2"/>
        <v>-11243</v>
      </c>
      <c r="E34" s="24">
        <f t="shared" si="3"/>
        <v>-4.5867143166028204E-2</v>
      </c>
      <c r="F34" s="31">
        <f>SUM('2021'!B34:J34)</f>
        <v>1547922</v>
      </c>
      <c r="G34" s="47">
        <f>SUM('2020'!B34:J34)</f>
        <v>1640702</v>
      </c>
      <c r="H34" s="47">
        <f t="shared" si="4"/>
        <v>-92780</v>
      </c>
      <c r="I34" s="27">
        <f t="shared" si="5"/>
        <v>-5.6548965016194289E-2</v>
      </c>
    </row>
    <row r="35" spans="1:9" x14ac:dyDescent="0.25">
      <c r="A35" s="14" t="s">
        <v>51</v>
      </c>
      <c r="B35" s="29">
        <f>'2021'!J35</f>
        <v>48</v>
      </c>
      <c r="C35" s="11">
        <f>'2020'!J35</f>
        <v>41</v>
      </c>
      <c r="D35" s="11">
        <f t="shared" si="2"/>
        <v>7</v>
      </c>
      <c r="E35" s="22">
        <f t="shared" si="3"/>
        <v>0.17073170731707318</v>
      </c>
      <c r="F35" s="49">
        <f>SUM('2021'!B35:J35)</f>
        <v>482</v>
      </c>
      <c r="G35" s="29">
        <f>SUM('2020'!B35:J35)</f>
        <v>444</v>
      </c>
      <c r="H35" s="29">
        <f t="shared" si="4"/>
        <v>38</v>
      </c>
      <c r="I35" s="45">
        <f t="shared" si="5"/>
        <v>8.5585585585585586E-2</v>
      </c>
    </row>
    <row r="36" spans="1:9" x14ac:dyDescent="0.25">
      <c r="A36" s="16" t="s">
        <v>19</v>
      </c>
      <c r="B36" s="30">
        <f>'2021'!J36</f>
        <v>9154</v>
      </c>
      <c r="C36" s="43">
        <f>'2020'!J36</f>
        <v>9001</v>
      </c>
      <c r="D36" s="43">
        <f t="shared" si="2"/>
        <v>153</v>
      </c>
      <c r="E36" s="57">
        <f t="shared" si="3"/>
        <v>1.6998111320964338E-2</v>
      </c>
      <c r="F36" s="50">
        <f>SUM('2021'!B36:J36)</f>
        <v>54290</v>
      </c>
      <c r="G36" s="30">
        <f>SUM('2020'!B36:J36)</f>
        <v>42171</v>
      </c>
      <c r="H36" s="30">
        <f t="shared" si="4"/>
        <v>12119</v>
      </c>
      <c r="I36" s="46">
        <f t="shared" si="5"/>
        <v>0.28737758175049205</v>
      </c>
    </row>
    <row r="37" spans="1:9" x14ac:dyDescent="0.25">
      <c r="A37" s="14" t="s">
        <v>18</v>
      </c>
      <c r="B37" s="29">
        <f>'2021'!J37</f>
        <v>29106</v>
      </c>
      <c r="C37" s="11">
        <f>'2020'!J37</f>
        <v>33469</v>
      </c>
      <c r="D37" s="11">
        <f t="shared" si="2"/>
        <v>-4363</v>
      </c>
      <c r="E37" s="22">
        <f t="shared" si="3"/>
        <v>-0.13035943709103948</v>
      </c>
      <c r="F37" s="49">
        <f>SUM('2021'!B37:J37)</f>
        <v>295007</v>
      </c>
      <c r="G37" s="29">
        <f>SUM('2020'!B37:J37)</f>
        <v>276507</v>
      </c>
      <c r="H37" s="29">
        <f t="shared" si="4"/>
        <v>18500</v>
      </c>
      <c r="I37" s="45">
        <f t="shared" si="5"/>
        <v>6.6906081943675935E-2</v>
      </c>
    </row>
    <row r="38" spans="1:9" x14ac:dyDescent="0.25">
      <c r="A38" s="18" t="s">
        <v>52</v>
      </c>
      <c r="B38" s="31">
        <f>'2021'!J38</f>
        <v>38308</v>
      </c>
      <c r="C38" s="31">
        <f>'2020'!J38</f>
        <v>42511</v>
      </c>
      <c r="D38" s="31">
        <f t="shared" si="2"/>
        <v>-4203</v>
      </c>
      <c r="E38" s="24">
        <f t="shared" si="3"/>
        <v>-9.8868528145656415E-2</v>
      </c>
      <c r="F38" s="31">
        <f>SUM('2021'!B38:J38)</f>
        <v>349779</v>
      </c>
      <c r="G38" s="48">
        <f>SUM('2020'!B38:J38)</f>
        <v>319122</v>
      </c>
      <c r="H38" s="48">
        <f t="shared" si="4"/>
        <v>30657</v>
      </c>
      <c r="I38" s="27">
        <f t="shared" si="5"/>
        <v>9.6066708030157752E-2</v>
      </c>
    </row>
    <row r="39" spans="1:9" x14ac:dyDescent="0.25">
      <c r="A39" s="32" t="s">
        <v>53</v>
      </c>
      <c r="B39" s="33">
        <f>'2021'!J39</f>
        <v>1242876</v>
      </c>
      <c r="C39" s="33">
        <f>'2020'!J39</f>
        <v>1268436</v>
      </c>
      <c r="D39" s="33">
        <f t="shared" si="2"/>
        <v>-25560</v>
      </c>
      <c r="E39" s="34">
        <f t="shared" si="3"/>
        <v>-2.0150799882690178E-2</v>
      </c>
      <c r="F39" s="35">
        <f>SUM('2021'!B39:J39)</f>
        <v>7873784</v>
      </c>
      <c r="G39" s="35">
        <f>SUM('2020'!B39:J39)</f>
        <v>8588454</v>
      </c>
      <c r="H39" s="35">
        <f t="shared" si="4"/>
        <v>-714670</v>
      </c>
      <c r="I39" s="36">
        <f t="shared" si="5"/>
        <v>-8.3212880921292698E-2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topLeftCell="A22"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44470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'2021'!K6</f>
        <v>1372</v>
      </c>
      <c r="C6" s="11">
        <f>'2020'!K6</f>
        <v>1522</v>
      </c>
      <c r="D6" s="11">
        <f t="shared" ref="D6" si="0">B6-C6</f>
        <v>-150</v>
      </c>
      <c r="E6" s="22">
        <f t="shared" ref="E6" si="1">D6/C6</f>
        <v>-9.8554533508541389E-2</v>
      </c>
      <c r="F6" s="11">
        <f>SUM('2021'!B6:K6)</f>
        <v>11843</v>
      </c>
      <c r="G6" s="11">
        <f>SUM('2020'!B6:K6)</f>
        <v>12353</v>
      </c>
      <c r="H6" s="11">
        <f>F6-G6</f>
        <v>-510</v>
      </c>
      <c r="I6" s="26">
        <f>H6/G6</f>
        <v>-4.128551768801101E-2</v>
      </c>
    </row>
    <row r="7" spans="1:9" x14ac:dyDescent="0.25">
      <c r="A7" s="16" t="s">
        <v>20</v>
      </c>
      <c r="B7" s="30">
        <f>'2021'!K7</f>
        <v>14176</v>
      </c>
      <c r="C7" s="43">
        <f>'2020'!K7</f>
        <v>14187</v>
      </c>
      <c r="D7" s="43">
        <f t="shared" ref="D7:D39" si="2">B7-C7</f>
        <v>-11</v>
      </c>
      <c r="E7" s="23">
        <f t="shared" ref="E7:E39" si="3">D7/C7</f>
        <v>-7.7535772185803901E-4</v>
      </c>
      <c r="F7" s="43">
        <f>SUM('2021'!B7:K7)</f>
        <v>120336</v>
      </c>
      <c r="G7" s="43">
        <f>SUM('2020'!B7:K7)</f>
        <v>111498</v>
      </c>
      <c r="H7" s="43">
        <f t="shared" ref="H7:H39" si="4">F7-G7</f>
        <v>8838</v>
      </c>
      <c r="I7" s="25">
        <f t="shared" ref="I7:I39" si="5">H7/G7</f>
        <v>7.9265995802615299E-2</v>
      </c>
    </row>
    <row r="8" spans="1:9" x14ac:dyDescent="0.25">
      <c r="A8" s="14" t="s">
        <v>21</v>
      </c>
      <c r="B8" s="29">
        <f>'2021'!K8</f>
        <v>9070</v>
      </c>
      <c r="C8" s="11">
        <f>'2020'!K8</f>
        <v>8981</v>
      </c>
      <c r="D8" s="11">
        <f t="shared" si="2"/>
        <v>89</v>
      </c>
      <c r="E8" s="22">
        <f t="shared" si="3"/>
        <v>9.9098095980403068E-3</v>
      </c>
      <c r="F8" s="11">
        <f>SUM('2021'!B8:K8)</f>
        <v>80165</v>
      </c>
      <c r="G8" s="11">
        <f>SUM('2020'!B8:K8)</f>
        <v>73395</v>
      </c>
      <c r="H8" s="11">
        <f t="shared" si="4"/>
        <v>6770</v>
      </c>
      <c r="I8" s="26">
        <f t="shared" si="5"/>
        <v>9.2240615845766066E-2</v>
      </c>
    </row>
    <row r="9" spans="1:9" x14ac:dyDescent="0.25">
      <c r="A9" s="18" t="s">
        <v>43</v>
      </c>
      <c r="B9" s="31">
        <f>'2021'!K9</f>
        <v>24618</v>
      </c>
      <c r="C9" s="31">
        <f>'2020'!K9</f>
        <v>24690</v>
      </c>
      <c r="D9" s="31">
        <f t="shared" si="2"/>
        <v>-72</v>
      </c>
      <c r="E9" s="24">
        <f t="shared" si="3"/>
        <v>-2.9161603888213854E-3</v>
      </c>
      <c r="F9" s="31">
        <f>SUM('2021'!B9:K9)</f>
        <v>212344</v>
      </c>
      <c r="G9" s="31">
        <f>SUM('2020'!B9:K9)</f>
        <v>197246</v>
      </c>
      <c r="H9" s="31">
        <f t="shared" si="4"/>
        <v>15098</v>
      </c>
      <c r="I9" s="27">
        <f t="shared" si="5"/>
        <v>7.6544011031909387E-2</v>
      </c>
    </row>
    <row r="10" spans="1:9" x14ac:dyDescent="0.25">
      <c r="A10" s="16" t="s">
        <v>16</v>
      </c>
      <c r="B10" s="30">
        <f>'2021'!K10</f>
        <v>35757</v>
      </c>
      <c r="C10" s="43">
        <f>'2020'!K10</f>
        <v>32525</v>
      </c>
      <c r="D10" s="43">
        <f t="shared" si="2"/>
        <v>3232</v>
      </c>
      <c r="E10" s="23">
        <f t="shared" si="3"/>
        <v>9.9369715603382008E-2</v>
      </c>
      <c r="F10" s="43">
        <f>SUM('2021'!B10:K10)</f>
        <v>246494</v>
      </c>
      <c r="G10" s="43">
        <f>SUM('2020'!B10:K10)</f>
        <v>266018</v>
      </c>
      <c r="H10" s="43">
        <f t="shared" si="4"/>
        <v>-19524</v>
      </c>
      <c r="I10" s="26">
        <f t="shared" si="5"/>
        <v>-7.339352976114398E-2</v>
      </c>
    </row>
    <row r="11" spans="1:9" x14ac:dyDescent="0.25">
      <c r="A11" s="14" t="s">
        <v>14</v>
      </c>
      <c r="B11" s="29">
        <f>'2021'!K11</f>
        <v>134779</v>
      </c>
      <c r="C11" s="11">
        <f>'2020'!K11</f>
        <v>137428</v>
      </c>
      <c r="D11" s="11">
        <f t="shared" si="2"/>
        <v>-2649</v>
      </c>
      <c r="E11" s="22">
        <f t="shared" si="3"/>
        <v>-1.9275547923276189E-2</v>
      </c>
      <c r="F11" s="11">
        <f>SUM('2021'!B11:K11)</f>
        <v>966843</v>
      </c>
      <c r="G11" s="11">
        <f>SUM('2020'!B11:K11)</f>
        <v>1154780</v>
      </c>
      <c r="H11" s="11">
        <f t="shared" si="4"/>
        <v>-187937</v>
      </c>
      <c r="I11" s="26">
        <f t="shared" si="5"/>
        <v>-0.16274701674777881</v>
      </c>
    </row>
    <row r="12" spans="1:9" x14ac:dyDescent="0.25">
      <c r="A12" s="16" t="s">
        <v>17</v>
      </c>
      <c r="B12" s="30">
        <f>'2021'!K12</f>
        <v>4190</v>
      </c>
      <c r="C12" s="43">
        <f>'2020'!K12</f>
        <v>4166</v>
      </c>
      <c r="D12" s="43">
        <f t="shared" si="2"/>
        <v>24</v>
      </c>
      <c r="E12" s="23">
        <f t="shared" si="3"/>
        <v>5.7609217474795969E-3</v>
      </c>
      <c r="F12" s="43">
        <f>SUM('2021'!B12:K12)</f>
        <v>32033</v>
      </c>
      <c r="G12" s="43">
        <f>SUM('2020'!B12:K12)</f>
        <v>33008</v>
      </c>
      <c r="H12" s="43">
        <f t="shared" si="4"/>
        <v>-975</v>
      </c>
      <c r="I12" s="25">
        <f t="shared" si="5"/>
        <v>-2.953829374697043E-2</v>
      </c>
    </row>
    <row r="13" spans="1:9" x14ac:dyDescent="0.25">
      <c r="A13" s="14" t="s">
        <v>15</v>
      </c>
      <c r="B13" s="29">
        <f>'2021'!K13</f>
        <v>186715</v>
      </c>
      <c r="C13" s="11">
        <f>'2020'!K13</f>
        <v>196722</v>
      </c>
      <c r="D13" s="11">
        <f t="shared" si="2"/>
        <v>-10007</v>
      </c>
      <c r="E13" s="22">
        <f t="shared" si="3"/>
        <v>-5.0868738626081475E-2</v>
      </c>
      <c r="F13" s="11">
        <f>SUM('2021'!B13:K13)</f>
        <v>1318384</v>
      </c>
      <c r="G13" s="11">
        <f>SUM('2020'!B13:K13)</f>
        <v>1589790</v>
      </c>
      <c r="H13" s="11">
        <f t="shared" si="4"/>
        <v>-271406</v>
      </c>
      <c r="I13" s="26">
        <f t="shared" si="5"/>
        <v>-0.17071814516382666</v>
      </c>
    </row>
    <row r="14" spans="1:9" x14ac:dyDescent="0.25">
      <c r="A14" s="18" t="s">
        <v>44</v>
      </c>
      <c r="B14" s="31">
        <f>'2021'!K14</f>
        <v>361441</v>
      </c>
      <c r="C14" s="31">
        <f>'2020'!K14</f>
        <v>370841</v>
      </c>
      <c r="D14" s="31">
        <f t="shared" si="2"/>
        <v>-9400</v>
      </c>
      <c r="E14" s="24">
        <f t="shared" si="3"/>
        <v>-2.5347790562532189E-2</v>
      </c>
      <c r="F14" s="31">
        <f>SUM('2021'!B14:K14)</f>
        <v>2563754</v>
      </c>
      <c r="G14" s="31">
        <f>SUM('2020'!B14:K14)</f>
        <v>3043596</v>
      </c>
      <c r="H14" s="31">
        <f t="shared" si="4"/>
        <v>-479842</v>
      </c>
      <c r="I14" s="27">
        <f t="shared" si="5"/>
        <v>-0.15765627238306268</v>
      </c>
    </row>
    <row r="15" spans="1:9" x14ac:dyDescent="0.25">
      <c r="A15" s="16" t="s">
        <v>24</v>
      </c>
      <c r="B15" s="30">
        <f>'2021'!K15</f>
        <v>12371</v>
      </c>
      <c r="C15" s="43">
        <f>'2020'!K15</f>
        <v>12749</v>
      </c>
      <c r="D15" s="43">
        <f t="shared" si="2"/>
        <v>-378</v>
      </c>
      <c r="E15" s="23">
        <f t="shared" si="3"/>
        <v>-2.9649384265432583E-2</v>
      </c>
      <c r="F15" s="43">
        <f>SUM('2021'!B15:K15)</f>
        <v>111600</v>
      </c>
      <c r="G15" s="43">
        <f>SUM('2020'!B15:K15)</f>
        <v>95748</v>
      </c>
      <c r="H15" s="43">
        <f t="shared" si="4"/>
        <v>15852</v>
      </c>
      <c r="I15" s="25">
        <f t="shared" si="5"/>
        <v>0.16555959393407696</v>
      </c>
    </row>
    <row r="16" spans="1:9" x14ac:dyDescent="0.25">
      <c r="A16" s="14" t="s">
        <v>23</v>
      </c>
      <c r="B16" s="29">
        <f>'2021'!K16</f>
        <v>8824</v>
      </c>
      <c r="C16" s="11">
        <f>'2020'!K16</f>
        <v>10007</v>
      </c>
      <c r="D16" s="11">
        <f t="shared" si="2"/>
        <v>-1183</v>
      </c>
      <c r="E16" s="22">
        <f t="shared" si="3"/>
        <v>-0.11821724792645148</v>
      </c>
      <c r="F16" s="11">
        <f>SUM('2021'!B16:K16)</f>
        <v>79521</v>
      </c>
      <c r="G16" s="11">
        <f>SUM('2020'!B16:K16)</f>
        <v>62579</v>
      </c>
      <c r="H16" s="11">
        <f t="shared" si="4"/>
        <v>16942</v>
      </c>
      <c r="I16" s="26">
        <f t="shared" si="5"/>
        <v>0.27072979753591458</v>
      </c>
    </row>
    <row r="17" spans="1:9" x14ac:dyDescent="0.25">
      <c r="A17" s="18" t="s">
        <v>45</v>
      </c>
      <c r="B17" s="31">
        <f>'2021'!K17</f>
        <v>21195</v>
      </c>
      <c r="C17" s="31">
        <f>'2020'!K17</f>
        <v>22756</v>
      </c>
      <c r="D17" s="31">
        <f t="shared" si="2"/>
        <v>-1561</v>
      </c>
      <c r="E17" s="24">
        <f t="shared" si="3"/>
        <v>-6.8597293021620667E-2</v>
      </c>
      <c r="F17" s="31">
        <f>SUM('2021'!B17:K17)</f>
        <v>191121</v>
      </c>
      <c r="G17" s="31">
        <f>SUM('2020'!B17:K17)</f>
        <v>158327</v>
      </c>
      <c r="H17" s="31">
        <f t="shared" si="4"/>
        <v>32794</v>
      </c>
      <c r="I17" s="27">
        <f t="shared" si="5"/>
        <v>0.20712828513140524</v>
      </c>
    </row>
    <row r="18" spans="1:9" x14ac:dyDescent="0.25">
      <c r="A18" s="16" t="s">
        <v>34</v>
      </c>
      <c r="B18" s="30">
        <f>'2021'!K18</f>
        <v>77262</v>
      </c>
      <c r="C18" s="43">
        <f>'2020'!K18</f>
        <v>73187</v>
      </c>
      <c r="D18" s="43">
        <f t="shared" si="2"/>
        <v>4075</v>
      </c>
      <c r="E18" s="23">
        <f t="shared" si="3"/>
        <v>5.5679287305122498E-2</v>
      </c>
      <c r="F18" s="43">
        <f>SUM('2021'!B18:K18)</f>
        <v>619740</v>
      </c>
      <c r="G18" s="43">
        <f>SUM('2020'!B18:K18)</f>
        <v>653132</v>
      </c>
      <c r="H18" s="43">
        <f t="shared" si="4"/>
        <v>-33392</v>
      </c>
      <c r="I18" s="25">
        <f t="shared" si="5"/>
        <v>-5.1125959224169078E-2</v>
      </c>
    </row>
    <row r="19" spans="1:9" x14ac:dyDescent="0.25">
      <c r="A19" s="14" t="s">
        <v>33</v>
      </c>
      <c r="B19" s="29">
        <f>'2021'!K19</f>
        <v>268609</v>
      </c>
      <c r="C19" s="11">
        <f>'2020'!K19</f>
        <v>279028</v>
      </c>
      <c r="D19" s="11">
        <f t="shared" si="2"/>
        <v>-10419</v>
      </c>
      <c r="E19" s="22">
        <f t="shared" si="3"/>
        <v>-3.7340338604011064E-2</v>
      </c>
      <c r="F19" s="11">
        <f>SUM('2021'!B19:K19)</f>
        <v>2105693</v>
      </c>
      <c r="G19" s="11">
        <f>SUM('2020'!B19:K19)</f>
        <v>2282491</v>
      </c>
      <c r="H19" s="11">
        <f t="shared" si="4"/>
        <v>-176798</v>
      </c>
      <c r="I19" s="26">
        <f t="shared" si="5"/>
        <v>-7.7458355805126944E-2</v>
      </c>
    </row>
    <row r="20" spans="1:9" x14ac:dyDescent="0.25">
      <c r="A20" s="18" t="s">
        <v>46</v>
      </c>
      <c r="B20" s="31">
        <f>'2021'!K20</f>
        <v>345871</v>
      </c>
      <c r="C20" s="31">
        <f>'2020'!K20</f>
        <v>352215</v>
      </c>
      <c r="D20" s="31">
        <f t="shared" si="2"/>
        <v>-6344</v>
      </c>
      <c r="E20" s="24">
        <f t="shared" si="3"/>
        <v>-1.8011725792484706E-2</v>
      </c>
      <c r="F20" s="31">
        <f>SUM('2021'!B20:K20)</f>
        <v>2725433</v>
      </c>
      <c r="G20" s="31">
        <f>SUM('2020'!B20:K20)</f>
        <v>2935623</v>
      </c>
      <c r="H20" s="31">
        <f t="shared" si="4"/>
        <v>-210190</v>
      </c>
      <c r="I20" s="27">
        <f t="shared" si="5"/>
        <v>-7.1599793297708866E-2</v>
      </c>
    </row>
    <row r="21" spans="1:9" x14ac:dyDescent="0.25">
      <c r="A21" s="16" t="s">
        <v>28</v>
      </c>
      <c r="B21" s="30">
        <f>'2021'!K21</f>
        <v>1333</v>
      </c>
      <c r="C21" s="43">
        <f>'2020'!K21</f>
        <v>1811</v>
      </c>
      <c r="D21" s="43">
        <f t="shared" si="2"/>
        <v>-478</v>
      </c>
      <c r="E21" s="23">
        <f t="shared" si="3"/>
        <v>-0.26394257316399777</v>
      </c>
      <c r="F21" s="43">
        <f>SUM('2021'!B21:K21)</f>
        <v>13473</v>
      </c>
      <c r="G21" s="43">
        <f>SUM('2020'!B21:K21)</f>
        <v>12323</v>
      </c>
      <c r="H21" s="43">
        <f t="shared" si="4"/>
        <v>1150</v>
      </c>
      <c r="I21" s="25">
        <f t="shared" si="5"/>
        <v>9.3321431469609667E-2</v>
      </c>
    </row>
    <row r="22" spans="1:9" x14ac:dyDescent="0.25">
      <c r="A22" s="14" t="s">
        <v>26</v>
      </c>
      <c r="B22" s="29">
        <f>'2021'!K22</f>
        <v>3708</v>
      </c>
      <c r="C22" s="11">
        <f>'2020'!K22</f>
        <v>3630</v>
      </c>
      <c r="D22" s="11">
        <f t="shared" si="2"/>
        <v>78</v>
      </c>
      <c r="E22" s="22">
        <f t="shared" si="3"/>
        <v>2.1487603305785124E-2</v>
      </c>
      <c r="F22" s="11">
        <f>SUM('2021'!B22:K22)</f>
        <v>31720</v>
      </c>
      <c r="G22" s="11">
        <f>SUM('2020'!B22:K22)</f>
        <v>26606</v>
      </c>
      <c r="H22" s="11">
        <f t="shared" si="4"/>
        <v>5114</v>
      </c>
      <c r="I22" s="26">
        <f t="shared" si="5"/>
        <v>0.19221228294369691</v>
      </c>
    </row>
    <row r="23" spans="1:9" x14ac:dyDescent="0.25">
      <c r="A23" s="16" t="s">
        <v>27</v>
      </c>
      <c r="B23" s="30">
        <f>'2021'!K23</f>
        <v>1521</v>
      </c>
      <c r="C23" s="43">
        <f>'2020'!K23</f>
        <v>1913</v>
      </c>
      <c r="D23" s="43">
        <f t="shared" si="2"/>
        <v>-392</v>
      </c>
      <c r="E23" s="23">
        <f t="shared" si="3"/>
        <v>-0.20491374803972817</v>
      </c>
      <c r="F23" s="43">
        <f>SUM('2021'!B23:K23)</f>
        <v>15278</v>
      </c>
      <c r="G23" s="43">
        <f>SUM('2020'!B23:K23)</f>
        <v>13306</v>
      </c>
      <c r="H23" s="43">
        <f t="shared" si="4"/>
        <v>1972</v>
      </c>
      <c r="I23" s="25">
        <f t="shared" si="5"/>
        <v>0.1482038178265444</v>
      </c>
    </row>
    <row r="24" spans="1:9" x14ac:dyDescent="0.25">
      <c r="A24" s="14" t="s">
        <v>25</v>
      </c>
      <c r="B24" s="29">
        <f>'2021'!K24</f>
        <v>2131</v>
      </c>
      <c r="C24" s="11">
        <f>'2020'!K24</f>
        <v>2298</v>
      </c>
      <c r="D24" s="11">
        <f t="shared" si="2"/>
        <v>-167</v>
      </c>
      <c r="E24" s="22">
        <f t="shared" si="3"/>
        <v>-7.2671888598781556E-2</v>
      </c>
      <c r="F24" s="11">
        <f>SUM('2021'!B24:K24)</f>
        <v>21767</v>
      </c>
      <c r="G24" s="11">
        <f>SUM('2020'!B24:K24)</f>
        <v>18852</v>
      </c>
      <c r="H24" s="11">
        <f t="shared" si="4"/>
        <v>2915</v>
      </c>
      <c r="I24" s="26">
        <f t="shared" si="5"/>
        <v>0.15462550392531296</v>
      </c>
    </row>
    <row r="25" spans="1:9" x14ac:dyDescent="0.25">
      <c r="A25" s="16" t="s">
        <v>29</v>
      </c>
      <c r="B25" s="30">
        <f>'2021'!K25</f>
        <v>3682</v>
      </c>
      <c r="C25" s="43">
        <f>'2020'!K25</f>
        <v>4101</v>
      </c>
      <c r="D25" s="43">
        <f t="shared" si="2"/>
        <v>-419</v>
      </c>
      <c r="E25" s="23">
        <f t="shared" si="3"/>
        <v>-0.10217020238966106</v>
      </c>
      <c r="F25" s="43">
        <f>SUM('2021'!B25:K25)</f>
        <v>34155</v>
      </c>
      <c r="G25" s="43">
        <f>SUM('2020'!B25:K25)</f>
        <v>28771</v>
      </c>
      <c r="H25" s="43">
        <f t="shared" si="4"/>
        <v>5384</v>
      </c>
      <c r="I25" s="25">
        <f t="shared" si="5"/>
        <v>0.18713287685516666</v>
      </c>
    </row>
    <row r="26" spans="1:9" x14ac:dyDescent="0.25">
      <c r="A26" s="14" t="s">
        <v>30</v>
      </c>
      <c r="B26" s="29">
        <f>'2021'!K26</f>
        <v>4320</v>
      </c>
      <c r="C26" s="11">
        <f>'2020'!K26</f>
        <v>5685</v>
      </c>
      <c r="D26" s="11">
        <f t="shared" si="2"/>
        <v>-1365</v>
      </c>
      <c r="E26" s="22">
        <f t="shared" si="3"/>
        <v>-0.24010554089709762</v>
      </c>
      <c r="F26" s="11">
        <f>SUM('2021'!B26:K26)</f>
        <v>45495</v>
      </c>
      <c r="G26" s="11">
        <f>SUM('2020'!B26:K26)</f>
        <v>38938</v>
      </c>
      <c r="H26" s="11">
        <f t="shared" si="4"/>
        <v>6557</v>
      </c>
      <c r="I26" s="26">
        <f t="shared" si="5"/>
        <v>0.16839591144897015</v>
      </c>
    </row>
    <row r="27" spans="1:9" x14ac:dyDescent="0.25">
      <c r="A27" s="18" t="s">
        <v>47</v>
      </c>
      <c r="B27" s="31">
        <f>'2021'!K27</f>
        <v>16695</v>
      </c>
      <c r="C27" s="31">
        <f>'2020'!K27</f>
        <v>19438</v>
      </c>
      <c r="D27" s="31">
        <f t="shared" si="2"/>
        <v>-2743</v>
      </c>
      <c r="E27" s="24">
        <f t="shared" si="3"/>
        <v>-0.14111534108447371</v>
      </c>
      <c r="F27" s="31">
        <f>SUM('2021'!B27:K27)</f>
        <v>161888</v>
      </c>
      <c r="G27" s="31">
        <f>SUM('2020'!B27:K27)</f>
        <v>138796</v>
      </c>
      <c r="H27" s="31">
        <f t="shared" si="4"/>
        <v>23092</v>
      </c>
      <c r="I27" s="27">
        <f t="shared" si="5"/>
        <v>0.16637367071097151</v>
      </c>
    </row>
    <row r="28" spans="1:9" x14ac:dyDescent="0.25">
      <c r="A28" s="16" t="s">
        <v>48</v>
      </c>
      <c r="B28" s="30">
        <f>'2021'!K28</f>
        <v>10679</v>
      </c>
      <c r="C28" s="43">
        <f>'2020'!K28</f>
        <v>10907</v>
      </c>
      <c r="D28" s="43">
        <f t="shared" si="2"/>
        <v>-228</v>
      </c>
      <c r="E28" s="23">
        <f t="shared" si="3"/>
        <v>-2.0904006601265242E-2</v>
      </c>
      <c r="F28" s="43">
        <f>SUM('2021'!B28:K28)</f>
        <v>88422</v>
      </c>
      <c r="G28" s="43">
        <f>SUM('2020'!B28:K28)</f>
        <v>93399</v>
      </c>
      <c r="H28" s="43">
        <f t="shared" si="4"/>
        <v>-4977</v>
      </c>
      <c r="I28" s="25">
        <f t="shared" si="5"/>
        <v>-5.3287508431567793E-2</v>
      </c>
    </row>
    <row r="29" spans="1:9" x14ac:dyDescent="0.25">
      <c r="A29" s="14" t="s">
        <v>36</v>
      </c>
      <c r="B29" s="29">
        <f>'2021'!K29</f>
        <v>51595</v>
      </c>
      <c r="C29" s="11">
        <f>'2020'!K29</f>
        <v>49573</v>
      </c>
      <c r="D29" s="11">
        <f t="shared" si="2"/>
        <v>2022</v>
      </c>
      <c r="E29" s="22">
        <f t="shared" si="3"/>
        <v>4.0788332358340222E-2</v>
      </c>
      <c r="F29" s="11">
        <f>SUM('2021'!B29:K29)</f>
        <v>389300</v>
      </c>
      <c r="G29" s="11">
        <f>SUM('2020'!B29:K29)</f>
        <v>369672</v>
      </c>
      <c r="H29" s="11">
        <f t="shared" si="4"/>
        <v>19628</v>
      </c>
      <c r="I29" s="26">
        <f t="shared" si="5"/>
        <v>5.3095717284511672E-2</v>
      </c>
    </row>
    <row r="30" spans="1:9" x14ac:dyDescent="0.25">
      <c r="A30" s="16" t="s">
        <v>35</v>
      </c>
      <c r="B30" s="30">
        <f>'2021'!K30</f>
        <v>73659</v>
      </c>
      <c r="C30" s="43">
        <f>'2020'!K30</f>
        <v>75051</v>
      </c>
      <c r="D30" s="43">
        <f t="shared" si="2"/>
        <v>-1392</v>
      </c>
      <c r="E30" s="23">
        <f t="shared" si="3"/>
        <v>-1.8547387776312107E-2</v>
      </c>
      <c r="F30" s="43">
        <f>SUM('2021'!B30:K30)</f>
        <v>549574</v>
      </c>
      <c r="G30" s="43">
        <f>SUM('2020'!B30:K30)</f>
        <v>617442</v>
      </c>
      <c r="H30" s="43">
        <f t="shared" si="4"/>
        <v>-67868</v>
      </c>
      <c r="I30" s="25">
        <f t="shared" si="5"/>
        <v>-0.10991801659103204</v>
      </c>
    </row>
    <row r="31" spans="1:9" x14ac:dyDescent="0.25">
      <c r="A31" s="18" t="s">
        <v>49</v>
      </c>
      <c r="B31" s="31">
        <f>'2021'!K31</f>
        <v>135933</v>
      </c>
      <c r="C31" s="31">
        <f>'2020'!K31</f>
        <v>135531</v>
      </c>
      <c r="D31" s="31">
        <f t="shared" si="2"/>
        <v>402</v>
      </c>
      <c r="E31" s="24">
        <f t="shared" si="3"/>
        <v>2.9661110742191825E-3</v>
      </c>
      <c r="F31" s="31">
        <f>SUM('2021'!B31:K31)</f>
        <v>1027296</v>
      </c>
      <c r="G31" s="31">
        <f>SUM('2020'!B31:K31)</f>
        <v>1080513</v>
      </c>
      <c r="H31" s="31">
        <f t="shared" si="4"/>
        <v>-53217</v>
      </c>
      <c r="I31" s="27">
        <f t="shared" si="5"/>
        <v>-4.9251605487393491E-2</v>
      </c>
    </row>
    <row r="32" spans="1:9" x14ac:dyDescent="0.25">
      <c r="A32" s="14" t="s">
        <v>32</v>
      </c>
      <c r="B32" s="29">
        <f>'2021'!K32</f>
        <v>89954</v>
      </c>
      <c r="C32" s="11">
        <f>'2020'!K32</f>
        <v>94556</v>
      </c>
      <c r="D32" s="11">
        <f t="shared" si="2"/>
        <v>-4602</v>
      </c>
      <c r="E32" s="22">
        <f t="shared" si="3"/>
        <v>-4.8669571470874404E-2</v>
      </c>
      <c r="F32" s="11">
        <f>SUM('2021'!B32:K32)</f>
        <v>769780</v>
      </c>
      <c r="G32" s="11">
        <f>SUM('2020'!B32:K32)</f>
        <v>792631</v>
      </c>
      <c r="H32" s="11">
        <f t="shared" si="4"/>
        <v>-22851</v>
      </c>
      <c r="I32" s="26">
        <f t="shared" si="5"/>
        <v>-2.8829303925786399E-2</v>
      </c>
    </row>
    <row r="33" spans="1:9" x14ac:dyDescent="0.25">
      <c r="A33" s="16" t="s">
        <v>31</v>
      </c>
      <c r="B33" s="30">
        <f>'2021'!K33</f>
        <v>129909</v>
      </c>
      <c r="C33" s="43">
        <f>'2020'!K33</f>
        <v>137211</v>
      </c>
      <c r="D33" s="43">
        <f t="shared" si="2"/>
        <v>-7302</v>
      </c>
      <c r="E33" s="23">
        <f t="shared" si="3"/>
        <v>-5.3217307650261274E-2</v>
      </c>
      <c r="F33" s="43">
        <f>SUM('2021'!B33:K33)</f>
        <v>998005</v>
      </c>
      <c r="G33" s="43">
        <f>SUM('2020'!B33:K33)</f>
        <v>1079838</v>
      </c>
      <c r="H33" s="43">
        <f t="shared" si="4"/>
        <v>-81833</v>
      </c>
      <c r="I33" s="25">
        <f t="shared" si="5"/>
        <v>-7.5782663695850669E-2</v>
      </c>
    </row>
    <row r="34" spans="1:9" x14ac:dyDescent="0.25">
      <c r="A34" s="18" t="s">
        <v>50</v>
      </c>
      <c r="B34" s="31">
        <f>'2021'!K34</f>
        <v>219863</v>
      </c>
      <c r="C34" s="31">
        <f>'2020'!K34</f>
        <v>231767</v>
      </c>
      <c r="D34" s="44">
        <f t="shared" si="2"/>
        <v>-11904</v>
      </c>
      <c r="E34" s="24">
        <f t="shared" si="3"/>
        <v>-5.1361928143350867E-2</v>
      </c>
      <c r="F34" s="31">
        <f>SUM('2021'!B34:K34)</f>
        <v>1767785</v>
      </c>
      <c r="G34" s="47">
        <f>SUM('2020'!B34:K34)</f>
        <v>1872469</v>
      </c>
      <c r="H34" s="47">
        <f t="shared" si="4"/>
        <v>-104684</v>
      </c>
      <c r="I34" s="27">
        <f t="shared" si="5"/>
        <v>-5.5906933572732048E-2</v>
      </c>
    </row>
    <row r="35" spans="1:9" x14ac:dyDescent="0.25">
      <c r="A35" s="14" t="s">
        <v>51</v>
      </c>
      <c r="B35" s="29">
        <f>'2021'!K35</f>
        <v>62</v>
      </c>
      <c r="C35" s="11">
        <f>'2020'!K35</f>
        <v>54</v>
      </c>
      <c r="D35" s="11">
        <f t="shared" si="2"/>
        <v>8</v>
      </c>
      <c r="E35" s="22">
        <f t="shared" si="3"/>
        <v>0.14814814814814814</v>
      </c>
      <c r="F35" s="49">
        <f>SUM('2021'!B35:K35)</f>
        <v>544</v>
      </c>
      <c r="G35" s="29">
        <f>SUM('2020'!B35:K35)</f>
        <v>498</v>
      </c>
      <c r="H35" s="29">
        <f t="shared" si="4"/>
        <v>46</v>
      </c>
      <c r="I35" s="45">
        <f t="shared" si="5"/>
        <v>9.2369477911646583E-2</v>
      </c>
    </row>
    <row r="36" spans="1:9" x14ac:dyDescent="0.25">
      <c r="A36" s="16" t="s">
        <v>19</v>
      </c>
      <c r="B36" s="30">
        <f>'2021'!K36</f>
        <v>6870</v>
      </c>
      <c r="C36" s="43">
        <f>'2020'!K36</f>
        <v>7262</v>
      </c>
      <c r="D36" s="43">
        <f t="shared" si="2"/>
        <v>-392</v>
      </c>
      <c r="E36" s="57">
        <f t="shared" si="3"/>
        <v>-5.3979619939410632E-2</v>
      </c>
      <c r="F36" s="50">
        <f>SUM('2021'!B36:K36)</f>
        <v>61160</v>
      </c>
      <c r="G36" s="30">
        <f>SUM('2020'!B36:K36)</f>
        <v>49433</v>
      </c>
      <c r="H36" s="30">
        <f t="shared" si="4"/>
        <v>11727</v>
      </c>
      <c r="I36" s="46">
        <f t="shared" si="5"/>
        <v>0.2372301903586673</v>
      </c>
    </row>
    <row r="37" spans="1:9" x14ac:dyDescent="0.25">
      <c r="A37" s="14" t="s">
        <v>18</v>
      </c>
      <c r="B37" s="29">
        <f>'2021'!K37</f>
        <v>24914</v>
      </c>
      <c r="C37" s="11">
        <f>'2020'!K37</f>
        <v>28988</v>
      </c>
      <c r="D37" s="11">
        <f t="shared" si="2"/>
        <v>-4074</v>
      </c>
      <c r="E37" s="22">
        <f t="shared" si="3"/>
        <v>-0.1405409134814406</v>
      </c>
      <c r="F37" s="49">
        <f>SUM('2021'!B37:K37)</f>
        <v>319921</v>
      </c>
      <c r="G37" s="29">
        <f>SUM('2020'!B37:K37)</f>
        <v>305495</v>
      </c>
      <c r="H37" s="29">
        <f t="shared" si="4"/>
        <v>14426</v>
      </c>
      <c r="I37" s="45">
        <f t="shared" si="5"/>
        <v>4.7221722123111674E-2</v>
      </c>
    </row>
    <row r="38" spans="1:9" x14ac:dyDescent="0.25">
      <c r="A38" s="18" t="s">
        <v>52</v>
      </c>
      <c r="B38" s="31">
        <f>'2021'!K38</f>
        <v>31846</v>
      </c>
      <c r="C38" s="31">
        <f>'2020'!K38</f>
        <v>36304</v>
      </c>
      <c r="D38" s="31">
        <f t="shared" si="2"/>
        <v>-4458</v>
      </c>
      <c r="E38" s="24">
        <f t="shared" si="3"/>
        <v>-0.12279638607315999</v>
      </c>
      <c r="F38" s="31">
        <f>SUM('2021'!B38:K38)</f>
        <v>381625</v>
      </c>
      <c r="G38" s="48">
        <f>SUM('2020'!B38:K38)</f>
        <v>355426</v>
      </c>
      <c r="H38" s="48">
        <f t="shared" si="4"/>
        <v>26199</v>
      </c>
      <c r="I38" s="27">
        <f t="shared" si="5"/>
        <v>7.3711546144626452E-2</v>
      </c>
    </row>
    <row r="39" spans="1:9" x14ac:dyDescent="0.25">
      <c r="A39" s="32" t="s">
        <v>53</v>
      </c>
      <c r="B39" s="33">
        <f>'2021'!K39</f>
        <v>1157462</v>
      </c>
      <c r="C39" s="33">
        <f>'2020'!K39</f>
        <v>1193542</v>
      </c>
      <c r="D39" s="33">
        <f t="shared" si="2"/>
        <v>-36080</v>
      </c>
      <c r="E39" s="34">
        <f t="shared" si="3"/>
        <v>-3.0229350957067285E-2</v>
      </c>
      <c r="F39" s="35">
        <f>SUM('2021'!B39:K39)</f>
        <v>9031246</v>
      </c>
      <c r="G39" s="35">
        <f>SUM('2020'!B39:K39)</f>
        <v>9781996</v>
      </c>
      <c r="H39" s="35">
        <f t="shared" si="4"/>
        <v>-750750</v>
      </c>
      <c r="I39" s="36">
        <f t="shared" si="5"/>
        <v>-7.6748140154626929E-2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topLeftCell="A19"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1">
        <v>44501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'2021'!L6</f>
        <v>1933</v>
      </c>
      <c r="C6" s="11">
        <f>'2020'!L6</f>
        <v>1869</v>
      </c>
      <c r="D6" s="11">
        <f t="shared" ref="D6" si="0">B6-C6</f>
        <v>64</v>
      </c>
      <c r="E6" s="22">
        <f t="shared" ref="E6" si="1">D6/C6</f>
        <v>3.4242910647405027E-2</v>
      </c>
      <c r="F6" s="11">
        <f>SUM('2021'!B6:L6)</f>
        <v>13776</v>
      </c>
      <c r="G6" s="11">
        <f>SUM('2020'!B6:L6)</f>
        <v>14222</v>
      </c>
      <c r="H6" s="11">
        <f>F6-G6</f>
        <v>-446</v>
      </c>
      <c r="I6" s="26">
        <f>H6/G6</f>
        <v>-3.1359864997890591E-2</v>
      </c>
    </row>
    <row r="7" spans="1:9" x14ac:dyDescent="0.25">
      <c r="A7" s="16" t="s">
        <v>20</v>
      </c>
      <c r="B7" s="30">
        <f>'2021'!L7</f>
        <v>18218</v>
      </c>
      <c r="C7" s="43">
        <f>'2020'!L7</f>
        <v>15461</v>
      </c>
      <c r="D7" s="43">
        <f t="shared" ref="D7:D39" si="2">B7-C7</f>
        <v>2757</v>
      </c>
      <c r="E7" s="23">
        <f t="shared" ref="E7:E39" si="3">D7/C7</f>
        <v>0.17831964297264083</v>
      </c>
      <c r="F7" s="43">
        <f>SUM('2021'!B7:L7)</f>
        <v>138554</v>
      </c>
      <c r="G7" s="43">
        <f>SUM('2020'!B7:L7)</f>
        <v>126959</v>
      </c>
      <c r="H7" s="43">
        <f t="shared" ref="H7:H39" si="4">F7-G7</f>
        <v>11595</v>
      </c>
      <c r="I7" s="25">
        <f t="shared" ref="I7:I39" si="5">H7/G7</f>
        <v>9.1328696665852749E-2</v>
      </c>
    </row>
    <row r="8" spans="1:9" x14ac:dyDescent="0.25">
      <c r="A8" s="14" t="s">
        <v>21</v>
      </c>
      <c r="B8" s="29">
        <f>'2021'!L8</f>
        <v>11768</v>
      </c>
      <c r="C8" s="11">
        <f>'2020'!L8</f>
        <v>10319</v>
      </c>
      <c r="D8" s="11">
        <f t="shared" si="2"/>
        <v>1449</v>
      </c>
      <c r="E8" s="22">
        <f t="shared" si="3"/>
        <v>0.14042058338986335</v>
      </c>
      <c r="F8" s="11">
        <f>SUM('2021'!B8:L8)</f>
        <v>91933</v>
      </c>
      <c r="G8" s="11">
        <f>SUM('2020'!B8:L8)</f>
        <v>83714</v>
      </c>
      <c r="H8" s="11">
        <f t="shared" si="4"/>
        <v>8219</v>
      </c>
      <c r="I8" s="26">
        <f t="shared" si="5"/>
        <v>9.8179515971044268E-2</v>
      </c>
    </row>
    <row r="9" spans="1:9" x14ac:dyDescent="0.25">
      <c r="A9" s="18" t="s">
        <v>43</v>
      </c>
      <c r="B9" s="31">
        <f>'2021'!L9</f>
        <v>31919</v>
      </c>
      <c r="C9" s="31">
        <f>'2020'!L9</f>
        <v>27649</v>
      </c>
      <c r="D9" s="31">
        <f t="shared" si="2"/>
        <v>4270</v>
      </c>
      <c r="E9" s="24">
        <f t="shared" si="3"/>
        <v>0.15443596513436292</v>
      </c>
      <c r="F9" s="31">
        <f>SUM('2021'!B9:L9)</f>
        <v>244263</v>
      </c>
      <c r="G9" s="31">
        <f>SUM('2020'!B9:L9)</f>
        <v>224895</v>
      </c>
      <c r="H9" s="31">
        <f t="shared" si="4"/>
        <v>19368</v>
      </c>
      <c r="I9" s="27">
        <f t="shared" si="5"/>
        <v>8.6120189421730137E-2</v>
      </c>
    </row>
    <row r="10" spans="1:9" x14ac:dyDescent="0.25">
      <c r="A10" s="16" t="s">
        <v>16</v>
      </c>
      <c r="B10" s="30">
        <f>'2021'!L10</f>
        <v>40234</v>
      </c>
      <c r="C10" s="43">
        <f>'2020'!L10</f>
        <v>28369</v>
      </c>
      <c r="D10" s="43">
        <f t="shared" si="2"/>
        <v>11865</v>
      </c>
      <c r="E10" s="23">
        <f t="shared" si="3"/>
        <v>0.41823821777292114</v>
      </c>
      <c r="F10" s="43">
        <f>SUM('2021'!B10:L10)</f>
        <v>286728</v>
      </c>
      <c r="G10" s="43">
        <f>SUM('2020'!B10:L10)</f>
        <v>294387</v>
      </c>
      <c r="H10" s="43">
        <f t="shared" si="4"/>
        <v>-7659</v>
      </c>
      <c r="I10" s="26">
        <f t="shared" si="5"/>
        <v>-2.6016773838518685E-2</v>
      </c>
    </row>
    <row r="11" spans="1:9" x14ac:dyDescent="0.25">
      <c r="A11" s="14" t="s">
        <v>14</v>
      </c>
      <c r="B11" s="29">
        <f>'2021'!L11</f>
        <v>151717</v>
      </c>
      <c r="C11" s="11">
        <f>'2020'!L11</f>
        <v>111609</v>
      </c>
      <c r="D11" s="11">
        <f t="shared" si="2"/>
        <v>40108</v>
      </c>
      <c r="E11" s="22">
        <f t="shared" si="3"/>
        <v>0.35936170022130831</v>
      </c>
      <c r="F11" s="11">
        <f>SUM('2021'!B11:L11)</f>
        <v>1118560</v>
      </c>
      <c r="G11" s="11">
        <f>SUM('2020'!B11:L11)</f>
        <v>1266389</v>
      </c>
      <c r="H11" s="11">
        <f t="shared" si="4"/>
        <v>-147829</v>
      </c>
      <c r="I11" s="26">
        <f t="shared" si="5"/>
        <v>-0.11673269429851334</v>
      </c>
    </row>
    <row r="12" spans="1:9" x14ac:dyDescent="0.25">
      <c r="A12" s="16" t="s">
        <v>17</v>
      </c>
      <c r="B12" s="30">
        <f>'2021'!L12</f>
        <v>5103</v>
      </c>
      <c r="C12" s="43">
        <f>'2020'!L12</f>
        <v>4163</v>
      </c>
      <c r="D12" s="43">
        <f t="shared" si="2"/>
        <v>940</v>
      </c>
      <c r="E12" s="23">
        <f t="shared" si="3"/>
        <v>0.2257987028585155</v>
      </c>
      <c r="F12" s="43">
        <f>SUM('2021'!B12:L12)</f>
        <v>37136</v>
      </c>
      <c r="G12" s="43">
        <f>SUM('2020'!B12:L12)</f>
        <v>37171</v>
      </c>
      <c r="H12" s="43">
        <f t="shared" si="4"/>
        <v>-35</v>
      </c>
      <c r="I12" s="25">
        <f t="shared" si="5"/>
        <v>-9.4159425358478384E-4</v>
      </c>
    </row>
    <row r="13" spans="1:9" x14ac:dyDescent="0.25">
      <c r="A13" s="14" t="s">
        <v>15</v>
      </c>
      <c r="B13" s="29">
        <f>'2021'!L13</f>
        <v>213001</v>
      </c>
      <c r="C13" s="11">
        <f>'2020'!L13</f>
        <v>164737</v>
      </c>
      <c r="D13" s="11">
        <f t="shared" si="2"/>
        <v>48264</v>
      </c>
      <c r="E13" s="22">
        <f t="shared" si="3"/>
        <v>0.29297607701973449</v>
      </c>
      <c r="F13" s="11">
        <f>SUM('2021'!B13:L13)</f>
        <v>1531385</v>
      </c>
      <c r="G13" s="11">
        <f>SUM('2020'!B13:L13)</f>
        <v>1754527</v>
      </c>
      <c r="H13" s="11">
        <f t="shared" si="4"/>
        <v>-223142</v>
      </c>
      <c r="I13" s="26">
        <f t="shared" si="5"/>
        <v>-0.12718071594224539</v>
      </c>
    </row>
    <row r="14" spans="1:9" x14ac:dyDescent="0.25">
      <c r="A14" s="18" t="s">
        <v>44</v>
      </c>
      <c r="B14" s="31">
        <f>'2021'!L14</f>
        <v>410055</v>
      </c>
      <c r="C14" s="31">
        <f>'2020'!L14</f>
        <v>308878</v>
      </c>
      <c r="D14" s="31">
        <f t="shared" si="2"/>
        <v>101177</v>
      </c>
      <c r="E14" s="24">
        <f t="shared" si="3"/>
        <v>0.32756298603332062</v>
      </c>
      <c r="F14" s="31">
        <f>SUM('2021'!B14:L14)</f>
        <v>2973809</v>
      </c>
      <c r="G14" s="31">
        <f>SUM('2020'!B14:L14)</f>
        <v>3352474</v>
      </c>
      <c r="H14" s="31">
        <f t="shared" si="4"/>
        <v>-378665</v>
      </c>
      <c r="I14" s="27">
        <f t="shared" si="5"/>
        <v>-0.11295091326584486</v>
      </c>
    </row>
    <row r="15" spans="1:9" x14ac:dyDescent="0.25">
      <c r="A15" s="16" t="s">
        <v>24</v>
      </c>
      <c r="B15" s="30">
        <f>'2021'!L15</f>
        <v>15934</v>
      </c>
      <c r="C15" s="43">
        <f>'2020'!L15</f>
        <v>14252</v>
      </c>
      <c r="D15" s="43">
        <f t="shared" si="2"/>
        <v>1682</v>
      </c>
      <c r="E15" s="23">
        <f t="shared" si="3"/>
        <v>0.11801852371596969</v>
      </c>
      <c r="F15" s="43">
        <f>SUM('2021'!B15:L15)</f>
        <v>127534</v>
      </c>
      <c r="G15" s="43">
        <f>SUM('2020'!B15:L15)</f>
        <v>110000</v>
      </c>
      <c r="H15" s="43">
        <f t="shared" si="4"/>
        <v>17534</v>
      </c>
      <c r="I15" s="25">
        <f t="shared" si="5"/>
        <v>0.15939999999999999</v>
      </c>
    </row>
    <row r="16" spans="1:9" x14ac:dyDescent="0.25">
      <c r="A16" s="14" t="s">
        <v>23</v>
      </c>
      <c r="B16" s="29">
        <f>'2021'!L16</f>
        <v>11830</v>
      </c>
      <c r="C16" s="11">
        <f>'2020'!L16</f>
        <v>12000</v>
      </c>
      <c r="D16" s="11">
        <f t="shared" si="2"/>
        <v>-170</v>
      </c>
      <c r="E16" s="22">
        <f t="shared" si="3"/>
        <v>-1.4166666666666666E-2</v>
      </c>
      <c r="F16" s="11">
        <f>SUM('2021'!B16:L16)</f>
        <v>91351</v>
      </c>
      <c r="G16" s="11">
        <f>SUM('2020'!B16:L16)</f>
        <v>74579</v>
      </c>
      <c r="H16" s="11">
        <f t="shared" si="4"/>
        <v>16772</v>
      </c>
      <c r="I16" s="26">
        <f t="shared" si="5"/>
        <v>0.2248890438327143</v>
      </c>
    </row>
    <row r="17" spans="1:9" x14ac:dyDescent="0.25">
      <c r="A17" s="18" t="s">
        <v>45</v>
      </c>
      <c r="B17" s="31">
        <f>'2021'!L17</f>
        <v>27764</v>
      </c>
      <c r="C17" s="31">
        <f>'2020'!L17</f>
        <v>26252</v>
      </c>
      <c r="D17" s="31">
        <f t="shared" si="2"/>
        <v>1512</v>
      </c>
      <c r="E17" s="24">
        <f t="shared" si="3"/>
        <v>5.75956117629133E-2</v>
      </c>
      <c r="F17" s="31">
        <f>SUM('2021'!B17:L17)</f>
        <v>218885</v>
      </c>
      <c r="G17" s="31">
        <f>SUM('2020'!B17:L17)</f>
        <v>184579</v>
      </c>
      <c r="H17" s="31">
        <f t="shared" si="4"/>
        <v>34306</v>
      </c>
      <c r="I17" s="27">
        <f t="shared" si="5"/>
        <v>0.1858607967320226</v>
      </c>
    </row>
    <row r="18" spans="1:9" x14ac:dyDescent="0.25">
      <c r="A18" s="16" t="s">
        <v>34</v>
      </c>
      <c r="B18" s="30">
        <f>'2021'!L18</f>
        <v>87841</v>
      </c>
      <c r="C18" s="43">
        <f>'2020'!L18</f>
        <v>68907</v>
      </c>
      <c r="D18" s="43">
        <f t="shared" si="2"/>
        <v>18934</v>
      </c>
      <c r="E18" s="23">
        <f t="shared" si="3"/>
        <v>0.27477614756120566</v>
      </c>
      <c r="F18" s="43">
        <f>SUM('2021'!B18:L18)</f>
        <v>707581</v>
      </c>
      <c r="G18" s="43">
        <f>SUM('2020'!B18:L18)</f>
        <v>722039</v>
      </c>
      <c r="H18" s="43">
        <f t="shared" si="4"/>
        <v>-14458</v>
      </c>
      <c r="I18" s="25">
        <f t="shared" si="5"/>
        <v>-2.002384912726321E-2</v>
      </c>
    </row>
    <row r="19" spans="1:9" x14ac:dyDescent="0.25">
      <c r="A19" s="14" t="s">
        <v>33</v>
      </c>
      <c r="B19" s="29">
        <f>'2021'!L19</f>
        <v>308527</v>
      </c>
      <c r="C19" s="11">
        <f>'2020'!L19</f>
        <v>254760</v>
      </c>
      <c r="D19" s="11">
        <f t="shared" si="2"/>
        <v>53767</v>
      </c>
      <c r="E19" s="22">
        <f t="shared" si="3"/>
        <v>0.21104961532422672</v>
      </c>
      <c r="F19" s="11">
        <f>SUM('2021'!B19:L19)</f>
        <v>2414220</v>
      </c>
      <c r="G19" s="11">
        <f>SUM('2020'!B19:L19)</f>
        <v>2537251</v>
      </c>
      <c r="H19" s="11">
        <f t="shared" si="4"/>
        <v>-123031</v>
      </c>
      <c r="I19" s="26">
        <f t="shared" si="5"/>
        <v>-4.8489881371610456E-2</v>
      </c>
    </row>
    <row r="20" spans="1:9" x14ac:dyDescent="0.25">
      <c r="A20" s="18" t="s">
        <v>46</v>
      </c>
      <c r="B20" s="31">
        <f>'2021'!L20</f>
        <v>396368</v>
      </c>
      <c r="C20" s="31">
        <f>'2020'!L20</f>
        <v>323667</v>
      </c>
      <c r="D20" s="31">
        <f t="shared" si="2"/>
        <v>72701</v>
      </c>
      <c r="E20" s="24">
        <f t="shared" si="3"/>
        <v>0.22461665847923948</v>
      </c>
      <c r="F20" s="31">
        <f>SUM('2021'!B20:L20)</f>
        <v>3121801</v>
      </c>
      <c r="G20" s="31">
        <f>SUM('2020'!B20:L20)</f>
        <v>3259290</v>
      </c>
      <c r="H20" s="31">
        <f t="shared" si="4"/>
        <v>-137489</v>
      </c>
      <c r="I20" s="27">
        <f t="shared" si="5"/>
        <v>-4.2183727130755473E-2</v>
      </c>
    </row>
    <row r="21" spans="1:9" x14ac:dyDescent="0.25">
      <c r="A21" s="16" t="s">
        <v>28</v>
      </c>
      <c r="B21" s="30">
        <f>'2021'!L21</f>
        <v>1607</v>
      </c>
      <c r="C21" s="43">
        <f>'2020'!L21</f>
        <v>2076</v>
      </c>
      <c r="D21" s="43">
        <f t="shared" si="2"/>
        <v>-469</v>
      </c>
      <c r="E21" s="23">
        <f t="shared" si="3"/>
        <v>-0.22591522157996147</v>
      </c>
      <c r="F21" s="43">
        <f>SUM('2021'!B21:L21)</f>
        <v>15080</v>
      </c>
      <c r="G21" s="43">
        <f>SUM('2020'!B21:L21)</f>
        <v>14399</v>
      </c>
      <c r="H21" s="43">
        <f t="shared" si="4"/>
        <v>681</v>
      </c>
      <c r="I21" s="25">
        <f t="shared" si="5"/>
        <v>4.7294951038266544E-2</v>
      </c>
    </row>
    <row r="22" spans="1:9" x14ac:dyDescent="0.25">
      <c r="A22" s="14" t="s">
        <v>26</v>
      </c>
      <c r="B22" s="29">
        <f>'2021'!L22</f>
        <v>4514</v>
      </c>
      <c r="C22" s="11">
        <f>'2020'!L22</f>
        <v>4299</v>
      </c>
      <c r="D22" s="11">
        <f t="shared" si="2"/>
        <v>215</v>
      </c>
      <c r="E22" s="22">
        <f t="shared" si="3"/>
        <v>5.0011630611770178E-2</v>
      </c>
      <c r="F22" s="11">
        <f>SUM('2021'!B22:L22)</f>
        <v>36234</v>
      </c>
      <c r="G22" s="11">
        <f>SUM('2020'!B22:L22)</f>
        <v>30905</v>
      </c>
      <c r="H22" s="11">
        <f t="shared" si="4"/>
        <v>5329</v>
      </c>
      <c r="I22" s="26">
        <f t="shared" si="5"/>
        <v>0.17243164536482769</v>
      </c>
    </row>
    <row r="23" spans="1:9" x14ac:dyDescent="0.25">
      <c r="A23" s="16" t="s">
        <v>27</v>
      </c>
      <c r="B23" s="30">
        <f>'2021'!L23</f>
        <v>1922</v>
      </c>
      <c r="C23" s="43">
        <f>'2020'!L23</f>
        <v>2308</v>
      </c>
      <c r="D23" s="43">
        <f t="shared" si="2"/>
        <v>-386</v>
      </c>
      <c r="E23" s="23">
        <f t="shared" si="3"/>
        <v>-0.16724436741767765</v>
      </c>
      <c r="F23" s="43">
        <f>SUM('2021'!B23:L23)</f>
        <v>17200</v>
      </c>
      <c r="G23" s="43">
        <f>SUM('2020'!B23:L23)</f>
        <v>15614</v>
      </c>
      <c r="H23" s="43">
        <f t="shared" si="4"/>
        <v>1586</v>
      </c>
      <c r="I23" s="25">
        <f t="shared" si="5"/>
        <v>0.10157550915844754</v>
      </c>
    </row>
    <row r="24" spans="1:9" x14ac:dyDescent="0.25">
      <c r="A24" s="14" t="s">
        <v>25</v>
      </c>
      <c r="B24" s="29">
        <f>'2021'!L24</f>
        <v>2812</v>
      </c>
      <c r="C24" s="11">
        <f>'2020'!L24</f>
        <v>2714</v>
      </c>
      <c r="D24" s="11">
        <f t="shared" si="2"/>
        <v>98</v>
      </c>
      <c r="E24" s="22">
        <f t="shared" si="3"/>
        <v>3.6109064112011792E-2</v>
      </c>
      <c r="F24" s="11">
        <f>SUM('2021'!B24:L24)</f>
        <v>24579</v>
      </c>
      <c r="G24" s="11">
        <f>SUM('2020'!B24:L24)</f>
        <v>21566</v>
      </c>
      <c r="H24" s="11">
        <f t="shared" si="4"/>
        <v>3013</v>
      </c>
      <c r="I24" s="26">
        <f t="shared" si="5"/>
        <v>0.13971065566168969</v>
      </c>
    </row>
    <row r="25" spans="1:9" x14ac:dyDescent="0.25">
      <c r="A25" s="16" t="s">
        <v>29</v>
      </c>
      <c r="B25" s="30">
        <f>'2021'!L25</f>
        <v>4692</v>
      </c>
      <c r="C25" s="43">
        <f>'2020'!L25</f>
        <v>4426</v>
      </c>
      <c r="D25" s="43">
        <f t="shared" si="2"/>
        <v>266</v>
      </c>
      <c r="E25" s="23">
        <f t="shared" si="3"/>
        <v>6.0099412562132852E-2</v>
      </c>
      <c r="F25" s="43">
        <f>SUM('2021'!B25:L25)</f>
        <v>38847</v>
      </c>
      <c r="G25" s="43">
        <f>SUM('2020'!B25:L25)</f>
        <v>33197</v>
      </c>
      <c r="H25" s="43">
        <f t="shared" si="4"/>
        <v>5650</v>
      </c>
      <c r="I25" s="25">
        <f t="shared" si="5"/>
        <v>0.17019610205741484</v>
      </c>
    </row>
    <row r="26" spans="1:9" x14ac:dyDescent="0.25">
      <c r="A26" s="14" t="s">
        <v>30</v>
      </c>
      <c r="B26" s="29">
        <f>'2021'!L26</f>
        <v>5583</v>
      </c>
      <c r="C26" s="11">
        <f>'2020'!L26</f>
        <v>6594</v>
      </c>
      <c r="D26" s="11">
        <f t="shared" si="2"/>
        <v>-1011</v>
      </c>
      <c r="E26" s="22">
        <f t="shared" si="3"/>
        <v>-0.15332120109190173</v>
      </c>
      <c r="F26" s="11">
        <f>SUM('2021'!B26:L26)</f>
        <v>51078</v>
      </c>
      <c r="G26" s="11">
        <f>SUM('2020'!B26:L26)</f>
        <v>45532</v>
      </c>
      <c r="H26" s="11">
        <f t="shared" si="4"/>
        <v>5546</v>
      </c>
      <c r="I26" s="26">
        <f t="shared" si="5"/>
        <v>0.12180444522533602</v>
      </c>
    </row>
    <row r="27" spans="1:9" x14ac:dyDescent="0.25">
      <c r="A27" s="18" t="s">
        <v>47</v>
      </c>
      <c r="B27" s="31">
        <f>'2021'!L27</f>
        <v>21130</v>
      </c>
      <c r="C27" s="31">
        <f>'2020'!L27</f>
        <v>22417</v>
      </c>
      <c r="D27" s="31">
        <f t="shared" si="2"/>
        <v>-1287</v>
      </c>
      <c r="E27" s="24">
        <f t="shared" si="3"/>
        <v>-5.741178569835393E-2</v>
      </c>
      <c r="F27" s="31">
        <f>SUM('2021'!B27:L27)</f>
        <v>183018</v>
      </c>
      <c r="G27" s="31">
        <f>SUM('2020'!B27:L27)</f>
        <v>161213</v>
      </c>
      <c r="H27" s="31">
        <f t="shared" si="4"/>
        <v>21805</v>
      </c>
      <c r="I27" s="27">
        <f t="shared" si="5"/>
        <v>0.13525584165048724</v>
      </c>
    </row>
    <row r="28" spans="1:9" x14ac:dyDescent="0.25">
      <c r="A28" s="16" t="s">
        <v>48</v>
      </c>
      <c r="B28" s="30">
        <f>'2021'!L28</f>
        <v>11587</v>
      </c>
      <c r="C28" s="43">
        <f>'2020'!L28</f>
        <v>8445</v>
      </c>
      <c r="D28" s="43">
        <f t="shared" si="2"/>
        <v>3142</v>
      </c>
      <c r="E28" s="23">
        <f t="shared" si="3"/>
        <v>0.37205447010065129</v>
      </c>
      <c r="F28" s="43">
        <f>SUM('2021'!B28:L28)</f>
        <v>100009</v>
      </c>
      <c r="G28" s="43">
        <f>SUM('2020'!B28:L28)</f>
        <v>101844</v>
      </c>
      <c r="H28" s="43">
        <f t="shared" si="4"/>
        <v>-1835</v>
      </c>
      <c r="I28" s="25">
        <f t="shared" si="5"/>
        <v>-1.8017752641294529E-2</v>
      </c>
    </row>
    <row r="29" spans="1:9" x14ac:dyDescent="0.25">
      <c r="A29" s="14" t="s">
        <v>36</v>
      </c>
      <c r="B29" s="29">
        <f>'2021'!L29</f>
        <v>64626</v>
      </c>
      <c r="C29" s="11">
        <f>'2020'!L29</f>
        <v>49077</v>
      </c>
      <c r="D29" s="11">
        <f t="shared" si="2"/>
        <v>15549</v>
      </c>
      <c r="E29" s="22">
        <f t="shared" si="3"/>
        <v>0.31682865700837459</v>
      </c>
      <c r="F29" s="11">
        <f>SUM('2021'!B29:L29)</f>
        <v>453926</v>
      </c>
      <c r="G29" s="11">
        <f>SUM('2020'!B29:L29)</f>
        <v>418749</v>
      </c>
      <c r="H29" s="11">
        <f t="shared" si="4"/>
        <v>35177</v>
      </c>
      <c r="I29" s="26">
        <f t="shared" si="5"/>
        <v>8.4004976728302636E-2</v>
      </c>
    </row>
    <row r="30" spans="1:9" x14ac:dyDescent="0.25">
      <c r="A30" s="16" t="s">
        <v>35</v>
      </c>
      <c r="B30" s="30">
        <f>'2021'!L30</f>
        <v>81812</v>
      </c>
      <c r="C30" s="43">
        <f>'2020'!L30</f>
        <v>66537</v>
      </c>
      <c r="D30" s="43">
        <f t="shared" si="2"/>
        <v>15275</v>
      </c>
      <c r="E30" s="23">
        <f t="shared" si="3"/>
        <v>0.22957151659978658</v>
      </c>
      <c r="F30" s="43">
        <f>SUM('2021'!B30:L30)</f>
        <v>631386</v>
      </c>
      <c r="G30" s="43">
        <f>SUM('2020'!B30:L30)</f>
        <v>683979</v>
      </c>
      <c r="H30" s="43">
        <f t="shared" si="4"/>
        <v>-52593</v>
      </c>
      <c r="I30" s="25">
        <f t="shared" si="5"/>
        <v>-7.689271161833916E-2</v>
      </c>
    </row>
    <row r="31" spans="1:9" x14ac:dyDescent="0.25">
      <c r="A31" s="18" t="s">
        <v>49</v>
      </c>
      <c r="B31" s="31">
        <f>'2021'!L31</f>
        <v>158025</v>
      </c>
      <c r="C31" s="31">
        <f>'2020'!L31</f>
        <v>124059</v>
      </c>
      <c r="D31" s="31">
        <f t="shared" si="2"/>
        <v>33966</v>
      </c>
      <c r="E31" s="24">
        <f t="shared" si="3"/>
        <v>0.27378908422605375</v>
      </c>
      <c r="F31" s="31">
        <f>SUM('2021'!B31:L31)</f>
        <v>1185321</v>
      </c>
      <c r="G31" s="31">
        <f>SUM('2020'!B31:L31)</f>
        <v>1204572</v>
      </c>
      <c r="H31" s="31">
        <f t="shared" si="4"/>
        <v>-19251</v>
      </c>
      <c r="I31" s="27">
        <f t="shared" si="5"/>
        <v>-1.5981610065649875E-2</v>
      </c>
    </row>
    <row r="32" spans="1:9" x14ac:dyDescent="0.25">
      <c r="A32" s="14" t="s">
        <v>32</v>
      </c>
      <c r="B32" s="29">
        <f>'2021'!L32</f>
        <v>107924</v>
      </c>
      <c r="C32" s="11">
        <f>'2020'!L32</f>
        <v>89972</v>
      </c>
      <c r="D32" s="11">
        <f t="shared" si="2"/>
        <v>17952</v>
      </c>
      <c r="E32" s="22">
        <f t="shared" si="3"/>
        <v>0.19952874227537457</v>
      </c>
      <c r="F32" s="11">
        <f>SUM('2021'!B32:L32)</f>
        <v>877704</v>
      </c>
      <c r="G32" s="11">
        <f>SUM('2020'!B32:L32)</f>
        <v>882603</v>
      </c>
      <c r="H32" s="11">
        <f t="shared" si="4"/>
        <v>-4899</v>
      </c>
      <c r="I32" s="26">
        <f t="shared" si="5"/>
        <v>-5.5506269523217123E-3</v>
      </c>
    </row>
    <row r="33" spans="1:9" x14ac:dyDescent="0.25">
      <c r="A33" s="16" t="s">
        <v>31</v>
      </c>
      <c r="B33" s="30">
        <f>'2021'!L33</f>
        <v>156697</v>
      </c>
      <c r="C33" s="43">
        <f>'2020'!L33</f>
        <v>126176</v>
      </c>
      <c r="D33" s="43">
        <f t="shared" si="2"/>
        <v>30521</v>
      </c>
      <c r="E33" s="23">
        <f t="shared" si="3"/>
        <v>0.24189227745371544</v>
      </c>
      <c r="F33" s="43">
        <f>SUM('2021'!B33:L33)</f>
        <v>1154702</v>
      </c>
      <c r="G33" s="43">
        <f>SUM('2020'!B33:L33)</f>
        <v>1206014</v>
      </c>
      <c r="H33" s="43">
        <f t="shared" si="4"/>
        <v>-51312</v>
      </c>
      <c r="I33" s="25">
        <f t="shared" si="5"/>
        <v>-4.254676977215853E-2</v>
      </c>
    </row>
    <row r="34" spans="1:9" x14ac:dyDescent="0.25">
      <c r="A34" s="18" t="s">
        <v>50</v>
      </c>
      <c r="B34" s="31">
        <f>'2021'!L34</f>
        <v>264621</v>
      </c>
      <c r="C34" s="31">
        <f>'2020'!L34</f>
        <v>216148</v>
      </c>
      <c r="D34" s="44">
        <f t="shared" si="2"/>
        <v>48473</v>
      </c>
      <c r="E34" s="24">
        <f t="shared" si="3"/>
        <v>0.22425837851842256</v>
      </c>
      <c r="F34" s="31">
        <f>SUM('2021'!B34:L34)</f>
        <v>2032406</v>
      </c>
      <c r="G34" s="47">
        <f>SUM('2020'!B34:L34)</f>
        <v>2088617</v>
      </c>
      <c r="H34" s="47">
        <f t="shared" si="4"/>
        <v>-56211</v>
      </c>
      <c r="I34" s="27">
        <f t="shared" si="5"/>
        <v>-2.6913024264381646E-2</v>
      </c>
    </row>
    <row r="35" spans="1:9" x14ac:dyDescent="0.25">
      <c r="A35" s="14" t="s">
        <v>51</v>
      </c>
      <c r="B35" s="29">
        <f>'2021'!L35</f>
        <v>63</v>
      </c>
      <c r="C35" s="11">
        <f>'2020'!L35</f>
        <v>70</v>
      </c>
      <c r="D35" s="11">
        <f t="shared" si="2"/>
        <v>-7</v>
      </c>
      <c r="E35" s="22">
        <f t="shared" si="3"/>
        <v>-0.1</v>
      </c>
      <c r="F35" s="49">
        <f>SUM('2021'!B35:L35)</f>
        <v>607</v>
      </c>
      <c r="G35" s="29">
        <f>SUM('2020'!B35:L35)</f>
        <v>568</v>
      </c>
      <c r="H35" s="29">
        <f t="shared" si="4"/>
        <v>39</v>
      </c>
      <c r="I35" s="45">
        <f t="shared" si="5"/>
        <v>6.8661971830985921E-2</v>
      </c>
    </row>
    <row r="36" spans="1:9" x14ac:dyDescent="0.25">
      <c r="A36" s="16" t="s">
        <v>19</v>
      </c>
      <c r="B36" s="30">
        <f>'2021'!L36</f>
        <v>8455</v>
      </c>
      <c r="C36" s="43">
        <f>'2020'!L36</f>
        <v>8203</v>
      </c>
      <c r="D36" s="43">
        <f t="shared" si="2"/>
        <v>252</v>
      </c>
      <c r="E36" s="57">
        <f t="shared" si="3"/>
        <v>3.0720468121418994E-2</v>
      </c>
      <c r="F36" s="50">
        <f>SUM('2021'!B36:L36)</f>
        <v>69615</v>
      </c>
      <c r="G36" s="30">
        <f>SUM('2020'!B36:L36)</f>
        <v>57636</v>
      </c>
      <c r="H36" s="30">
        <f t="shared" si="4"/>
        <v>11979</v>
      </c>
      <c r="I36" s="46">
        <f t="shared" si="5"/>
        <v>0.20783885071830105</v>
      </c>
    </row>
    <row r="37" spans="1:9" x14ac:dyDescent="0.25">
      <c r="A37" s="14" t="s">
        <v>18</v>
      </c>
      <c r="B37" s="29">
        <f>'2021'!L37</f>
        <v>25636</v>
      </c>
      <c r="C37" s="11">
        <f>'2020'!L37</f>
        <v>27544</v>
      </c>
      <c r="D37" s="11">
        <f t="shared" si="2"/>
        <v>-1908</v>
      </c>
      <c r="E37" s="22">
        <f t="shared" si="3"/>
        <v>-6.9270984606447872E-2</v>
      </c>
      <c r="F37" s="49">
        <f>SUM('2021'!B37:L37)</f>
        <v>345557</v>
      </c>
      <c r="G37" s="29">
        <f>SUM('2020'!B37:L37)</f>
        <v>333039</v>
      </c>
      <c r="H37" s="29">
        <f t="shared" si="4"/>
        <v>12518</v>
      </c>
      <c r="I37" s="45">
        <f t="shared" si="5"/>
        <v>3.7587189488318185E-2</v>
      </c>
    </row>
    <row r="38" spans="1:9" x14ac:dyDescent="0.25">
      <c r="A38" s="18" t="s">
        <v>52</v>
      </c>
      <c r="B38" s="31">
        <f>'2021'!L38</f>
        <v>34154</v>
      </c>
      <c r="C38" s="31">
        <f>'2020'!L38</f>
        <v>35817</v>
      </c>
      <c r="D38" s="31">
        <f t="shared" si="2"/>
        <v>-1663</v>
      </c>
      <c r="E38" s="24">
        <f t="shared" si="3"/>
        <v>-4.6430465979841976E-2</v>
      </c>
      <c r="F38" s="31">
        <f>SUM('2021'!B38:L38)</f>
        <v>415779</v>
      </c>
      <c r="G38" s="48">
        <f>SUM('2020'!B38:L38)</f>
        <v>391243</v>
      </c>
      <c r="H38" s="48">
        <f t="shared" si="4"/>
        <v>24536</v>
      </c>
      <c r="I38" s="27">
        <f t="shared" si="5"/>
        <v>6.2712943106969329E-2</v>
      </c>
    </row>
    <row r="39" spans="1:9" x14ac:dyDescent="0.25">
      <c r="A39" s="32" t="s">
        <v>53</v>
      </c>
      <c r="B39" s="33">
        <f>'2021'!L39</f>
        <v>1344036</v>
      </c>
      <c r="C39" s="33">
        <f>'2020'!L39</f>
        <v>1084887</v>
      </c>
      <c r="D39" s="33">
        <f t="shared" si="2"/>
        <v>259149</v>
      </c>
      <c r="E39" s="34">
        <f t="shared" si="3"/>
        <v>0.23887188250942265</v>
      </c>
      <c r="F39" s="35">
        <f>SUM('2021'!B39:L39)</f>
        <v>10375282</v>
      </c>
      <c r="G39" s="35">
        <f>SUM('2020'!B39:L39)</f>
        <v>10866883</v>
      </c>
      <c r="H39" s="35">
        <f t="shared" si="4"/>
        <v>-491601</v>
      </c>
      <c r="I39" s="36">
        <f t="shared" si="5"/>
        <v>-4.5238455222164443E-2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4" workbookViewId="0">
      <selection activeCell="F27" sqref="F27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1">
        <v>44531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'2021'!M6</f>
        <v>1242</v>
      </c>
      <c r="C6" s="11">
        <f>'2020'!M6</f>
        <v>1249</v>
      </c>
      <c r="D6" s="11">
        <f t="shared" ref="D6" si="0">B6-C6</f>
        <v>-7</v>
      </c>
      <c r="E6" s="22">
        <f t="shared" ref="E6" si="1">D6/C6</f>
        <v>-5.6044835868694952E-3</v>
      </c>
      <c r="F6" s="11">
        <f>SUM('2021'!B6:M6)</f>
        <v>15018</v>
      </c>
      <c r="G6" s="11">
        <f>SUM('2020'!B6:M6)</f>
        <v>15471</v>
      </c>
      <c r="H6" s="11">
        <f>F6-G6</f>
        <v>-453</v>
      </c>
      <c r="I6" s="26">
        <f>H6/G6</f>
        <v>-2.9280589490013574E-2</v>
      </c>
    </row>
    <row r="7" spans="1:9" x14ac:dyDescent="0.25">
      <c r="A7" s="16" t="s">
        <v>20</v>
      </c>
      <c r="B7" s="30">
        <f>'2021'!M7</f>
        <v>11429</v>
      </c>
      <c r="C7" s="43">
        <f>'2020'!M7</f>
        <v>13184</v>
      </c>
      <c r="D7" s="43">
        <f t="shared" ref="D7:D39" si="2">B7-C7</f>
        <v>-1755</v>
      </c>
      <c r="E7" s="23">
        <f t="shared" ref="E7:E39" si="3">D7/C7</f>
        <v>-0.13311589805825244</v>
      </c>
      <c r="F7" s="43">
        <f>SUM('2021'!B7:M7)</f>
        <v>149983</v>
      </c>
      <c r="G7" s="43">
        <f>SUM('2020'!B7:M7)</f>
        <v>140143</v>
      </c>
      <c r="H7" s="43">
        <f t="shared" ref="H7:H39" si="4">F7-G7</f>
        <v>9840</v>
      </c>
      <c r="I7" s="25">
        <f t="shared" ref="I7:I39" si="5">H7/G7</f>
        <v>7.0213995704387661E-2</v>
      </c>
    </row>
    <row r="8" spans="1:9" x14ac:dyDescent="0.25">
      <c r="A8" s="14" t="s">
        <v>21</v>
      </c>
      <c r="B8" s="29">
        <f>'2021'!M8</f>
        <v>8826</v>
      </c>
      <c r="C8" s="11">
        <f>'2020'!M8</f>
        <v>8046</v>
      </c>
      <c r="D8" s="11">
        <f t="shared" si="2"/>
        <v>780</v>
      </c>
      <c r="E8" s="22">
        <f t="shared" si="3"/>
        <v>9.6942580164056671E-2</v>
      </c>
      <c r="F8" s="11">
        <f>SUM('2021'!B8:M8)</f>
        <v>100759</v>
      </c>
      <c r="G8" s="11">
        <f>SUM('2020'!B8:M8)</f>
        <v>91760</v>
      </c>
      <c r="H8" s="11">
        <f t="shared" si="4"/>
        <v>8999</v>
      </c>
      <c r="I8" s="26">
        <f t="shared" si="5"/>
        <v>9.807105492589363E-2</v>
      </c>
    </row>
    <row r="9" spans="1:9" x14ac:dyDescent="0.25">
      <c r="A9" s="18" t="s">
        <v>43</v>
      </c>
      <c r="B9" s="31">
        <f>'2021'!M9</f>
        <v>21497</v>
      </c>
      <c r="C9" s="31">
        <f>'2020'!M9</f>
        <v>22479</v>
      </c>
      <c r="D9" s="31">
        <f t="shared" si="2"/>
        <v>-982</v>
      </c>
      <c r="E9" s="24">
        <f t="shared" si="3"/>
        <v>-4.3685217313937451E-2</v>
      </c>
      <c r="F9" s="31">
        <f>SUM('2021'!B9:M9)</f>
        <v>265760</v>
      </c>
      <c r="G9" s="31">
        <f>SUM('2020'!B9:M9)</f>
        <v>247374</v>
      </c>
      <c r="H9" s="31">
        <f t="shared" si="4"/>
        <v>18386</v>
      </c>
      <c r="I9" s="27">
        <f t="shared" si="5"/>
        <v>7.4324706719380365E-2</v>
      </c>
    </row>
    <row r="10" spans="1:9" x14ac:dyDescent="0.25">
      <c r="A10" s="16" t="s">
        <v>16</v>
      </c>
      <c r="B10" s="30">
        <f>'2021'!M10</f>
        <v>25282</v>
      </c>
      <c r="C10" s="43">
        <f>'2020'!M10</f>
        <v>20703</v>
      </c>
      <c r="D10" s="43">
        <f t="shared" si="2"/>
        <v>4579</v>
      </c>
      <c r="E10" s="23">
        <f t="shared" si="3"/>
        <v>0.22117567502294352</v>
      </c>
      <c r="F10" s="43">
        <f>SUM('2021'!B10:M10)</f>
        <v>312010</v>
      </c>
      <c r="G10" s="43">
        <f>SUM('2020'!B10:M10)</f>
        <v>315090</v>
      </c>
      <c r="H10" s="43">
        <f t="shared" si="4"/>
        <v>-3080</v>
      </c>
      <c r="I10" s="26">
        <f t="shared" si="5"/>
        <v>-9.77498492494208E-3</v>
      </c>
    </row>
    <row r="11" spans="1:9" x14ac:dyDescent="0.25">
      <c r="A11" s="14" t="s">
        <v>14</v>
      </c>
      <c r="B11" s="29">
        <f>'2021'!M11</f>
        <v>99677</v>
      </c>
      <c r="C11" s="11">
        <f>'2020'!M11</f>
        <v>74229</v>
      </c>
      <c r="D11" s="11">
        <f t="shared" si="2"/>
        <v>25448</v>
      </c>
      <c r="E11" s="22">
        <f t="shared" si="3"/>
        <v>0.34283096902827737</v>
      </c>
      <c r="F11" s="11">
        <f>SUM('2021'!B11:M11)</f>
        <v>1218237</v>
      </c>
      <c r="G11" s="11">
        <f>SUM('2020'!B11:M11)</f>
        <v>1340618</v>
      </c>
      <c r="H11" s="11">
        <f t="shared" si="4"/>
        <v>-122381</v>
      </c>
      <c r="I11" s="26">
        <f t="shared" si="5"/>
        <v>-9.1287003456614779E-2</v>
      </c>
    </row>
    <row r="12" spans="1:9" x14ac:dyDescent="0.25">
      <c r="A12" s="16" t="s">
        <v>17</v>
      </c>
      <c r="B12" s="30">
        <f>'2021'!M12</f>
        <v>3334</v>
      </c>
      <c r="C12" s="43">
        <f>'2020'!M12</f>
        <v>1695</v>
      </c>
      <c r="D12" s="43">
        <f t="shared" si="2"/>
        <v>1639</v>
      </c>
      <c r="E12" s="23">
        <f t="shared" si="3"/>
        <v>0.96696165191740413</v>
      </c>
      <c r="F12" s="43">
        <f>SUM('2021'!B12:M12)</f>
        <v>40470</v>
      </c>
      <c r="G12" s="43">
        <f>SUM('2020'!B12:M12)</f>
        <v>38866</v>
      </c>
      <c r="H12" s="43">
        <f t="shared" si="4"/>
        <v>1604</v>
      </c>
      <c r="I12" s="25">
        <f t="shared" si="5"/>
        <v>4.1270004631297277E-2</v>
      </c>
    </row>
    <row r="13" spans="1:9" x14ac:dyDescent="0.25">
      <c r="A13" s="14" t="s">
        <v>15</v>
      </c>
      <c r="B13" s="29">
        <f>'2021'!M13</f>
        <v>140623</v>
      </c>
      <c r="C13" s="11">
        <f>'2020'!M13</f>
        <v>97385</v>
      </c>
      <c r="D13" s="11">
        <f t="shared" si="2"/>
        <v>43238</v>
      </c>
      <c r="E13" s="22">
        <f t="shared" si="3"/>
        <v>0.44399034758946448</v>
      </c>
      <c r="F13" s="11">
        <f>SUM('2021'!B13:M13)</f>
        <v>1672008</v>
      </c>
      <c r="G13" s="11">
        <f>SUM('2020'!B13:M13)</f>
        <v>1851912</v>
      </c>
      <c r="H13" s="11">
        <f t="shared" si="4"/>
        <v>-179904</v>
      </c>
      <c r="I13" s="26">
        <f t="shared" si="5"/>
        <v>-9.7145004730246357E-2</v>
      </c>
    </row>
    <row r="14" spans="1:9" x14ac:dyDescent="0.25">
      <c r="A14" s="18" t="s">
        <v>44</v>
      </c>
      <c r="B14" s="31">
        <f>'2021'!M14</f>
        <v>268916</v>
      </c>
      <c r="C14" s="31">
        <f>'2020'!M14</f>
        <v>194012</v>
      </c>
      <c r="D14" s="31">
        <f t="shared" si="2"/>
        <v>74904</v>
      </c>
      <c r="E14" s="24">
        <f t="shared" si="3"/>
        <v>0.38607921159515907</v>
      </c>
      <c r="F14" s="31">
        <f>SUM('2021'!B14:M14)</f>
        <v>3242725</v>
      </c>
      <c r="G14" s="31">
        <f>SUM('2020'!B14:M14)</f>
        <v>3546486</v>
      </c>
      <c r="H14" s="31">
        <f t="shared" si="4"/>
        <v>-303761</v>
      </c>
      <c r="I14" s="27">
        <f t="shared" si="5"/>
        <v>-8.5651261558624514E-2</v>
      </c>
    </row>
    <row r="15" spans="1:9" x14ac:dyDescent="0.25">
      <c r="A15" s="16" t="s">
        <v>24</v>
      </c>
      <c r="B15" s="30">
        <f>'2021'!M15</f>
        <v>8535</v>
      </c>
      <c r="C15" s="43">
        <f>'2020'!M15</f>
        <v>11001</v>
      </c>
      <c r="D15" s="43">
        <f t="shared" si="2"/>
        <v>-2466</v>
      </c>
      <c r="E15" s="23">
        <f t="shared" si="3"/>
        <v>-0.22416143986910281</v>
      </c>
      <c r="F15" s="43">
        <f>SUM('2021'!B15:M15)</f>
        <v>136069</v>
      </c>
      <c r="G15" s="43">
        <f>SUM('2020'!B15:M15)</f>
        <v>121001</v>
      </c>
      <c r="H15" s="43">
        <f t="shared" si="4"/>
        <v>15068</v>
      </c>
      <c r="I15" s="25">
        <f t="shared" si="5"/>
        <v>0.12452789646366559</v>
      </c>
    </row>
    <row r="16" spans="1:9" x14ac:dyDescent="0.25">
      <c r="A16" s="14" t="s">
        <v>23</v>
      </c>
      <c r="B16" s="29">
        <f>'2021'!M16</f>
        <v>6639</v>
      </c>
      <c r="C16" s="11">
        <f>'2020'!M16</f>
        <v>8524</v>
      </c>
      <c r="D16" s="11">
        <f t="shared" si="2"/>
        <v>-1885</v>
      </c>
      <c r="E16" s="22">
        <f t="shared" si="3"/>
        <v>-0.2211403097137494</v>
      </c>
      <c r="F16" s="11">
        <f>SUM('2021'!B16:M16)</f>
        <v>97990</v>
      </c>
      <c r="G16" s="11">
        <f>SUM('2020'!B16:M16)</f>
        <v>83103</v>
      </c>
      <c r="H16" s="11">
        <f t="shared" si="4"/>
        <v>14887</v>
      </c>
      <c r="I16" s="26">
        <f t="shared" si="5"/>
        <v>0.17913914058457578</v>
      </c>
    </row>
    <row r="17" spans="1:9" x14ac:dyDescent="0.25">
      <c r="A17" s="18" t="s">
        <v>45</v>
      </c>
      <c r="B17" s="31">
        <f>'2021'!M17</f>
        <v>15174</v>
      </c>
      <c r="C17" s="31">
        <f>'2020'!M17</f>
        <v>19525</v>
      </c>
      <c r="D17" s="31">
        <f t="shared" si="2"/>
        <v>-4351</v>
      </c>
      <c r="E17" s="24">
        <f t="shared" si="3"/>
        <v>-0.22284250960307297</v>
      </c>
      <c r="F17" s="31">
        <f>SUM('2021'!B17:M17)</f>
        <v>234059</v>
      </c>
      <c r="G17" s="31">
        <f>SUM('2020'!B17:M17)</f>
        <v>204104</v>
      </c>
      <c r="H17" s="31">
        <f t="shared" si="4"/>
        <v>29955</v>
      </c>
      <c r="I17" s="27">
        <f t="shared" si="5"/>
        <v>0.14676341472974563</v>
      </c>
    </row>
    <row r="18" spans="1:9" x14ac:dyDescent="0.25">
      <c r="A18" s="16" t="s">
        <v>34</v>
      </c>
      <c r="B18" s="30">
        <f>'2021'!M18</f>
        <v>58614</v>
      </c>
      <c r="C18" s="43">
        <f>'2020'!M18</f>
        <v>58685</v>
      </c>
      <c r="D18" s="43">
        <f t="shared" si="2"/>
        <v>-71</v>
      </c>
      <c r="E18" s="23">
        <f t="shared" si="3"/>
        <v>-1.2098491948538809E-3</v>
      </c>
      <c r="F18" s="43">
        <f>SUM('2021'!B18:M18)</f>
        <v>766195</v>
      </c>
      <c r="G18" s="43">
        <f>SUM('2020'!B18:M18)</f>
        <v>780724</v>
      </c>
      <c r="H18" s="43">
        <f t="shared" si="4"/>
        <v>-14529</v>
      </c>
      <c r="I18" s="25">
        <f t="shared" si="5"/>
        <v>-1.8609649504818606E-2</v>
      </c>
    </row>
    <row r="19" spans="1:9" x14ac:dyDescent="0.25">
      <c r="A19" s="14" t="s">
        <v>33</v>
      </c>
      <c r="B19" s="29">
        <f>'2021'!M19</f>
        <v>208177</v>
      </c>
      <c r="C19" s="11">
        <f>'2020'!M19</f>
        <v>217204</v>
      </c>
      <c r="D19" s="11">
        <f t="shared" si="2"/>
        <v>-9027</v>
      </c>
      <c r="E19" s="22">
        <f t="shared" si="3"/>
        <v>-4.1560008102981529E-2</v>
      </c>
      <c r="F19" s="11">
        <f>SUM('2021'!B19:M19)</f>
        <v>2622397</v>
      </c>
      <c r="G19" s="11">
        <f>SUM('2020'!B19:M19)</f>
        <v>2754455</v>
      </c>
      <c r="H19" s="11">
        <f t="shared" si="4"/>
        <v>-132058</v>
      </c>
      <c r="I19" s="26">
        <f t="shared" si="5"/>
        <v>-4.7943422564536362E-2</v>
      </c>
    </row>
    <row r="20" spans="1:9" x14ac:dyDescent="0.25">
      <c r="A20" s="18" t="s">
        <v>46</v>
      </c>
      <c r="B20" s="31">
        <f>'2021'!M20</f>
        <v>266791</v>
      </c>
      <c r="C20" s="31">
        <f>'2020'!M20</f>
        <v>275889</v>
      </c>
      <c r="D20" s="31">
        <f t="shared" si="2"/>
        <v>-9098</v>
      </c>
      <c r="E20" s="24">
        <f t="shared" si="3"/>
        <v>-3.297703061738598E-2</v>
      </c>
      <c r="F20" s="31">
        <f>SUM('2021'!B20:M20)</f>
        <v>3388592</v>
      </c>
      <c r="G20" s="31">
        <f>SUM('2020'!B20:M20)</f>
        <v>3535179</v>
      </c>
      <c r="H20" s="31">
        <f t="shared" si="4"/>
        <v>-146587</v>
      </c>
      <c r="I20" s="27">
        <f t="shared" si="5"/>
        <v>-4.1465227079024849E-2</v>
      </c>
    </row>
    <row r="21" spans="1:9" x14ac:dyDescent="0.25">
      <c r="A21" s="16" t="s">
        <v>28</v>
      </c>
      <c r="B21" s="30">
        <f>'2021'!M21</f>
        <v>1120</v>
      </c>
      <c r="C21" s="43">
        <f>'2020'!M21</f>
        <v>1603</v>
      </c>
      <c r="D21" s="43">
        <f t="shared" si="2"/>
        <v>-483</v>
      </c>
      <c r="E21" s="23">
        <f t="shared" si="3"/>
        <v>-0.30131004366812225</v>
      </c>
      <c r="F21" s="43">
        <f>SUM('2021'!B21:M21)</f>
        <v>16200</v>
      </c>
      <c r="G21" s="43">
        <f>SUM('2020'!B21:M21)</f>
        <v>16002</v>
      </c>
      <c r="H21" s="43">
        <f t="shared" si="4"/>
        <v>198</v>
      </c>
      <c r="I21" s="25">
        <f t="shared" si="5"/>
        <v>1.2373453318335208E-2</v>
      </c>
    </row>
    <row r="22" spans="1:9" x14ac:dyDescent="0.25">
      <c r="A22" s="14" t="s">
        <v>26</v>
      </c>
      <c r="B22" s="29">
        <f>'2021'!M22</f>
        <v>3259</v>
      </c>
      <c r="C22" s="11">
        <f>'2020'!M22</f>
        <v>3366</v>
      </c>
      <c r="D22" s="11">
        <f t="shared" si="2"/>
        <v>-107</v>
      </c>
      <c r="E22" s="22">
        <f t="shared" si="3"/>
        <v>-3.1788472964943554E-2</v>
      </c>
      <c r="F22" s="11">
        <f>SUM('2021'!B22:M22)</f>
        <v>39493</v>
      </c>
      <c r="G22" s="11">
        <f>SUM('2020'!B22:M22)</f>
        <v>34271</v>
      </c>
      <c r="H22" s="11">
        <f t="shared" si="4"/>
        <v>5222</v>
      </c>
      <c r="I22" s="26">
        <f t="shared" si="5"/>
        <v>0.15237372705786234</v>
      </c>
    </row>
    <row r="23" spans="1:9" x14ac:dyDescent="0.25">
      <c r="A23" s="16" t="s">
        <v>27</v>
      </c>
      <c r="B23" s="30">
        <f>'2021'!M23</f>
        <v>1083</v>
      </c>
      <c r="C23" s="43">
        <f>'2020'!M23</f>
        <v>1718</v>
      </c>
      <c r="D23" s="43">
        <f t="shared" si="2"/>
        <v>-635</v>
      </c>
      <c r="E23" s="23">
        <f t="shared" si="3"/>
        <v>-0.36961583236321305</v>
      </c>
      <c r="F23" s="43">
        <f>SUM('2021'!B23:M23)</f>
        <v>18283</v>
      </c>
      <c r="G23" s="43">
        <f>SUM('2020'!B23:M23)</f>
        <v>17332</v>
      </c>
      <c r="H23" s="43">
        <f t="shared" si="4"/>
        <v>951</v>
      </c>
      <c r="I23" s="25">
        <f t="shared" si="5"/>
        <v>5.4869605354258021E-2</v>
      </c>
    </row>
    <row r="24" spans="1:9" x14ac:dyDescent="0.25">
      <c r="A24" s="14" t="s">
        <v>25</v>
      </c>
      <c r="B24" s="29">
        <f>'2021'!M24</f>
        <v>1942</v>
      </c>
      <c r="C24" s="11">
        <f>'2020'!M24</f>
        <v>2607</v>
      </c>
      <c r="D24" s="11">
        <f t="shared" si="2"/>
        <v>-665</v>
      </c>
      <c r="E24" s="22">
        <f t="shared" si="3"/>
        <v>-0.25508247027234371</v>
      </c>
      <c r="F24" s="11">
        <f>SUM('2021'!B24:M24)</f>
        <v>26521</v>
      </c>
      <c r="G24" s="11">
        <f>SUM('2020'!B24:M24)</f>
        <v>24173</v>
      </c>
      <c r="H24" s="11">
        <f t="shared" si="4"/>
        <v>2348</v>
      </c>
      <c r="I24" s="26">
        <f t="shared" si="5"/>
        <v>9.7133165101559588E-2</v>
      </c>
    </row>
    <row r="25" spans="1:9" x14ac:dyDescent="0.25">
      <c r="A25" s="16" t="s">
        <v>29</v>
      </c>
      <c r="B25" s="30">
        <f>'2021'!M25</f>
        <v>3233</v>
      </c>
      <c r="C25" s="43">
        <f>'2020'!M25</f>
        <v>3573</v>
      </c>
      <c r="D25" s="43">
        <f t="shared" si="2"/>
        <v>-340</v>
      </c>
      <c r="E25" s="23">
        <f t="shared" si="3"/>
        <v>-9.5158130422614048E-2</v>
      </c>
      <c r="F25" s="43">
        <f>SUM('2021'!B25:M25)</f>
        <v>42080</v>
      </c>
      <c r="G25" s="43">
        <f>SUM('2020'!B25:M25)</f>
        <v>36770</v>
      </c>
      <c r="H25" s="43">
        <f t="shared" si="4"/>
        <v>5310</v>
      </c>
      <c r="I25" s="25">
        <f t="shared" si="5"/>
        <v>0.14441120478651073</v>
      </c>
    </row>
    <row r="26" spans="1:9" x14ac:dyDescent="0.25">
      <c r="A26" s="14" t="s">
        <v>30</v>
      </c>
      <c r="B26" s="29">
        <f>'2021'!M26</f>
        <v>4080</v>
      </c>
      <c r="C26" s="11">
        <f>'2020'!M26</f>
        <v>5433</v>
      </c>
      <c r="D26" s="11">
        <f t="shared" si="2"/>
        <v>-1353</v>
      </c>
      <c r="E26" s="22">
        <f t="shared" si="3"/>
        <v>-0.24903368304803974</v>
      </c>
      <c r="F26" s="11">
        <f>SUM('2021'!B26:M26)</f>
        <v>55158</v>
      </c>
      <c r="G26" s="11">
        <f>SUM('2020'!B26:M26)</f>
        <v>50965</v>
      </c>
      <c r="H26" s="11">
        <f t="shared" si="4"/>
        <v>4193</v>
      </c>
      <c r="I26" s="26">
        <f t="shared" si="5"/>
        <v>8.2272147552241728E-2</v>
      </c>
    </row>
    <row r="27" spans="1:9" x14ac:dyDescent="0.25">
      <c r="A27" s="18" t="s">
        <v>47</v>
      </c>
      <c r="B27" s="31">
        <f>'2021'!M27</f>
        <v>14717</v>
      </c>
      <c r="C27" s="31">
        <f>'2020'!M27</f>
        <v>18300</v>
      </c>
      <c r="D27" s="31">
        <f t="shared" si="2"/>
        <v>-3583</v>
      </c>
      <c r="E27" s="24">
        <f t="shared" si="3"/>
        <v>-0.19579234972677595</v>
      </c>
      <c r="F27" s="31">
        <f>SUM('2021'!B27:M27)</f>
        <v>197735</v>
      </c>
      <c r="G27" s="31">
        <f>SUM('2020'!B27:M27)</f>
        <v>179513</v>
      </c>
      <c r="H27" s="31">
        <f t="shared" si="4"/>
        <v>18222</v>
      </c>
      <c r="I27" s="27">
        <f t="shared" si="5"/>
        <v>0.10150796878220519</v>
      </c>
    </row>
    <row r="28" spans="1:9" x14ac:dyDescent="0.25">
      <c r="A28" s="16" t="s">
        <v>48</v>
      </c>
      <c r="B28" s="30">
        <f>'2021'!M28</f>
        <v>8189</v>
      </c>
      <c r="C28" s="43">
        <f>'2020'!M28</f>
        <v>7897</v>
      </c>
      <c r="D28" s="43">
        <f t="shared" si="2"/>
        <v>292</v>
      </c>
      <c r="E28" s="23">
        <f t="shared" si="3"/>
        <v>3.6976066860833226E-2</v>
      </c>
      <c r="F28" s="43">
        <f>SUM('2021'!B28:M28)</f>
        <v>108198</v>
      </c>
      <c r="G28" s="43">
        <f>SUM('2020'!B28:M28)</f>
        <v>109741</v>
      </c>
      <c r="H28" s="43">
        <f t="shared" si="4"/>
        <v>-1543</v>
      </c>
      <c r="I28" s="25">
        <f t="shared" si="5"/>
        <v>-1.4060378527624134E-2</v>
      </c>
    </row>
    <row r="29" spans="1:9" x14ac:dyDescent="0.25">
      <c r="A29" s="14" t="s">
        <v>36</v>
      </c>
      <c r="B29" s="29">
        <f>'2021'!M29</f>
        <v>38648</v>
      </c>
      <c r="C29" s="11">
        <f>'2020'!M29</f>
        <v>38822</v>
      </c>
      <c r="D29" s="11">
        <f t="shared" si="2"/>
        <v>-174</v>
      </c>
      <c r="E29" s="22">
        <f t="shared" si="3"/>
        <v>-4.4819947452475403E-3</v>
      </c>
      <c r="F29" s="11">
        <f>SUM('2021'!B29:M29)</f>
        <v>492574</v>
      </c>
      <c r="G29" s="11">
        <f>SUM('2020'!B29:M29)</f>
        <v>457571</v>
      </c>
      <c r="H29" s="11">
        <f t="shared" si="4"/>
        <v>35003</v>
      </c>
      <c r="I29" s="26">
        <f t="shared" si="5"/>
        <v>7.6497417887060146E-2</v>
      </c>
    </row>
    <row r="30" spans="1:9" x14ac:dyDescent="0.25">
      <c r="A30" s="16" t="s">
        <v>35</v>
      </c>
      <c r="B30" s="30">
        <f>'2021'!M30</f>
        <v>54560</v>
      </c>
      <c r="C30" s="43">
        <f>'2020'!M30</f>
        <v>54162</v>
      </c>
      <c r="D30" s="43">
        <f t="shared" si="2"/>
        <v>398</v>
      </c>
      <c r="E30" s="23">
        <f t="shared" si="3"/>
        <v>7.3483253941878067E-3</v>
      </c>
      <c r="F30" s="43">
        <f>SUM('2021'!B30:M30)</f>
        <v>685946</v>
      </c>
      <c r="G30" s="43">
        <f>SUM('2020'!B30:M30)</f>
        <v>738141</v>
      </c>
      <c r="H30" s="43">
        <f t="shared" si="4"/>
        <v>-52195</v>
      </c>
      <c r="I30" s="25">
        <f t="shared" si="5"/>
        <v>-7.0711422343427616E-2</v>
      </c>
    </row>
    <row r="31" spans="1:9" x14ac:dyDescent="0.25">
      <c r="A31" s="18" t="s">
        <v>49</v>
      </c>
      <c r="B31" s="31">
        <f>'2021'!M31</f>
        <v>101397</v>
      </c>
      <c r="C31" s="31">
        <f>'2020'!M31</f>
        <v>100881</v>
      </c>
      <c r="D31" s="31">
        <f t="shared" si="2"/>
        <v>516</v>
      </c>
      <c r="E31" s="24">
        <f t="shared" si="3"/>
        <v>5.1149374014928476E-3</v>
      </c>
      <c r="F31" s="31">
        <f>SUM('2021'!B31:M31)</f>
        <v>1286718</v>
      </c>
      <c r="G31" s="31">
        <f>SUM('2020'!B31:M31)</f>
        <v>1305453</v>
      </c>
      <c r="H31" s="31">
        <f t="shared" si="4"/>
        <v>-18735</v>
      </c>
      <c r="I31" s="27">
        <f t="shared" si="5"/>
        <v>-1.4351340109525199E-2</v>
      </c>
    </row>
    <row r="32" spans="1:9" x14ac:dyDescent="0.25">
      <c r="A32" s="14" t="s">
        <v>32</v>
      </c>
      <c r="B32" s="29">
        <f>'2021'!M32</f>
        <v>74719</v>
      </c>
      <c r="C32" s="11">
        <f>'2020'!M32</f>
        <v>70493</v>
      </c>
      <c r="D32" s="11">
        <f t="shared" si="2"/>
        <v>4226</v>
      </c>
      <c r="E32" s="22">
        <f t="shared" si="3"/>
        <v>5.9949214815655454E-2</v>
      </c>
      <c r="F32" s="11">
        <f>SUM('2021'!B32:M32)</f>
        <v>952423</v>
      </c>
      <c r="G32" s="11">
        <f>SUM('2020'!B32:M32)</f>
        <v>953096</v>
      </c>
      <c r="H32" s="11">
        <f t="shared" si="4"/>
        <v>-673</v>
      </c>
      <c r="I32" s="26">
        <f t="shared" si="5"/>
        <v>-7.0611984522020866E-4</v>
      </c>
    </row>
    <row r="33" spans="1:9" x14ac:dyDescent="0.25">
      <c r="A33" s="16" t="s">
        <v>31</v>
      </c>
      <c r="B33" s="30">
        <f>'2021'!M33</f>
        <v>110021</v>
      </c>
      <c r="C33" s="43">
        <f>'2020'!M33</f>
        <v>105638</v>
      </c>
      <c r="D33" s="43">
        <f t="shared" si="2"/>
        <v>4383</v>
      </c>
      <c r="E33" s="23">
        <f t="shared" si="3"/>
        <v>4.1490751434143019E-2</v>
      </c>
      <c r="F33" s="43">
        <f>SUM('2021'!B33:M33)</f>
        <v>1264723</v>
      </c>
      <c r="G33" s="43">
        <f>SUM('2020'!B33:M33)</f>
        <v>1311652</v>
      </c>
      <c r="H33" s="43">
        <f t="shared" si="4"/>
        <v>-46929</v>
      </c>
      <c r="I33" s="25">
        <f t="shared" si="5"/>
        <v>-3.5778544918926666E-2</v>
      </c>
    </row>
    <row r="34" spans="1:9" x14ac:dyDescent="0.25">
      <c r="A34" s="18" t="s">
        <v>50</v>
      </c>
      <c r="B34" s="31">
        <f>'2021'!M34</f>
        <v>184740</v>
      </c>
      <c r="C34" s="31">
        <f>'2020'!M34</f>
        <v>176131</v>
      </c>
      <c r="D34" s="44">
        <f t="shared" si="2"/>
        <v>8609</v>
      </c>
      <c r="E34" s="24">
        <f t="shared" si="3"/>
        <v>4.8878391651668358E-2</v>
      </c>
      <c r="F34" s="31">
        <f>SUM('2021'!B34:M34)</f>
        <v>2217146</v>
      </c>
      <c r="G34" s="47">
        <f>SUM('2020'!B34:M34)</f>
        <v>2264748</v>
      </c>
      <c r="H34" s="47">
        <f t="shared" si="4"/>
        <v>-47602</v>
      </c>
      <c r="I34" s="27">
        <f t="shared" si="5"/>
        <v>-2.1018674042321706E-2</v>
      </c>
    </row>
    <row r="35" spans="1:9" x14ac:dyDescent="0.25">
      <c r="A35" s="14" t="s">
        <v>51</v>
      </c>
      <c r="B35" s="29">
        <f>'2021'!M35</f>
        <v>38</v>
      </c>
      <c r="C35" s="11">
        <f>'2020'!M35</f>
        <v>55</v>
      </c>
      <c r="D35" s="11">
        <f t="shared" si="2"/>
        <v>-17</v>
      </c>
      <c r="E35" s="22">
        <f t="shared" si="3"/>
        <v>-0.30909090909090908</v>
      </c>
      <c r="F35" s="49">
        <f>SUM('2021'!B35:M35)</f>
        <v>645</v>
      </c>
      <c r="G35" s="29">
        <f>SUM('2020'!B35:M35)</f>
        <v>623</v>
      </c>
      <c r="H35" s="29">
        <f t="shared" si="4"/>
        <v>22</v>
      </c>
      <c r="I35" s="45">
        <f t="shared" si="5"/>
        <v>3.5313001605136438E-2</v>
      </c>
    </row>
    <row r="36" spans="1:9" x14ac:dyDescent="0.25">
      <c r="A36" s="16" t="s">
        <v>19</v>
      </c>
      <c r="B36" s="30">
        <f>'2021'!M36</f>
        <v>5506</v>
      </c>
      <c r="C36" s="43">
        <f>'2020'!M36</f>
        <v>6232</v>
      </c>
      <c r="D36" s="43">
        <f t="shared" si="2"/>
        <v>-726</v>
      </c>
      <c r="E36" s="57">
        <f t="shared" si="3"/>
        <v>-0.11649550706033376</v>
      </c>
      <c r="F36" s="50">
        <f>SUM('2021'!B36:M36)</f>
        <v>75121</v>
      </c>
      <c r="G36" s="30">
        <f>SUM('2020'!B36:M36)</f>
        <v>63868</v>
      </c>
      <c r="H36" s="30">
        <f t="shared" si="4"/>
        <v>11253</v>
      </c>
      <c r="I36" s="46">
        <f t="shared" si="5"/>
        <v>0.17619152001002067</v>
      </c>
    </row>
    <row r="37" spans="1:9" x14ac:dyDescent="0.25">
      <c r="A37" s="14" t="s">
        <v>18</v>
      </c>
      <c r="B37" s="29">
        <f>'2021'!M37</f>
        <v>19021</v>
      </c>
      <c r="C37" s="11">
        <f>'2020'!M37</f>
        <v>20911</v>
      </c>
      <c r="D37" s="11">
        <f t="shared" si="2"/>
        <v>-1890</v>
      </c>
      <c r="E37" s="22">
        <f t="shared" si="3"/>
        <v>-9.0383051982210319E-2</v>
      </c>
      <c r="F37" s="49">
        <f>SUM('2021'!B37:M37)</f>
        <v>364578</v>
      </c>
      <c r="G37" s="29">
        <f>SUM('2020'!B37:M37)</f>
        <v>353950</v>
      </c>
      <c r="H37" s="29">
        <f t="shared" si="4"/>
        <v>10628</v>
      </c>
      <c r="I37" s="45">
        <f t="shared" si="5"/>
        <v>3.0026839949145359E-2</v>
      </c>
    </row>
    <row r="38" spans="1:9" x14ac:dyDescent="0.25">
      <c r="A38" s="18" t="s">
        <v>52</v>
      </c>
      <c r="B38" s="31">
        <f>'2021'!M38</f>
        <v>24565</v>
      </c>
      <c r="C38" s="31">
        <f>'2020'!M38</f>
        <v>27198</v>
      </c>
      <c r="D38" s="31">
        <f t="shared" si="2"/>
        <v>-2633</v>
      </c>
      <c r="E38" s="24">
        <f t="shared" si="3"/>
        <v>-9.6808588866828443E-2</v>
      </c>
      <c r="F38" s="31">
        <f>SUM('2021'!B38:M38)</f>
        <v>440344</v>
      </c>
      <c r="G38" s="48">
        <f>SUM('2020'!B38:M38)</f>
        <v>418441</v>
      </c>
      <c r="H38" s="48">
        <f t="shared" si="4"/>
        <v>21903</v>
      </c>
      <c r="I38" s="27">
        <f t="shared" si="5"/>
        <v>5.2344297045461605E-2</v>
      </c>
    </row>
    <row r="39" spans="1:9" x14ac:dyDescent="0.25">
      <c r="A39" s="32" t="s">
        <v>53</v>
      </c>
      <c r="B39" s="33">
        <f>'2021'!M39</f>
        <v>897797</v>
      </c>
      <c r="C39" s="33">
        <f>'2020'!M39</f>
        <v>834415</v>
      </c>
      <c r="D39" s="33">
        <f t="shared" si="2"/>
        <v>63382</v>
      </c>
      <c r="E39" s="34">
        <f t="shared" si="3"/>
        <v>7.5959804174181911E-2</v>
      </c>
      <c r="F39" s="35">
        <f>SUM('2021'!B39:M39)</f>
        <v>11273079</v>
      </c>
      <c r="G39" s="35">
        <f>SUM('2020'!B39:M39)</f>
        <v>11701298</v>
      </c>
      <c r="H39" s="35">
        <f t="shared" si="4"/>
        <v>-428219</v>
      </c>
      <c r="I39" s="36">
        <f t="shared" si="5"/>
        <v>-3.6595854579551772E-2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1"/>
  <sheetViews>
    <sheetView topLeftCell="A5" workbookViewId="0">
      <selection activeCell="O15" sqref="O15"/>
    </sheetView>
  </sheetViews>
  <sheetFormatPr baseColWidth="10" defaultRowHeight="15" x14ac:dyDescent="0.25"/>
  <cols>
    <col min="1" max="1" width="33" bestFit="1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5" ht="21" x14ac:dyDescent="0.35">
      <c r="A1" s="9" t="s">
        <v>55</v>
      </c>
    </row>
    <row r="4" spans="1:15" x14ac:dyDescent="0.2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5" x14ac:dyDescent="0.2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5" x14ac:dyDescent="0.25">
      <c r="A6" s="62" t="s">
        <v>22</v>
      </c>
      <c r="B6" s="92">
        <v>1525</v>
      </c>
      <c r="C6" s="92">
        <v>1290</v>
      </c>
      <c r="D6" s="92">
        <v>1596</v>
      </c>
      <c r="E6" s="92">
        <v>1553</v>
      </c>
      <c r="F6" s="92">
        <v>1256</v>
      </c>
      <c r="G6" s="92">
        <v>772</v>
      </c>
      <c r="H6" s="92"/>
      <c r="I6" s="92">
        <v>704</v>
      </c>
      <c r="J6" s="92">
        <v>1775</v>
      </c>
      <c r="K6" s="92">
        <v>1372</v>
      </c>
      <c r="L6" s="89">
        <v>1933</v>
      </c>
      <c r="M6" s="77">
        <v>1242</v>
      </c>
      <c r="N6" s="63">
        <f t="shared" ref="N6:O14" si="0">SUM(B6:M6)</f>
        <v>15018</v>
      </c>
    </row>
    <row r="7" spans="1:15" x14ac:dyDescent="0.25">
      <c r="A7" s="64" t="s">
        <v>20</v>
      </c>
      <c r="B7" s="94">
        <v>12899</v>
      </c>
      <c r="C7" s="94">
        <v>13444</v>
      </c>
      <c r="D7" s="94">
        <v>15913</v>
      </c>
      <c r="E7" s="94">
        <v>12897</v>
      </c>
      <c r="F7" s="94">
        <v>11670</v>
      </c>
      <c r="G7" s="94">
        <v>9376</v>
      </c>
      <c r="H7" s="94">
        <v>4003</v>
      </c>
      <c r="I7" s="94">
        <v>9758</v>
      </c>
      <c r="J7" s="94">
        <v>16200</v>
      </c>
      <c r="K7" s="94">
        <v>14176</v>
      </c>
      <c r="L7" s="90">
        <v>18218</v>
      </c>
      <c r="M7" s="78">
        <v>11429</v>
      </c>
      <c r="N7" s="66">
        <f t="shared" si="0"/>
        <v>149983</v>
      </c>
    </row>
    <row r="8" spans="1:15" x14ac:dyDescent="0.25">
      <c r="A8" s="62" t="s">
        <v>21</v>
      </c>
      <c r="B8" s="92">
        <v>9242</v>
      </c>
      <c r="C8" s="92">
        <v>8415</v>
      </c>
      <c r="D8" s="92">
        <v>9586</v>
      </c>
      <c r="E8" s="92">
        <v>8672</v>
      </c>
      <c r="F8" s="92">
        <v>7558</v>
      </c>
      <c r="G8" s="92">
        <v>6483</v>
      </c>
      <c r="H8" s="92">
        <v>4166</v>
      </c>
      <c r="I8" s="92">
        <v>6575</v>
      </c>
      <c r="J8" s="92">
        <v>10398</v>
      </c>
      <c r="K8" s="92">
        <v>9070</v>
      </c>
      <c r="L8" s="89">
        <v>11768</v>
      </c>
      <c r="M8" s="77">
        <v>8826</v>
      </c>
      <c r="N8" s="63">
        <f t="shared" si="0"/>
        <v>100759</v>
      </c>
    </row>
    <row r="9" spans="1:15" x14ac:dyDescent="0.25">
      <c r="A9" s="67" t="s">
        <v>43</v>
      </c>
      <c r="B9" s="93">
        <v>23666</v>
      </c>
      <c r="C9" s="93">
        <v>23149</v>
      </c>
      <c r="D9" s="93">
        <v>27095</v>
      </c>
      <c r="E9" s="93">
        <v>23122</v>
      </c>
      <c r="F9" s="93">
        <v>20484</v>
      </c>
      <c r="G9" s="93">
        <v>16631</v>
      </c>
      <c r="H9" s="93">
        <v>8169</v>
      </c>
      <c r="I9" s="93">
        <v>17037</v>
      </c>
      <c r="J9" s="93">
        <v>28373</v>
      </c>
      <c r="K9" s="93">
        <v>24618</v>
      </c>
      <c r="L9" s="91">
        <v>31919</v>
      </c>
      <c r="M9" s="79">
        <v>21497</v>
      </c>
      <c r="N9" s="68">
        <f t="shared" si="0"/>
        <v>265760</v>
      </c>
    </row>
    <row r="10" spans="1:15" s="3" customFormat="1" x14ac:dyDescent="0.25">
      <c r="A10" s="64" t="s">
        <v>16</v>
      </c>
      <c r="B10" s="94">
        <v>22540</v>
      </c>
      <c r="C10" s="94">
        <v>22841</v>
      </c>
      <c r="D10" s="94">
        <v>25202</v>
      </c>
      <c r="E10" s="94">
        <v>19808</v>
      </c>
      <c r="F10" s="94">
        <v>18981</v>
      </c>
      <c r="G10" s="94">
        <v>20263</v>
      </c>
      <c r="H10" s="94">
        <v>16017</v>
      </c>
      <c r="I10" s="94">
        <v>26009</v>
      </c>
      <c r="J10" s="94">
        <v>39076</v>
      </c>
      <c r="K10" s="94">
        <v>35757</v>
      </c>
      <c r="L10" s="90">
        <v>40234</v>
      </c>
      <c r="M10" s="78">
        <v>25282</v>
      </c>
      <c r="N10" s="66">
        <f t="shared" ref="N10" si="1">SUM(N6:N9)</f>
        <v>531520</v>
      </c>
    </row>
    <row r="11" spans="1:15" x14ac:dyDescent="0.25">
      <c r="A11" s="62" t="s">
        <v>14</v>
      </c>
      <c r="B11" s="92">
        <v>77692</v>
      </c>
      <c r="C11" s="92">
        <v>88237</v>
      </c>
      <c r="D11" s="92">
        <v>97711</v>
      </c>
      <c r="E11" s="92">
        <v>83822</v>
      </c>
      <c r="F11" s="92">
        <v>69792</v>
      </c>
      <c r="G11" s="92">
        <v>93067</v>
      </c>
      <c r="H11" s="92">
        <v>75973</v>
      </c>
      <c r="I11" s="92">
        <v>107396</v>
      </c>
      <c r="J11" s="92">
        <v>138374</v>
      </c>
      <c r="K11" s="92">
        <v>134779</v>
      </c>
      <c r="L11" s="89">
        <v>151717</v>
      </c>
      <c r="M11" s="77">
        <v>99677</v>
      </c>
      <c r="N11" s="63">
        <f t="shared" si="0"/>
        <v>1218237</v>
      </c>
    </row>
    <row r="12" spans="1:15" x14ac:dyDescent="0.25">
      <c r="A12" s="64" t="s">
        <v>17</v>
      </c>
      <c r="B12" s="94">
        <v>3453</v>
      </c>
      <c r="C12" s="94">
        <v>2952</v>
      </c>
      <c r="D12" s="94">
        <v>4034</v>
      </c>
      <c r="E12" s="94">
        <v>3325</v>
      </c>
      <c r="F12" s="94">
        <v>2920</v>
      </c>
      <c r="G12" s="94">
        <v>2780</v>
      </c>
      <c r="H12" s="94">
        <v>1019</v>
      </c>
      <c r="I12" s="94">
        <v>2646</v>
      </c>
      <c r="J12" s="94">
        <v>4714</v>
      </c>
      <c r="K12" s="94">
        <v>4190</v>
      </c>
      <c r="L12" s="90">
        <v>5103</v>
      </c>
      <c r="M12" s="78">
        <v>3334</v>
      </c>
      <c r="N12" s="66">
        <f t="shared" si="0"/>
        <v>40470</v>
      </c>
    </row>
    <row r="13" spans="1:15" x14ac:dyDescent="0.25">
      <c r="A13" s="62" t="s">
        <v>15</v>
      </c>
      <c r="B13" s="92">
        <v>111431</v>
      </c>
      <c r="C13" s="92">
        <v>128685</v>
      </c>
      <c r="D13" s="92">
        <v>141418</v>
      </c>
      <c r="E13" s="92">
        <v>115947</v>
      </c>
      <c r="F13" s="92">
        <v>92607</v>
      </c>
      <c r="G13" s="92">
        <v>121313</v>
      </c>
      <c r="H13" s="92">
        <v>87689</v>
      </c>
      <c r="I13" s="92">
        <v>138524</v>
      </c>
      <c r="J13" s="92">
        <v>194055</v>
      </c>
      <c r="K13" s="92">
        <v>186715</v>
      </c>
      <c r="L13" s="89">
        <v>213001</v>
      </c>
      <c r="M13" s="77">
        <v>140623</v>
      </c>
      <c r="N13" s="63">
        <f t="shared" si="0"/>
        <v>1672008</v>
      </c>
    </row>
    <row r="14" spans="1:15" x14ac:dyDescent="0.25">
      <c r="A14" s="67" t="s">
        <v>44</v>
      </c>
      <c r="B14" s="93">
        <v>215116</v>
      </c>
      <c r="C14" s="93">
        <v>242715</v>
      </c>
      <c r="D14" s="93">
        <v>268365</v>
      </c>
      <c r="E14" s="93">
        <v>222902</v>
      </c>
      <c r="F14" s="93">
        <v>184300</v>
      </c>
      <c r="G14" s="93">
        <v>237423</v>
      </c>
      <c r="H14" s="93">
        <v>180698</v>
      </c>
      <c r="I14" s="93">
        <v>274575</v>
      </c>
      <c r="J14" s="93">
        <v>376219</v>
      </c>
      <c r="K14" s="93">
        <v>361441</v>
      </c>
      <c r="L14" s="91">
        <v>410055</v>
      </c>
      <c r="M14" s="79">
        <v>268916</v>
      </c>
      <c r="N14" s="68">
        <f t="shared" ref="N14" si="2">SUM(N12:N13)</f>
        <v>1712478</v>
      </c>
      <c r="O14" s="68">
        <f>SUM(B14:M14)</f>
        <v>3242725</v>
      </c>
    </row>
    <row r="15" spans="1:15" x14ac:dyDescent="0.25">
      <c r="A15" s="64" t="s">
        <v>24</v>
      </c>
      <c r="B15" s="94">
        <v>12543</v>
      </c>
      <c r="C15" s="94">
        <v>11143</v>
      </c>
      <c r="D15" s="94">
        <v>14306</v>
      </c>
      <c r="E15" s="94">
        <v>12705</v>
      </c>
      <c r="F15" s="94">
        <v>10502</v>
      </c>
      <c r="G15" s="94">
        <v>8880</v>
      </c>
      <c r="H15" s="94">
        <v>4657</v>
      </c>
      <c r="I15" s="94">
        <v>8990</v>
      </c>
      <c r="J15" s="94">
        <v>15503</v>
      </c>
      <c r="K15" s="94">
        <v>12371</v>
      </c>
      <c r="L15" s="90">
        <v>15934</v>
      </c>
      <c r="M15" s="78">
        <v>8535</v>
      </c>
      <c r="N15" s="66">
        <f>SUM(B15:M15)</f>
        <v>136069</v>
      </c>
    </row>
    <row r="16" spans="1:15" x14ac:dyDescent="0.25">
      <c r="A16" s="62" t="s">
        <v>23</v>
      </c>
      <c r="B16" s="92">
        <v>8744</v>
      </c>
      <c r="C16" s="92">
        <v>8012</v>
      </c>
      <c r="D16" s="92">
        <v>10030</v>
      </c>
      <c r="E16" s="92">
        <v>9929</v>
      </c>
      <c r="F16" s="92">
        <v>7746</v>
      </c>
      <c r="G16" s="92">
        <v>6374</v>
      </c>
      <c r="H16" s="92">
        <v>2482</v>
      </c>
      <c r="I16" s="92">
        <v>5724</v>
      </c>
      <c r="J16" s="92">
        <v>11656</v>
      </c>
      <c r="K16" s="92">
        <v>8824</v>
      </c>
      <c r="L16" s="89">
        <v>11830</v>
      </c>
      <c r="M16" s="77">
        <v>6639</v>
      </c>
      <c r="N16" s="63">
        <f>SUM(B16:M16)</f>
        <v>97990</v>
      </c>
    </row>
    <row r="17" spans="1:14" x14ac:dyDescent="0.25">
      <c r="A17" s="67" t="s">
        <v>45</v>
      </c>
      <c r="B17" s="93">
        <v>21287</v>
      </c>
      <c r="C17" s="93">
        <v>19155</v>
      </c>
      <c r="D17" s="93">
        <v>24336</v>
      </c>
      <c r="E17" s="93">
        <v>22634</v>
      </c>
      <c r="F17" s="93">
        <v>18248</v>
      </c>
      <c r="G17" s="93">
        <v>15254</v>
      </c>
      <c r="H17" s="93">
        <v>7139</v>
      </c>
      <c r="I17" s="93">
        <v>14714</v>
      </c>
      <c r="J17" s="93">
        <v>27159</v>
      </c>
      <c r="K17" s="93">
        <v>21195</v>
      </c>
      <c r="L17" s="91">
        <v>27764</v>
      </c>
      <c r="M17" s="79">
        <v>15174</v>
      </c>
      <c r="N17" s="68">
        <f>SUM(B17:M17)</f>
        <v>234059</v>
      </c>
    </row>
    <row r="18" spans="1:14" x14ac:dyDescent="0.25">
      <c r="A18" s="64" t="s">
        <v>34</v>
      </c>
      <c r="B18" s="94">
        <v>58742</v>
      </c>
      <c r="C18" s="94">
        <v>62929</v>
      </c>
      <c r="D18" s="94">
        <v>46123</v>
      </c>
      <c r="E18" s="94">
        <v>52714</v>
      </c>
      <c r="F18" s="94">
        <v>61378</v>
      </c>
      <c r="G18" s="94">
        <v>62938</v>
      </c>
      <c r="H18" s="94">
        <v>51990</v>
      </c>
      <c r="I18" s="94">
        <v>63553</v>
      </c>
      <c r="J18" s="94">
        <v>82111</v>
      </c>
      <c r="K18" s="94">
        <v>77262</v>
      </c>
      <c r="L18" s="90">
        <v>87841</v>
      </c>
      <c r="M18" s="78">
        <v>58614</v>
      </c>
      <c r="N18" s="66">
        <f>SUM(B18:M18)</f>
        <v>766195</v>
      </c>
    </row>
    <row r="19" spans="1:14" x14ac:dyDescent="0.25">
      <c r="A19" s="62" t="s">
        <v>33</v>
      </c>
      <c r="B19" s="92">
        <v>220072</v>
      </c>
      <c r="C19" s="92">
        <v>232851</v>
      </c>
      <c r="D19" s="92">
        <v>142719</v>
      </c>
      <c r="E19" s="92">
        <v>177377</v>
      </c>
      <c r="F19" s="92">
        <v>206436</v>
      </c>
      <c r="G19" s="92">
        <v>208591</v>
      </c>
      <c r="H19" s="92">
        <v>147295</v>
      </c>
      <c r="I19" s="92">
        <v>215590</v>
      </c>
      <c r="J19" s="92">
        <v>286153</v>
      </c>
      <c r="K19" s="92">
        <v>268609</v>
      </c>
      <c r="L19" s="89">
        <v>308527</v>
      </c>
      <c r="M19" s="77">
        <v>208177</v>
      </c>
      <c r="N19" s="63">
        <f>SUM(N16:N18)</f>
        <v>1098244</v>
      </c>
    </row>
    <row r="20" spans="1:14" x14ac:dyDescent="0.25">
      <c r="A20" s="67" t="s">
        <v>46</v>
      </c>
      <c r="B20" s="93">
        <v>278814</v>
      </c>
      <c r="C20" s="93">
        <v>295780</v>
      </c>
      <c r="D20" s="93">
        <v>188842</v>
      </c>
      <c r="E20" s="93">
        <v>230091</v>
      </c>
      <c r="F20" s="93">
        <v>267814</v>
      </c>
      <c r="G20" s="93">
        <v>271529</v>
      </c>
      <c r="H20" s="93">
        <v>199285</v>
      </c>
      <c r="I20" s="93">
        <v>279143</v>
      </c>
      <c r="J20" s="93">
        <v>368264</v>
      </c>
      <c r="K20" s="93">
        <v>345871</v>
      </c>
      <c r="L20" s="91">
        <v>396368</v>
      </c>
      <c r="M20" s="79">
        <v>266791</v>
      </c>
      <c r="N20" s="68">
        <f>SUM(B20:M20)</f>
        <v>3388592</v>
      </c>
    </row>
    <row r="21" spans="1:14" x14ac:dyDescent="0.25">
      <c r="A21" s="64" t="s">
        <v>28</v>
      </c>
      <c r="B21" s="94">
        <v>1702</v>
      </c>
      <c r="C21" s="94">
        <v>1554</v>
      </c>
      <c r="D21" s="94">
        <v>1874</v>
      </c>
      <c r="E21" s="94">
        <v>1836</v>
      </c>
      <c r="F21" s="94">
        <v>1561</v>
      </c>
      <c r="G21" s="94">
        <v>887</v>
      </c>
      <c r="H21" s="94">
        <v>117</v>
      </c>
      <c r="I21" s="94">
        <v>854</v>
      </c>
      <c r="J21" s="94">
        <v>1755</v>
      </c>
      <c r="K21" s="94">
        <v>1333</v>
      </c>
      <c r="L21" s="90">
        <v>1607</v>
      </c>
      <c r="M21" s="78">
        <v>1120</v>
      </c>
      <c r="N21" s="66">
        <f>SUM(B21:M21)</f>
        <v>16200</v>
      </c>
    </row>
    <row r="22" spans="1:14" x14ac:dyDescent="0.25">
      <c r="A22" s="62" t="s">
        <v>26</v>
      </c>
      <c r="B22" s="92">
        <v>3677</v>
      </c>
      <c r="C22" s="92">
        <v>3051</v>
      </c>
      <c r="D22" s="92">
        <v>3992</v>
      </c>
      <c r="E22" s="92">
        <v>3950</v>
      </c>
      <c r="F22" s="92">
        <v>3360</v>
      </c>
      <c r="G22" s="92">
        <v>2371</v>
      </c>
      <c r="H22" s="92">
        <v>445</v>
      </c>
      <c r="I22" s="92">
        <v>2321</v>
      </c>
      <c r="J22" s="92">
        <v>4845</v>
      </c>
      <c r="K22" s="92">
        <v>3708</v>
      </c>
      <c r="L22" s="89">
        <v>4514</v>
      </c>
      <c r="M22" s="77">
        <v>3259</v>
      </c>
      <c r="N22" s="63">
        <f>SUM(B22:M22)</f>
        <v>39493</v>
      </c>
    </row>
    <row r="23" spans="1:14" x14ac:dyDescent="0.25">
      <c r="A23" s="64" t="s">
        <v>27</v>
      </c>
      <c r="B23" s="94">
        <v>2126</v>
      </c>
      <c r="C23" s="94">
        <v>1573</v>
      </c>
      <c r="D23" s="94">
        <v>2095</v>
      </c>
      <c r="E23" s="94">
        <v>2130</v>
      </c>
      <c r="F23" s="94">
        <v>1714</v>
      </c>
      <c r="G23" s="94">
        <v>1188</v>
      </c>
      <c r="H23" s="94">
        <v>97</v>
      </c>
      <c r="I23" s="94">
        <v>796</v>
      </c>
      <c r="J23" s="94">
        <v>2038</v>
      </c>
      <c r="K23" s="94">
        <v>1521</v>
      </c>
      <c r="L23" s="90">
        <v>1922</v>
      </c>
      <c r="M23" s="78">
        <v>1083</v>
      </c>
      <c r="N23" s="66">
        <f t="shared" ref="N23" si="3">SUM(N21:N22)</f>
        <v>55693</v>
      </c>
    </row>
    <row r="24" spans="1:14" x14ac:dyDescent="0.25">
      <c r="A24" s="62" t="s">
        <v>25</v>
      </c>
      <c r="B24" s="92">
        <v>2560</v>
      </c>
      <c r="C24" s="92">
        <v>2455</v>
      </c>
      <c r="D24" s="92">
        <v>3002</v>
      </c>
      <c r="E24" s="92">
        <v>2926</v>
      </c>
      <c r="F24" s="92">
        <v>2239</v>
      </c>
      <c r="G24" s="92">
        <v>1617</v>
      </c>
      <c r="H24" s="92">
        <v>510</v>
      </c>
      <c r="I24" s="92">
        <v>1538</v>
      </c>
      <c r="J24" s="92">
        <v>2789</v>
      </c>
      <c r="K24" s="92">
        <v>2131</v>
      </c>
      <c r="L24" s="89">
        <v>2812</v>
      </c>
      <c r="M24" s="77">
        <v>1942</v>
      </c>
      <c r="N24" s="63">
        <f>SUM(B24:M24)</f>
        <v>26521</v>
      </c>
    </row>
    <row r="25" spans="1:14" x14ac:dyDescent="0.25">
      <c r="A25" s="64" t="s">
        <v>29</v>
      </c>
      <c r="B25" s="94">
        <v>3878</v>
      </c>
      <c r="C25" s="94">
        <v>3478</v>
      </c>
      <c r="D25" s="94">
        <v>4348</v>
      </c>
      <c r="E25" s="94">
        <v>3948</v>
      </c>
      <c r="F25" s="94">
        <v>3345</v>
      </c>
      <c r="G25" s="94">
        <v>2661</v>
      </c>
      <c r="H25" s="94">
        <v>918</v>
      </c>
      <c r="I25" s="94">
        <v>2820</v>
      </c>
      <c r="J25" s="94">
        <v>5077</v>
      </c>
      <c r="K25" s="94">
        <v>3682</v>
      </c>
      <c r="L25" s="90">
        <v>4692</v>
      </c>
      <c r="M25" s="78">
        <v>3233</v>
      </c>
      <c r="N25" s="66">
        <f t="shared" ref="N25:N32" si="4">SUM(B25:M25)</f>
        <v>42080</v>
      </c>
    </row>
    <row r="26" spans="1:14" x14ac:dyDescent="0.25">
      <c r="A26" s="62" t="s">
        <v>30</v>
      </c>
      <c r="B26" s="92">
        <v>5655</v>
      </c>
      <c r="C26" s="92">
        <v>5085</v>
      </c>
      <c r="D26" s="92">
        <v>6326</v>
      </c>
      <c r="E26" s="92">
        <v>5880</v>
      </c>
      <c r="F26" s="92">
        <v>5418</v>
      </c>
      <c r="G26" s="92">
        <v>3490</v>
      </c>
      <c r="H26" s="92">
        <v>526</v>
      </c>
      <c r="I26" s="92">
        <v>2880</v>
      </c>
      <c r="J26" s="92">
        <v>5915</v>
      </c>
      <c r="K26" s="92">
        <v>4320</v>
      </c>
      <c r="L26" s="89">
        <v>5583</v>
      </c>
      <c r="M26" s="77">
        <v>4080</v>
      </c>
      <c r="N26" s="63">
        <f t="shared" si="4"/>
        <v>55158</v>
      </c>
    </row>
    <row r="27" spans="1:14" x14ac:dyDescent="0.25">
      <c r="A27" s="67" t="s">
        <v>47</v>
      </c>
      <c r="B27" s="93">
        <v>19598</v>
      </c>
      <c r="C27" s="93">
        <v>17196</v>
      </c>
      <c r="D27" s="93">
        <v>21637</v>
      </c>
      <c r="E27" s="93">
        <v>20670</v>
      </c>
      <c r="F27" s="93">
        <v>17637</v>
      </c>
      <c r="G27" s="93">
        <v>12214</v>
      </c>
      <c r="H27" s="93">
        <v>2613</v>
      </c>
      <c r="I27" s="93">
        <v>11209</v>
      </c>
      <c r="J27" s="93">
        <v>22419</v>
      </c>
      <c r="K27" s="93">
        <v>16695</v>
      </c>
      <c r="L27" s="91">
        <v>21130</v>
      </c>
      <c r="M27" s="79">
        <v>14717</v>
      </c>
      <c r="N27" s="68">
        <f t="shared" si="4"/>
        <v>197735</v>
      </c>
    </row>
    <row r="28" spans="1:14" x14ac:dyDescent="0.25">
      <c r="A28" s="64" t="s">
        <v>48</v>
      </c>
      <c r="B28" s="94">
        <v>8151</v>
      </c>
      <c r="C28" s="94">
        <v>9567</v>
      </c>
      <c r="D28" s="94">
        <v>8558</v>
      </c>
      <c r="E28" s="94">
        <v>7564</v>
      </c>
      <c r="F28" s="94">
        <v>7779</v>
      </c>
      <c r="G28" s="94">
        <v>9534</v>
      </c>
      <c r="H28" s="94">
        <v>6327</v>
      </c>
      <c r="I28" s="94">
        <v>9314</v>
      </c>
      <c r="J28" s="94">
        <v>10949</v>
      </c>
      <c r="K28" s="94">
        <v>10679</v>
      </c>
      <c r="L28" s="90">
        <v>11587</v>
      </c>
      <c r="M28" s="78">
        <v>8189</v>
      </c>
      <c r="N28" s="66">
        <f t="shared" si="4"/>
        <v>108198</v>
      </c>
    </row>
    <row r="29" spans="1:14" x14ac:dyDescent="0.25">
      <c r="A29" s="62" t="s">
        <v>36</v>
      </c>
      <c r="B29" s="92">
        <v>44129</v>
      </c>
      <c r="C29" s="92">
        <v>42643</v>
      </c>
      <c r="D29" s="92">
        <v>38563</v>
      </c>
      <c r="E29" s="92">
        <v>38451</v>
      </c>
      <c r="F29" s="92">
        <v>29808</v>
      </c>
      <c r="G29" s="92">
        <v>35204</v>
      </c>
      <c r="H29" s="92">
        <v>14632</v>
      </c>
      <c r="I29" s="92">
        <v>35050</v>
      </c>
      <c r="J29" s="92">
        <v>59225</v>
      </c>
      <c r="K29" s="92">
        <v>51595</v>
      </c>
      <c r="L29" s="89">
        <v>64626</v>
      </c>
      <c r="M29" s="77">
        <v>38648</v>
      </c>
      <c r="N29" s="63">
        <f t="shared" si="4"/>
        <v>492574</v>
      </c>
    </row>
    <row r="30" spans="1:14" x14ac:dyDescent="0.25">
      <c r="A30" s="64" t="s">
        <v>35</v>
      </c>
      <c r="B30" s="94">
        <v>50103</v>
      </c>
      <c r="C30" s="94">
        <v>57526</v>
      </c>
      <c r="D30" s="94">
        <v>43101</v>
      </c>
      <c r="E30" s="94">
        <v>45392</v>
      </c>
      <c r="F30" s="94">
        <v>51416</v>
      </c>
      <c r="G30" s="94">
        <v>55679</v>
      </c>
      <c r="H30" s="94">
        <v>38234</v>
      </c>
      <c r="I30" s="94">
        <v>56382</v>
      </c>
      <c r="J30" s="94">
        <v>78082</v>
      </c>
      <c r="K30" s="94">
        <v>73659</v>
      </c>
      <c r="L30" s="90">
        <v>81812</v>
      </c>
      <c r="M30" s="78">
        <v>54560</v>
      </c>
      <c r="N30" s="66">
        <f t="shared" si="4"/>
        <v>685946</v>
      </c>
    </row>
    <row r="31" spans="1:14" x14ac:dyDescent="0.25">
      <c r="A31" s="67" t="s">
        <v>49</v>
      </c>
      <c r="B31" s="93">
        <v>102383</v>
      </c>
      <c r="C31" s="93">
        <v>109736</v>
      </c>
      <c r="D31" s="93">
        <v>90222</v>
      </c>
      <c r="E31" s="93">
        <v>91407</v>
      </c>
      <c r="F31" s="93">
        <v>89003</v>
      </c>
      <c r="G31" s="93">
        <v>100417</v>
      </c>
      <c r="H31" s="93">
        <v>59193</v>
      </c>
      <c r="I31" s="93">
        <v>100746</v>
      </c>
      <c r="J31" s="93">
        <v>148256</v>
      </c>
      <c r="K31" s="93">
        <v>135933</v>
      </c>
      <c r="L31" s="91">
        <v>158025</v>
      </c>
      <c r="M31" s="79">
        <v>101397</v>
      </c>
      <c r="N31" s="68">
        <f t="shared" ref="N31" si="5">SUM(N25:N30)</f>
        <v>1581691</v>
      </c>
    </row>
    <row r="32" spans="1:14" x14ac:dyDescent="0.25">
      <c r="A32" s="62" t="s">
        <v>32</v>
      </c>
      <c r="B32" s="92">
        <v>75357</v>
      </c>
      <c r="C32" s="92">
        <v>82288</v>
      </c>
      <c r="D32" s="92">
        <v>79417</v>
      </c>
      <c r="E32" s="92">
        <v>74267</v>
      </c>
      <c r="F32" s="92">
        <v>69372</v>
      </c>
      <c r="G32" s="92">
        <v>70958</v>
      </c>
      <c r="H32" s="92">
        <v>50934</v>
      </c>
      <c r="I32" s="92">
        <v>74682</v>
      </c>
      <c r="J32" s="92">
        <v>102551</v>
      </c>
      <c r="K32" s="92">
        <v>89954</v>
      </c>
      <c r="L32" s="89">
        <v>107924</v>
      </c>
      <c r="M32" s="77">
        <v>74719</v>
      </c>
      <c r="N32" s="63">
        <f t="shared" si="4"/>
        <v>952423</v>
      </c>
    </row>
    <row r="33" spans="1:14" x14ac:dyDescent="0.25">
      <c r="A33" s="64" t="s">
        <v>31</v>
      </c>
      <c r="B33" s="94">
        <v>113869</v>
      </c>
      <c r="C33" s="94">
        <v>102347</v>
      </c>
      <c r="D33" s="94">
        <v>100760</v>
      </c>
      <c r="E33" s="94">
        <v>87939</v>
      </c>
      <c r="F33" s="94">
        <v>94012</v>
      </c>
      <c r="G33" s="94">
        <v>89535</v>
      </c>
      <c r="H33" s="94">
        <v>58249</v>
      </c>
      <c r="I33" s="94">
        <v>90058</v>
      </c>
      <c r="J33" s="94">
        <v>131327</v>
      </c>
      <c r="K33" s="94">
        <v>129909</v>
      </c>
      <c r="L33" s="90">
        <v>156697</v>
      </c>
      <c r="M33" s="78">
        <v>110021</v>
      </c>
      <c r="N33" s="66">
        <f>SUM(B33:M33)</f>
        <v>1264723</v>
      </c>
    </row>
    <row r="34" spans="1:14" x14ac:dyDescent="0.25">
      <c r="A34" s="67" t="s">
        <v>50</v>
      </c>
      <c r="B34" s="93">
        <v>189226</v>
      </c>
      <c r="C34" s="93">
        <v>184635</v>
      </c>
      <c r="D34" s="93">
        <v>180177</v>
      </c>
      <c r="E34" s="93">
        <v>162206</v>
      </c>
      <c r="F34" s="93">
        <v>163384</v>
      </c>
      <c r="G34" s="93">
        <v>160493</v>
      </c>
      <c r="H34" s="93">
        <v>109183</v>
      </c>
      <c r="I34" s="93">
        <v>164740</v>
      </c>
      <c r="J34" s="93">
        <v>233878</v>
      </c>
      <c r="K34" s="93">
        <v>219863</v>
      </c>
      <c r="L34" s="91">
        <v>264621</v>
      </c>
      <c r="M34" s="79">
        <v>184740</v>
      </c>
      <c r="N34" s="68">
        <f>SUM(B34:M34)</f>
        <v>2217146</v>
      </c>
    </row>
    <row r="35" spans="1:14" x14ac:dyDescent="0.25">
      <c r="A35" s="62" t="s">
        <v>51</v>
      </c>
      <c r="B35" s="92">
        <v>52</v>
      </c>
      <c r="C35" s="92">
        <v>43</v>
      </c>
      <c r="D35" s="92">
        <v>60</v>
      </c>
      <c r="E35" s="92">
        <v>55</v>
      </c>
      <c r="F35" s="92">
        <v>64</v>
      </c>
      <c r="G35" s="92">
        <v>65</v>
      </c>
      <c r="H35" s="92">
        <v>44</v>
      </c>
      <c r="I35" s="92">
        <v>51</v>
      </c>
      <c r="J35" s="92">
        <v>48</v>
      </c>
      <c r="K35" s="92">
        <v>62</v>
      </c>
      <c r="L35" s="89">
        <v>63</v>
      </c>
      <c r="M35" s="77">
        <v>38</v>
      </c>
      <c r="N35" s="63">
        <f>SUM(B35:M35)</f>
        <v>645</v>
      </c>
    </row>
    <row r="36" spans="1:14" x14ac:dyDescent="0.25">
      <c r="A36" s="64" t="s">
        <v>19</v>
      </c>
      <c r="B36" s="94">
        <v>6626</v>
      </c>
      <c r="C36" s="94">
        <v>6250</v>
      </c>
      <c r="D36" s="94">
        <v>7619</v>
      </c>
      <c r="E36" s="94">
        <v>7643</v>
      </c>
      <c r="F36" s="94">
        <v>6695</v>
      </c>
      <c r="G36" s="94">
        <v>5293</v>
      </c>
      <c r="H36" s="94">
        <v>411</v>
      </c>
      <c r="I36" s="94">
        <v>4599</v>
      </c>
      <c r="J36" s="94">
        <v>9154</v>
      </c>
      <c r="K36" s="94">
        <v>6870</v>
      </c>
      <c r="L36" s="90">
        <v>8455</v>
      </c>
      <c r="M36" s="78">
        <v>5506</v>
      </c>
      <c r="N36" s="65">
        <v>6626</v>
      </c>
    </row>
    <row r="37" spans="1:14" x14ac:dyDescent="0.25">
      <c r="A37" s="62" t="s">
        <v>18</v>
      </c>
      <c r="B37" s="92">
        <v>21979</v>
      </c>
      <c r="C37" s="92">
        <v>24510</v>
      </c>
      <c r="D37" s="92">
        <v>28381</v>
      </c>
      <c r="E37" s="92">
        <v>30678</v>
      </c>
      <c r="F37" s="92">
        <v>32712</v>
      </c>
      <c r="G37" s="92">
        <v>37424</v>
      </c>
      <c r="H37" s="92">
        <v>57126</v>
      </c>
      <c r="I37" s="92">
        <v>33091</v>
      </c>
      <c r="J37" s="92">
        <v>29106</v>
      </c>
      <c r="K37" s="92">
        <v>24914</v>
      </c>
      <c r="L37" s="89">
        <v>25636</v>
      </c>
      <c r="M37" s="77">
        <v>19021</v>
      </c>
      <c r="N37" s="63">
        <f>SUM(B37:M37)</f>
        <v>364578</v>
      </c>
    </row>
    <row r="38" spans="1:14" x14ac:dyDescent="0.25">
      <c r="A38" s="67" t="s">
        <v>52</v>
      </c>
      <c r="B38" s="93">
        <v>28657</v>
      </c>
      <c r="C38" s="93">
        <v>30803</v>
      </c>
      <c r="D38" s="93">
        <v>36060</v>
      </c>
      <c r="E38" s="93">
        <v>38376</v>
      </c>
      <c r="F38" s="93">
        <v>39471</v>
      </c>
      <c r="G38" s="93">
        <v>42782</v>
      </c>
      <c r="H38" s="93">
        <v>57581</v>
      </c>
      <c r="I38" s="93">
        <v>37741</v>
      </c>
      <c r="J38" s="93">
        <v>38308</v>
      </c>
      <c r="K38" s="93">
        <v>31846</v>
      </c>
      <c r="L38" s="91">
        <v>34154</v>
      </c>
      <c r="M38" s="79">
        <v>24565</v>
      </c>
      <c r="N38" s="68">
        <f>SUM(B38:M38)</f>
        <v>440344</v>
      </c>
    </row>
    <row r="39" spans="1:14" x14ac:dyDescent="0.25">
      <c r="A39" s="69" t="s">
        <v>53</v>
      </c>
      <c r="B39" s="92">
        <v>878747</v>
      </c>
      <c r="C39" s="92">
        <v>923169</v>
      </c>
      <c r="D39" s="92">
        <v>836734</v>
      </c>
      <c r="E39" s="92">
        <v>811408</v>
      </c>
      <c r="F39" s="92">
        <v>800341</v>
      </c>
      <c r="G39" s="92">
        <v>856743</v>
      </c>
      <c r="H39" s="92">
        <v>623861</v>
      </c>
      <c r="I39" s="92">
        <v>899905</v>
      </c>
      <c r="J39" s="92">
        <v>1242876</v>
      </c>
      <c r="K39" s="92">
        <v>1157462</v>
      </c>
      <c r="L39" s="89">
        <v>1344036</v>
      </c>
      <c r="M39" s="77">
        <v>897797</v>
      </c>
      <c r="N39" s="70">
        <f>SUM(B39:M39)</f>
        <v>11273079</v>
      </c>
    </row>
    <row r="41" spans="1:14" x14ac:dyDescent="0.25">
      <c r="B41" s="101">
        <f t="shared" ref="B41:L41" si="6">SUM(B9,B14,B17,B20,B27,B31,B34,B38)</f>
        <v>878747</v>
      </c>
      <c r="C41" s="101">
        <f t="shared" si="6"/>
        <v>923169</v>
      </c>
      <c r="D41" s="101">
        <f t="shared" si="6"/>
        <v>836734</v>
      </c>
      <c r="E41" s="101">
        <f t="shared" si="6"/>
        <v>811408</v>
      </c>
      <c r="F41" s="101">
        <f t="shared" si="6"/>
        <v>800341</v>
      </c>
      <c r="G41" s="101">
        <f t="shared" si="6"/>
        <v>856743</v>
      </c>
      <c r="H41" s="101">
        <f t="shared" si="6"/>
        <v>623861</v>
      </c>
      <c r="I41" s="101">
        <f t="shared" si="6"/>
        <v>899905</v>
      </c>
      <c r="J41" s="101">
        <f t="shared" si="6"/>
        <v>1242876</v>
      </c>
      <c r="K41" s="101">
        <f t="shared" si="6"/>
        <v>1157462</v>
      </c>
      <c r="L41" s="101">
        <f t="shared" si="6"/>
        <v>1344036</v>
      </c>
      <c r="M41" s="101">
        <f>SUM(M9,M14,M17,M20,M27,M31,M34,M38)</f>
        <v>897797</v>
      </c>
      <c r="N41" s="101">
        <f>SUM(N9,O14,N17,N20,N27,N31,N34,N38)</f>
        <v>11568052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8" t="s">
        <v>42</v>
      </c>
    </row>
    <row r="2" spans="1:9" ht="15" customHeight="1" x14ac:dyDescent="0.25">
      <c r="A2" s="72">
        <v>44197</v>
      </c>
    </row>
    <row r="4" spans="1:9" x14ac:dyDescent="0.25">
      <c r="A4" s="13" t="s">
        <v>37</v>
      </c>
      <c r="B4" s="95" t="s">
        <v>38</v>
      </c>
      <c r="C4" s="96"/>
      <c r="D4" s="96"/>
      <c r="E4" s="97"/>
      <c r="F4" s="95" t="s">
        <v>39</v>
      </c>
      <c r="G4" s="96"/>
      <c r="H4" s="96"/>
      <c r="I4" s="97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2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2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25">
      <c r="A9" s="18" t="s">
        <v>43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2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2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2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2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25">
      <c r="A14" s="18" t="s">
        <v>44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2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2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25">
      <c r="A17" s="18" t="s">
        <v>45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2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25">
      <c r="A19" s="14" t="s">
        <v>33</v>
      </c>
      <c r="B19" s="29">
        <f>'2021'!B19</f>
        <v>220072</v>
      </c>
      <c r="C19" s="29">
        <f>'2020'!B19</f>
        <v>368949</v>
      </c>
      <c r="D19" s="29">
        <f t="shared" si="0"/>
        <v>-148877</v>
      </c>
      <c r="E19" s="22">
        <f t="shared" si="1"/>
        <v>-0.40351647517678596</v>
      </c>
      <c r="F19" s="29">
        <f t="shared" si="5"/>
        <v>220072</v>
      </c>
      <c r="G19" s="29">
        <f t="shared" ref="G19:G21" si="10">C19</f>
        <v>368949</v>
      </c>
      <c r="H19" s="29">
        <f t="shared" ref="H19:H21" si="11">D19</f>
        <v>-148877</v>
      </c>
      <c r="I19" s="26">
        <f t="shared" si="7"/>
        <v>-0.40351647517678596</v>
      </c>
    </row>
    <row r="20" spans="1:9" x14ac:dyDescent="0.25">
      <c r="A20" s="18" t="s">
        <v>46</v>
      </c>
      <c r="B20" s="31">
        <f>'2021'!B20</f>
        <v>278814</v>
      </c>
      <c r="C20" s="31">
        <f>'2020'!B20</f>
        <v>469789</v>
      </c>
      <c r="D20" s="31">
        <f t="shared" si="0"/>
        <v>-190975</v>
      </c>
      <c r="E20" s="24">
        <f t="shared" si="1"/>
        <v>-0.40651228530255074</v>
      </c>
      <c r="F20" s="31">
        <f t="shared" si="5"/>
        <v>278814</v>
      </c>
      <c r="G20" s="31">
        <f t="shared" si="10"/>
        <v>469789</v>
      </c>
      <c r="H20" s="31">
        <f t="shared" si="11"/>
        <v>-190975</v>
      </c>
      <c r="I20" s="27">
        <f t="shared" ref="I20" si="12">E20</f>
        <v>-0.40651228530255074</v>
      </c>
    </row>
    <row r="21" spans="1:9" x14ac:dyDescent="0.2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2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2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2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2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25">
      <c r="A26" s="14" t="s">
        <v>30</v>
      </c>
      <c r="B26" s="29">
        <f>'2021'!B26</f>
        <v>5655</v>
      </c>
      <c r="C26" s="29">
        <f>'2020'!B26</f>
        <v>6221</v>
      </c>
      <c r="D26" s="29">
        <f t="shared" si="15"/>
        <v>-566</v>
      </c>
      <c r="E26" s="22">
        <f t="shared" si="16"/>
        <v>-9.0982157209451853E-2</v>
      </c>
      <c r="F26" s="29">
        <f t="shared" si="5"/>
        <v>5655</v>
      </c>
      <c r="G26" s="29">
        <f t="shared" si="17"/>
        <v>6221</v>
      </c>
      <c r="H26" s="29">
        <f t="shared" si="18"/>
        <v>-566</v>
      </c>
      <c r="I26" s="26">
        <f t="shared" si="19"/>
        <v>-9.0982157209451853E-2</v>
      </c>
    </row>
    <row r="27" spans="1:9" x14ac:dyDescent="0.25">
      <c r="A27" s="18" t="s">
        <v>47</v>
      </c>
      <c r="B27" s="31">
        <f>'2021'!B27</f>
        <v>19598</v>
      </c>
      <c r="C27" s="31">
        <f>'2020'!B27</f>
        <v>24188</v>
      </c>
      <c r="D27" s="31">
        <f t="shared" si="15"/>
        <v>-4590</v>
      </c>
      <c r="E27" s="24">
        <f t="shared" si="16"/>
        <v>-0.18976351910038036</v>
      </c>
      <c r="F27" s="31">
        <f t="shared" si="5"/>
        <v>19598</v>
      </c>
      <c r="G27" s="31">
        <f t="shared" si="17"/>
        <v>24188</v>
      </c>
      <c r="H27" s="31">
        <f t="shared" si="18"/>
        <v>-4590</v>
      </c>
      <c r="I27" s="27">
        <f t="shared" ref="I27" si="20">E27</f>
        <v>-0.18976351910038036</v>
      </c>
    </row>
    <row r="28" spans="1:9" x14ac:dyDescent="0.25">
      <c r="A28" s="16" t="s">
        <v>48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2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2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25">
      <c r="A31" s="18" t="s">
        <v>49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25">
      <c r="A32" s="14" t="s">
        <v>32</v>
      </c>
      <c r="B32" s="29">
        <f>'2021'!B32</f>
        <v>75357</v>
      </c>
      <c r="C32" s="29">
        <f>'2020'!B32</f>
        <v>126670</v>
      </c>
      <c r="D32" s="29">
        <f t="shared" si="15"/>
        <v>-51313</v>
      </c>
      <c r="E32" s="22">
        <f t="shared" si="16"/>
        <v>-0.40509197126391411</v>
      </c>
      <c r="F32" s="29">
        <f t="shared" si="5"/>
        <v>75357</v>
      </c>
      <c r="G32" s="29">
        <f t="shared" si="22"/>
        <v>126670</v>
      </c>
      <c r="H32" s="29">
        <f t="shared" si="23"/>
        <v>-51313</v>
      </c>
      <c r="I32" s="26">
        <f>H32/G32</f>
        <v>-0.40509197126391411</v>
      </c>
    </row>
    <row r="33" spans="1:9" x14ac:dyDescent="0.25">
      <c r="A33" s="16" t="s">
        <v>31</v>
      </c>
      <c r="B33" s="30">
        <f>'2021'!B33</f>
        <v>113869</v>
      </c>
      <c r="C33" s="30">
        <f>'2020'!B33</f>
        <v>188301</v>
      </c>
      <c r="D33" s="30">
        <f>B33-C33</f>
        <v>-74432</v>
      </c>
      <c r="E33" s="23">
        <f t="shared" ref="E33:E39" si="25">D33/C33</f>
        <v>-0.39528202186924127</v>
      </c>
      <c r="F33" s="30">
        <f t="shared" si="5"/>
        <v>113869</v>
      </c>
      <c r="G33" s="30">
        <f t="shared" si="22"/>
        <v>188301</v>
      </c>
      <c r="H33" s="30">
        <f t="shared" si="23"/>
        <v>-74432</v>
      </c>
      <c r="I33" s="25">
        <f t="shared" ref="I33" si="26">H33/G33</f>
        <v>-0.39528202186924127</v>
      </c>
    </row>
    <row r="34" spans="1:9" x14ac:dyDescent="0.25">
      <c r="A34" s="18" t="s">
        <v>50</v>
      </c>
      <c r="B34" s="31">
        <f>'2021'!B34</f>
        <v>189226</v>
      </c>
      <c r="C34" s="31">
        <f>'2020'!B34</f>
        <v>314971</v>
      </c>
      <c r="D34" s="31">
        <f>B34-C34</f>
        <v>-125745</v>
      </c>
      <c r="E34" s="24">
        <f t="shared" si="25"/>
        <v>-0.39922723044343766</v>
      </c>
      <c r="F34" s="31">
        <f t="shared" si="5"/>
        <v>189226</v>
      </c>
      <c r="G34" s="31">
        <f t="shared" ref="G34:G37" si="27">C34</f>
        <v>314971</v>
      </c>
      <c r="H34" s="31">
        <f t="shared" ref="H34:H37" si="28">D34</f>
        <v>-125745</v>
      </c>
      <c r="I34" s="27">
        <f t="shared" ref="I34" si="29">E34</f>
        <v>-0.39922723044343766</v>
      </c>
    </row>
    <row r="35" spans="1:9" x14ac:dyDescent="0.25">
      <c r="A35" s="14" t="s">
        <v>51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2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2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25">
      <c r="A38" s="18" t="s">
        <v>52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25">
      <c r="A39" s="32" t="s">
        <v>53</v>
      </c>
      <c r="B39" s="33">
        <f>'2021'!B39</f>
        <v>878747</v>
      </c>
      <c r="C39" s="33">
        <f>'2020'!B39</f>
        <v>1599150</v>
      </c>
      <c r="D39" s="33">
        <f>B39-C39</f>
        <v>-720403</v>
      </c>
      <c r="E39" s="34">
        <f t="shared" si="25"/>
        <v>-0.45049119844917612</v>
      </c>
      <c r="F39" s="35">
        <f t="shared" si="5"/>
        <v>878747</v>
      </c>
      <c r="G39" s="35">
        <f t="shared" si="32"/>
        <v>1599150</v>
      </c>
      <c r="H39" s="35">
        <f t="shared" si="33"/>
        <v>-720403</v>
      </c>
      <c r="I39" s="36">
        <f t="shared" si="31"/>
        <v>-0.45049119844917612</v>
      </c>
    </row>
    <row r="41" spans="1:9" x14ac:dyDescent="0.2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" customHeight="1" x14ac:dyDescent="0.25">
      <c r="A2" s="72">
        <v>44228</v>
      </c>
    </row>
    <row r="4" spans="1:9" x14ac:dyDescent="0.25">
      <c r="A4" s="13" t="s">
        <v>37</v>
      </c>
      <c r="B4" s="95" t="s">
        <v>38</v>
      </c>
      <c r="C4" s="96"/>
      <c r="D4" s="96"/>
      <c r="E4" s="97"/>
      <c r="F4" s="95" t="s">
        <v>39</v>
      </c>
      <c r="G4" s="96"/>
      <c r="H4" s="96"/>
      <c r="I4" s="97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2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2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25">
      <c r="A9" s="18" t="s">
        <v>43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2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25">
      <c r="A11" s="14" t="s">
        <v>14</v>
      </c>
      <c r="B11" s="29">
        <f>'2021'!C11</f>
        <v>88237</v>
      </c>
      <c r="C11" s="11">
        <f>'2020'!C11</f>
        <v>159253</v>
      </c>
      <c r="D11" s="11">
        <f t="shared" si="0"/>
        <v>-71016</v>
      </c>
      <c r="E11" s="22">
        <f t="shared" si="1"/>
        <v>-0.44593194476713155</v>
      </c>
      <c r="F11" s="11">
        <f>SUM('2021'!B11:C11)</f>
        <v>165929</v>
      </c>
      <c r="G11" s="11">
        <f>SUM('2020'!B11:C11)</f>
        <v>341491</v>
      </c>
      <c r="H11" s="11">
        <f t="shared" si="2"/>
        <v>-175562</v>
      </c>
      <c r="I11" s="26">
        <f>H11/G11</f>
        <v>-0.51410432485775615</v>
      </c>
    </row>
    <row r="12" spans="1:9" x14ac:dyDescent="0.2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25">
      <c r="A13" s="14" t="s">
        <v>15</v>
      </c>
      <c r="B13" s="29">
        <f>'2021'!C13</f>
        <v>128685</v>
      </c>
      <c r="C13" s="11">
        <f>'2020'!C13</f>
        <v>228943</v>
      </c>
      <c r="D13" s="11">
        <f t="shared" si="0"/>
        <v>-100258</v>
      </c>
      <c r="E13" s="22">
        <f t="shared" si="1"/>
        <v>-0.43791686140218306</v>
      </c>
      <c r="F13" s="11">
        <f>SUM('2021'!B13:C13)</f>
        <v>240116</v>
      </c>
      <c r="G13" s="11">
        <f>SUM('2020'!B13:C13)</f>
        <v>493820</v>
      </c>
      <c r="H13" s="11">
        <f t="shared" si="2"/>
        <v>-253704</v>
      </c>
      <c r="I13" s="26">
        <f t="shared" si="4"/>
        <v>-0.51375804949171766</v>
      </c>
    </row>
    <row r="14" spans="1:9" x14ac:dyDescent="0.25">
      <c r="A14" s="18" t="s">
        <v>44</v>
      </c>
      <c r="B14" s="31">
        <f>'2021'!C14</f>
        <v>242715</v>
      </c>
      <c r="C14" s="31">
        <f>'2020'!C14</f>
        <v>428502</v>
      </c>
      <c r="D14" s="31">
        <f t="shared" si="0"/>
        <v>-185787</v>
      </c>
      <c r="E14" s="24">
        <f t="shared" si="1"/>
        <v>-0.43357323886469606</v>
      </c>
      <c r="F14" s="31">
        <f>SUM('2021'!B14:C14)</f>
        <v>457831</v>
      </c>
      <c r="G14" s="31">
        <f>SUM('2020'!B14:C14)</f>
        <v>923777</v>
      </c>
      <c r="H14" s="31">
        <f t="shared" si="2"/>
        <v>-465946</v>
      </c>
      <c r="I14" s="27">
        <f t="shared" si="4"/>
        <v>-0.50439229381116868</v>
      </c>
    </row>
    <row r="15" spans="1:9" x14ac:dyDescent="0.2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2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25">
      <c r="A17" s="18" t="s">
        <v>45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25">
      <c r="A18" s="16" t="s">
        <v>34</v>
      </c>
      <c r="B18" s="30">
        <f>'2021'!C18</f>
        <v>62929</v>
      </c>
      <c r="C18" s="43">
        <f>'2020'!C18</f>
        <v>88000</v>
      </c>
      <c r="D18" s="43">
        <f t="shared" si="0"/>
        <v>-25071</v>
      </c>
      <c r="E18" s="23">
        <f t="shared" si="1"/>
        <v>-0.28489772727272727</v>
      </c>
      <c r="F18" s="43">
        <f>SUM('2021'!B18:C18)</f>
        <v>121671</v>
      </c>
      <c r="G18" s="43">
        <f>SUM('2020'!B18:C18)</f>
        <v>188840</v>
      </c>
      <c r="H18" s="43">
        <f t="shared" si="2"/>
        <v>-67169</v>
      </c>
      <c r="I18" s="25">
        <f t="shared" si="4"/>
        <v>-0.3556926498623173</v>
      </c>
    </row>
    <row r="19" spans="1:9" x14ac:dyDescent="0.25">
      <c r="A19" s="14" t="s">
        <v>33</v>
      </c>
      <c r="B19" s="29">
        <f>'2021'!C19</f>
        <v>232851</v>
      </c>
      <c r="C19" s="11">
        <f>'2020'!C19</f>
        <v>321379</v>
      </c>
      <c r="D19" s="11">
        <f t="shared" si="0"/>
        <v>-88528</v>
      </c>
      <c r="E19" s="22">
        <f t="shared" si="1"/>
        <v>-0.2754629269491784</v>
      </c>
      <c r="F19" s="11">
        <f>SUM('2021'!B19:C19)</f>
        <v>452923</v>
      </c>
      <c r="G19" s="11">
        <f>SUM('2020'!B19:C19)</f>
        <v>690328</v>
      </c>
      <c r="H19" s="11">
        <f t="shared" si="2"/>
        <v>-237405</v>
      </c>
      <c r="I19" s="26">
        <f t="shared" si="4"/>
        <v>-0.34390173946297992</v>
      </c>
    </row>
    <row r="20" spans="1:9" x14ac:dyDescent="0.25">
      <c r="A20" s="18" t="s">
        <v>46</v>
      </c>
      <c r="B20" s="31">
        <f>'2021'!C20</f>
        <v>295780</v>
      </c>
      <c r="C20" s="31">
        <f>'2020'!C20</f>
        <v>409379</v>
      </c>
      <c r="D20" s="31">
        <f t="shared" si="0"/>
        <v>-113599</v>
      </c>
      <c r="E20" s="24">
        <f t="shared" si="1"/>
        <v>-0.27749102909528822</v>
      </c>
      <c r="F20" s="31">
        <f>SUM('2021'!B20:C20)</f>
        <v>574594</v>
      </c>
      <c r="G20" s="31">
        <f>SUM('2020'!B20:C20)</f>
        <v>879168</v>
      </c>
      <c r="H20" s="31">
        <f t="shared" si="2"/>
        <v>-304574</v>
      </c>
      <c r="I20" s="27">
        <f t="shared" si="5"/>
        <v>-0.27749102909528822</v>
      </c>
    </row>
    <row r="21" spans="1:9" x14ac:dyDescent="0.2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2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2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2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2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25">
      <c r="A26" s="14" t="s">
        <v>30</v>
      </c>
      <c r="B26" s="29">
        <f>'2021'!C26</f>
        <v>5085</v>
      </c>
      <c r="C26" s="11">
        <f>'2020'!C26</f>
        <v>4995</v>
      </c>
      <c r="D26" s="11">
        <f t="shared" si="0"/>
        <v>90</v>
      </c>
      <c r="E26" s="22">
        <f t="shared" si="1"/>
        <v>1.8018018018018018E-2</v>
      </c>
      <c r="F26" s="11">
        <f>SUM('2021'!B26:C26)</f>
        <v>10740</v>
      </c>
      <c r="G26" s="11">
        <f>SUM('2020'!B26:C26)</f>
        <v>11216</v>
      </c>
      <c r="H26" s="11">
        <f t="shared" si="2"/>
        <v>-476</v>
      </c>
      <c r="I26" s="26">
        <f t="shared" si="6"/>
        <v>-4.2439372325249643E-2</v>
      </c>
    </row>
    <row r="27" spans="1:9" x14ac:dyDescent="0.25">
      <c r="A27" s="18" t="s">
        <v>47</v>
      </c>
      <c r="B27" s="31">
        <f>'2021'!C27</f>
        <v>17196</v>
      </c>
      <c r="C27" s="31">
        <f>'2020'!C27</f>
        <v>18295</v>
      </c>
      <c r="D27" s="31">
        <f t="shared" si="0"/>
        <v>-1099</v>
      </c>
      <c r="E27" s="24">
        <f t="shared" si="1"/>
        <v>-6.0071057666028972E-2</v>
      </c>
      <c r="F27" s="31">
        <f>SUM('2021'!B27:C27)</f>
        <v>36794</v>
      </c>
      <c r="G27" s="31">
        <f>SUM('2020'!B27:C27)</f>
        <v>42483</v>
      </c>
      <c r="H27" s="31">
        <f t="shared" si="2"/>
        <v>-5689</v>
      </c>
      <c r="I27" s="27">
        <f t="shared" si="5"/>
        <v>-6.0071057666028972E-2</v>
      </c>
    </row>
    <row r="28" spans="1:9" x14ac:dyDescent="0.25">
      <c r="A28" s="16" t="s">
        <v>48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2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25">
      <c r="A30" s="16" t="s">
        <v>35</v>
      </c>
      <c r="B30" s="30">
        <f>'2021'!C30</f>
        <v>57526</v>
      </c>
      <c r="C30" s="43">
        <f>'2020'!C30</f>
        <v>92395</v>
      </c>
      <c r="D30" s="43">
        <f t="shared" si="0"/>
        <v>-34869</v>
      </c>
      <c r="E30" s="23">
        <f t="shared" si="1"/>
        <v>-0.37739055143676609</v>
      </c>
      <c r="F30" s="43">
        <f>SUM('2021'!B30:C30)</f>
        <v>107629</v>
      </c>
      <c r="G30" s="43">
        <f>SUM('2020'!B30:C30)</f>
        <v>198625</v>
      </c>
      <c r="H30" s="43">
        <f t="shared" si="2"/>
        <v>-90996</v>
      </c>
      <c r="I30" s="25">
        <f t="shared" ref="I30" si="7">H30/G30</f>
        <v>-0.45812964128382633</v>
      </c>
    </row>
    <row r="31" spans="1:9" x14ac:dyDescent="0.25">
      <c r="A31" s="18" t="s">
        <v>49</v>
      </c>
      <c r="B31" s="31">
        <f>'2021'!C31</f>
        <v>109736</v>
      </c>
      <c r="C31" s="31">
        <f>'2020'!C31</f>
        <v>158892</v>
      </c>
      <c r="D31" s="31">
        <f t="shared" si="0"/>
        <v>-49156</v>
      </c>
      <c r="E31" s="24">
        <f t="shared" si="1"/>
        <v>-0.30936736903053647</v>
      </c>
      <c r="F31" s="31">
        <f>SUM('2021'!B31:C31)</f>
        <v>212119</v>
      </c>
      <c r="G31" s="31">
        <f>SUM('2020'!B31:C31)</f>
        <v>346493</v>
      </c>
      <c r="H31" s="31">
        <f t="shared" si="2"/>
        <v>-134374</v>
      </c>
      <c r="I31" s="27">
        <f t="shared" si="5"/>
        <v>-0.30936736903053647</v>
      </c>
    </row>
    <row r="32" spans="1:9" x14ac:dyDescent="0.25">
      <c r="A32" s="14" t="s">
        <v>32</v>
      </c>
      <c r="B32" s="29">
        <f>'2021'!C32</f>
        <v>82288</v>
      </c>
      <c r="C32" s="11">
        <f>'2020'!C32</f>
        <v>108131</v>
      </c>
      <c r="D32" s="11">
        <f t="shared" si="0"/>
        <v>-25843</v>
      </c>
      <c r="E32" s="22">
        <f t="shared" si="1"/>
        <v>-0.2389971423551063</v>
      </c>
      <c r="F32" s="11">
        <f>SUM('2021'!B32:C32)</f>
        <v>157645</v>
      </c>
      <c r="G32" s="11">
        <f>SUM('2020'!B32:C32)</f>
        <v>234801</v>
      </c>
      <c r="H32" s="11">
        <f t="shared" si="2"/>
        <v>-77156</v>
      </c>
      <c r="I32" s="26">
        <f>H32/G32</f>
        <v>-0.32860166694349685</v>
      </c>
    </row>
    <row r="33" spans="1:9" x14ac:dyDescent="0.25">
      <c r="A33" s="16" t="s">
        <v>31</v>
      </c>
      <c r="B33" s="30">
        <f>'2021'!C33</f>
        <v>102347</v>
      </c>
      <c r="C33" s="43">
        <f>'2020'!C33</f>
        <v>159115</v>
      </c>
      <c r="D33" s="43">
        <f>B33-C33</f>
        <v>-56768</v>
      </c>
      <c r="E33" s="23">
        <f t="shared" si="1"/>
        <v>-0.35677340288470605</v>
      </c>
      <c r="F33" s="43">
        <f>SUM('2021'!B33:C33)</f>
        <v>216216</v>
      </c>
      <c r="G33" s="43">
        <f>SUM('2020'!B33:C33)</f>
        <v>347416</v>
      </c>
      <c r="H33" s="43">
        <f t="shared" si="2"/>
        <v>-131200</v>
      </c>
      <c r="I33" s="25">
        <f t="shared" ref="I33" si="8">H33/G33</f>
        <v>-0.37764524374237224</v>
      </c>
    </row>
    <row r="34" spans="1:9" x14ac:dyDescent="0.25">
      <c r="A34" s="18" t="s">
        <v>50</v>
      </c>
      <c r="B34" s="31">
        <f>'2021'!C34</f>
        <v>184635</v>
      </c>
      <c r="C34" s="31">
        <f>'2020'!C34</f>
        <v>267246</v>
      </c>
      <c r="D34" s="44">
        <f>B34-C34</f>
        <v>-82611</v>
      </c>
      <c r="E34" s="24">
        <f t="shared" si="1"/>
        <v>-0.30911968747895197</v>
      </c>
      <c r="F34" s="31">
        <f>SUM('2021'!B34:C34)</f>
        <v>373861</v>
      </c>
      <c r="G34" s="47">
        <f>SUM('2020'!B34:C34)</f>
        <v>582217</v>
      </c>
      <c r="H34" s="47">
        <f t="shared" si="2"/>
        <v>-208356</v>
      </c>
      <c r="I34" s="27">
        <f t="shared" si="5"/>
        <v>-0.30911968747895197</v>
      </c>
    </row>
    <row r="35" spans="1:9" x14ac:dyDescent="0.25">
      <c r="A35" s="14" t="s">
        <v>51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2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2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25">
      <c r="A38" s="18" t="s">
        <v>52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25">
      <c r="A39" s="32" t="s">
        <v>53</v>
      </c>
      <c r="B39" s="33">
        <f>'2021'!C39</f>
        <v>923169</v>
      </c>
      <c r="C39" s="33">
        <f>'2020'!C39</f>
        <v>1366359</v>
      </c>
      <c r="D39" s="33">
        <f>B39-C39</f>
        <v>-443190</v>
      </c>
      <c r="E39" s="34">
        <f t="shared" si="1"/>
        <v>-0.3243583860464197</v>
      </c>
      <c r="F39" s="35">
        <f>SUM('2021'!B39:C39)</f>
        <v>1801916</v>
      </c>
      <c r="G39" s="35">
        <f>SUM('2020'!B39:C39)</f>
        <v>2965509</v>
      </c>
      <c r="H39" s="35">
        <f t="shared" si="2"/>
        <v>-1163593</v>
      </c>
      <c r="I39" s="36">
        <f t="shared" si="10"/>
        <v>-0.39237547415974794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44228</v>
      </c>
    </row>
    <row r="4" spans="1:9" x14ac:dyDescent="0.25">
      <c r="A4" s="10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2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2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25">
      <c r="A9" s="18" t="s">
        <v>43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25">
      <c r="A10" s="16" t="s">
        <v>16</v>
      </c>
      <c r="B10" s="30">
        <f>'2021'!D10</f>
        <v>25202</v>
      </c>
      <c r="C10" s="43">
        <f>'2020'!D10</f>
        <v>21220</v>
      </c>
      <c r="D10" s="43">
        <f t="shared" si="0"/>
        <v>3982</v>
      </c>
      <c r="E10" s="23">
        <f t="shared" si="1"/>
        <v>0.18765315739868049</v>
      </c>
      <c r="F10" s="43">
        <f>SUM('2021'!B10:D10)</f>
        <v>70583</v>
      </c>
      <c r="G10" s="43">
        <f>SUM('2020'!B10:D10)</f>
        <v>98265</v>
      </c>
      <c r="H10" s="43">
        <f t="shared" si="2"/>
        <v>-27682</v>
      </c>
      <c r="I10" s="26">
        <f>H10/G10</f>
        <v>-0.2817076273342492</v>
      </c>
    </row>
    <row r="11" spans="1:9" x14ac:dyDescent="0.25">
      <c r="A11" s="14" t="s">
        <v>14</v>
      </c>
      <c r="B11" s="29">
        <f>'2021'!D11</f>
        <v>97711</v>
      </c>
      <c r="C11" s="11">
        <f>'2020'!D11</f>
        <v>96174</v>
      </c>
      <c r="D11" s="11">
        <f t="shared" si="0"/>
        <v>1537</v>
      </c>
      <c r="E11" s="22">
        <f t="shared" si="1"/>
        <v>1.598145028801963E-2</v>
      </c>
      <c r="F11" s="11">
        <f>SUM('2021'!B11:D11)</f>
        <v>263640</v>
      </c>
      <c r="G11" s="11">
        <f>SUM('2020'!B11:D11)</f>
        <v>437665</v>
      </c>
      <c r="H11" s="11">
        <f t="shared" si="2"/>
        <v>-174025</v>
      </c>
      <c r="I11" s="26">
        <f>H11/G11</f>
        <v>-0.39762146847474666</v>
      </c>
    </row>
    <row r="12" spans="1:9" x14ac:dyDescent="0.2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25">
      <c r="A13" s="14" t="s">
        <v>15</v>
      </c>
      <c r="B13" s="29">
        <f>'2021'!D13</f>
        <v>141418</v>
      </c>
      <c r="C13" s="11">
        <f>'2020'!D13</f>
        <v>136628</v>
      </c>
      <c r="D13" s="11">
        <f t="shared" si="0"/>
        <v>4790</v>
      </c>
      <c r="E13" s="22">
        <f t="shared" si="1"/>
        <v>3.5058699534502448E-2</v>
      </c>
      <c r="F13" s="11">
        <f>SUM('2021'!B13:D13)</f>
        <v>381534</v>
      </c>
      <c r="G13" s="11">
        <f>SUM('2020'!B13:D13)</f>
        <v>630448</v>
      </c>
      <c r="H13" s="11">
        <f t="shared" si="2"/>
        <v>-248914</v>
      </c>
      <c r="I13" s="26">
        <f t="shared" si="4"/>
        <v>-0.39482082582544475</v>
      </c>
    </row>
    <row r="14" spans="1:9" x14ac:dyDescent="0.25">
      <c r="A14" s="18" t="s">
        <v>44</v>
      </c>
      <c r="B14" s="31">
        <f>'2021'!C14</f>
        <v>242715</v>
      </c>
      <c r="C14" s="31">
        <f>'2020'!D14</f>
        <v>256801</v>
      </c>
      <c r="D14" s="31">
        <f t="shared" si="0"/>
        <v>-14086</v>
      </c>
      <c r="E14" s="24">
        <f t="shared" si="1"/>
        <v>-5.4851811324722256E-2</v>
      </c>
      <c r="F14" s="31">
        <f>SUM('2021'!B14:D14)</f>
        <v>726196</v>
      </c>
      <c r="G14" s="31">
        <f>SUM('2020'!B14:D14)</f>
        <v>1180578</v>
      </c>
      <c r="H14" s="31">
        <f t="shared" si="2"/>
        <v>-454382</v>
      </c>
      <c r="I14" s="27">
        <f t="shared" si="4"/>
        <v>-0.3848809650865932</v>
      </c>
    </row>
    <row r="15" spans="1:9" x14ac:dyDescent="0.2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2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25">
      <c r="A17" s="18" t="s">
        <v>45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2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167794</v>
      </c>
      <c r="G18" s="43">
        <f>SUM('2020'!B18:D18)</f>
        <v>238534</v>
      </c>
      <c r="H18" s="43">
        <f t="shared" si="2"/>
        <v>-70740</v>
      </c>
      <c r="I18" s="25">
        <f t="shared" si="4"/>
        <v>-0.29656149647429719</v>
      </c>
    </row>
    <row r="19" spans="1:9" x14ac:dyDescent="0.25">
      <c r="A19" s="14" t="s">
        <v>33</v>
      </c>
      <c r="B19" s="29">
        <f>'2021'!D19</f>
        <v>142719</v>
      </c>
      <c r="C19" s="11">
        <f>'2020'!D19</f>
        <v>175866</v>
      </c>
      <c r="D19" s="11">
        <f t="shared" si="0"/>
        <v>-33147</v>
      </c>
      <c r="E19" s="22">
        <f t="shared" si="1"/>
        <v>-0.18847872812254785</v>
      </c>
      <c r="F19" s="11">
        <f>SUM('2021'!B19:D19)</f>
        <v>595642</v>
      </c>
      <c r="G19" s="11">
        <f>SUM('2020'!B19:D19)</f>
        <v>866194</v>
      </c>
      <c r="H19" s="11">
        <f t="shared" si="2"/>
        <v>-270552</v>
      </c>
      <c r="I19" s="26">
        <f t="shared" si="4"/>
        <v>-0.31234573317293818</v>
      </c>
    </row>
    <row r="20" spans="1:9" x14ac:dyDescent="0.25">
      <c r="A20" s="18" t="s">
        <v>46</v>
      </c>
      <c r="B20" s="31">
        <f>'2021'!C20</f>
        <v>295780</v>
      </c>
      <c r="C20" s="31">
        <f>'2020'!D20</f>
        <v>225560</v>
      </c>
      <c r="D20" s="31">
        <f t="shared" si="0"/>
        <v>70220</v>
      </c>
      <c r="E20" s="24">
        <f t="shared" si="1"/>
        <v>0.31131406277708812</v>
      </c>
      <c r="F20" s="31">
        <f>SUM('2021'!B20:D20)</f>
        <v>763436</v>
      </c>
      <c r="G20" s="31">
        <f>SUM('2020'!B20:D20)</f>
        <v>1104728</v>
      </c>
      <c r="H20" s="31">
        <f t="shared" si="2"/>
        <v>-341292</v>
      </c>
      <c r="I20" s="27">
        <f t="shared" si="5"/>
        <v>0.31131406277708812</v>
      </c>
    </row>
    <row r="21" spans="1:9" x14ac:dyDescent="0.2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2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2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2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2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25">
      <c r="A26" s="14" t="s">
        <v>30</v>
      </c>
      <c r="B26" s="29">
        <f>'2021'!D26</f>
        <v>6326</v>
      </c>
      <c r="C26" s="11">
        <f>'2020'!D26</f>
        <v>2902</v>
      </c>
      <c r="D26" s="11">
        <f t="shared" si="0"/>
        <v>3424</v>
      </c>
      <c r="E26" s="22">
        <f t="shared" si="1"/>
        <v>1.1798759476223295</v>
      </c>
      <c r="F26" s="11">
        <f>SUM('2021'!B26:D26)</f>
        <v>17066</v>
      </c>
      <c r="G26" s="11">
        <f>SUM('2020'!B26:D26)</f>
        <v>14118</v>
      </c>
      <c r="H26" s="11">
        <f t="shared" si="2"/>
        <v>2948</v>
      </c>
      <c r="I26" s="26">
        <f t="shared" si="6"/>
        <v>0.20881144638050717</v>
      </c>
    </row>
    <row r="27" spans="1:9" x14ac:dyDescent="0.25">
      <c r="A27" s="18" t="s">
        <v>47</v>
      </c>
      <c r="B27" s="31">
        <f>'2021'!C27</f>
        <v>17196</v>
      </c>
      <c r="C27" s="31">
        <f>'2020'!D27</f>
        <v>10777</v>
      </c>
      <c r="D27" s="31">
        <f t="shared" si="0"/>
        <v>6419</v>
      </c>
      <c r="E27" s="24">
        <f t="shared" si="1"/>
        <v>0.59562030249605646</v>
      </c>
      <c r="F27" s="31">
        <f>SUM('2021'!B27:D27)</f>
        <v>58431</v>
      </c>
      <c r="G27" s="31">
        <f>SUM('2020'!B27:D27)</f>
        <v>53260</v>
      </c>
      <c r="H27" s="31">
        <f t="shared" si="2"/>
        <v>5171</v>
      </c>
      <c r="I27" s="27">
        <f t="shared" si="5"/>
        <v>0.59562030249605646</v>
      </c>
    </row>
    <row r="28" spans="1:9" x14ac:dyDescent="0.25">
      <c r="A28" s="16" t="s">
        <v>48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2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25">
      <c r="A30" s="16" t="s">
        <v>35</v>
      </c>
      <c r="B30" s="30">
        <f>'2021'!D30</f>
        <v>43101</v>
      </c>
      <c r="C30" s="43">
        <f>'2020'!D30</f>
        <v>52623</v>
      </c>
      <c r="D30" s="43">
        <f t="shared" si="0"/>
        <v>-9522</v>
      </c>
      <c r="E30" s="23">
        <f t="shared" si="1"/>
        <v>-0.18094749444159397</v>
      </c>
      <c r="F30" s="43">
        <f>SUM('2021'!B30:D30)</f>
        <v>150730</v>
      </c>
      <c r="G30" s="43">
        <f>SUM('2020'!B30:D30)</f>
        <v>251248</v>
      </c>
      <c r="H30" s="43">
        <f t="shared" si="2"/>
        <v>-100518</v>
      </c>
      <c r="I30" s="25">
        <f t="shared" ref="I30" si="7">H30/G30</f>
        <v>-0.40007482646628034</v>
      </c>
    </row>
    <row r="31" spans="1:9" x14ac:dyDescent="0.25">
      <c r="A31" s="18" t="s">
        <v>49</v>
      </c>
      <c r="B31" s="31">
        <f>'2021'!C31</f>
        <v>109736</v>
      </c>
      <c r="C31" s="31">
        <f>'2020'!D31</f>
        <v>92727</v>
      </c>
      <c r="D31" s="31">
        <f t="shared" si="0"/>
        <v>17009</v>
      </c>
      <c r="E31" s="24">
        <f t="shared" si="1"/>
        <v>0.18343093165960292</v>
      </c>
      <c r="F31" s="31">
        <f>SUM('2021'!B31:D31)</f>
        <v>302341</v>
      </c>
      <c r="G31" s="31">
        <f>SUM('2020'!B31:D31)</f>
        <v>439220</v>
      </c>
      <c r="H31" s="31">
        <f t="shared" si="2"/>
        <v>-136879</v>
      </c>
      <c r="I31" s="27">
        <f t="shared" si="5"/>
        <v>0.18343093165960292</v>
      </c>
    </row>
    <row r="32" spans="1:9" x14ac:dyDescent="0.2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237062</v>
      </c>
      <c r="G32" s="11">
        <f>SUM('2020'!B32:D32)</f>
        <v>301008</v>
      </c>
      <c r="H32" s="11">
        <f t="shared" si="2"/>
        <v>-63946</v>
      </c>
      <c r="I32" s="26">
        <f>H32/G32</f>
        <v>-0.2124395364907245</v>
      </c>
    </row>
    <row r="33" spans="1:9" x14ac:dyDescent="0.25">
      <c r="A33" s="16" t="s">
        <v>31</v>
      </c>
      <c r="B33" s="30">
        <f>'2021'!D33</f>
        <v>100760</v>
      </c>
      <c r="C33" s="43">
        <f>'2020'!D33</f>
        <v>92759</v>
      </c>
      <c r="D33" s="43">
        <f>B33-C33</f>
        <v>8001</v>
      </c>
      <c r="E33" s="23">
        <f t="shared" si="1"/>
        <v>8.6255781110188764E-2</v>
      </c>
      <c r="F33" s="43">
        <f>SUM('2021'!B33:D33)</f>
        <v>316976</v>
      </c>
      <c r="G33" s="43">
        <f>SUM('2020'!B33:D33)</f>
        <v>440175</v>
      </c>
      <c r="H33" s="43">
        <f t="shared" si="2"/>
        <v>-123199</v>
      </c>
      <c r="I33" s="25">
        <f t="shared" ref="I33" si="8">H33/G33</f>
        <v>-0.27988640881467597</v>
      </c>
    </row>
    <row r="34" spans="1:9" x14ac:dyDescent="0.25">
      <c r="A34" s="18" t="s">
        <v>50</v>
      </c>
      <c r="B34" s="31">
        <f>'2021'!C34</f>
        <v>184635</v>
      </c>
      <c r="C34" s="31">
        <f>'2020'!D34</f>
        <v>158966</v>
      </c>
      <c r="D34" s="44">
        <f>B34-C34</f>
        <v>25669</v>
      </c>
      <c r="E34" s="24">
        <f t="shared" si="1"/>
        <v>0.16147478077073085</v>
      </c>
      <c r="F34" s="31">
        <f>SUM('2021'!B34:D34)</f>
        <v>554038</v>
      </c>
      <c r="G34" s="47">
        <f>SUM('2020'!B34:D34)</f>
        <v>741183</v>
      </c>
      <c r="H34" s="47">
        <f t="shared" si="2"/>
        <v>-187145</v>
      </c>
      <c r="I34" s="27">
        <f t="shared" si="5"/>
        <v>0.16147478077073085</v>
      </c>
    </row>
    <row r="35" spans="1:9" x14ac:dyDescent="0.25">
      <c r="A35" s="14" t="s">
        <v>51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2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2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25">
      <c r="A38" s="18" t="s">
        <v>52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25">
      <c r="A39" s="32" t="s">
        <v>53</v>
      </c>
      <c r="B39" s="33">
        <f>'2021'!C39</f>
        <v>923169</v>
      </c>
      <c r="C39" s="33">
        <f>'2020'!D39</f>
        <v>793479</v>
      </c>
      <c r="D39" s="33">
        <f>B39-C39</f>
        <v>129690</v>
      </c>
      <c r="E39" s="34">
        <f t="shared" si="1"/>
        <v>0.16344477925691794</v>
      </c>
      <c r="F39" s="35">
        <f>SUM('2021'!B39:D39)</f>
        <v>2638650</v>
      </c>
      <c r="G39" s="35">
        <f>SUM('2020'!B39:D39)</f>
        <v>3758988</v>
      </c>
      <c r="H39" s="35">
        <f t="shared" si="2"/>
        <v>-1120338</v>
      </c>
      <c r="I39" s="36">
        <f t="shared" si="10"/>
        <v>-0.29804245185140255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4" workbookViewId="0">
      <selection activeCell="K23" sqref="K23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44287</v>
      </c>
    </row>
    <row r="4" spans="1:9" x14ac:dyDescent="0.25">
      <c r="A4" s="10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25">
      <c r="A7" s="16" t="s">
        <v>20</v>
      </c>
      <c r="B7" s="30">
        <f>'2021'!E7</f>
        <v>12897</v>
      </c>
      <c r="C7" s="43">
        <f>'2020'!E7</f>
        <v>2341</v>
      </c>
      <c r="D7" s="43">
        <f t="shared" si="0"/>
        <v>10556</v>
      </c>
      <c r="E7" s="23">
        <f t="shared" si="1"/>
        <v>4.5091841093549769</v>
      </c>
      <c r="F7" s="43">
        <f>SUM('2021'!B7:E7)</f>
        <v>55153</v>
      </c>
      <c r="G7" s="43">
        <f>SUM('2020'!B7:E7)</f>
        <v>51882</v>
      </c>
      <c r="H7" s="43">
        <f t="shared" ref="H7:H39" si="2">F7-G7</f>
        <v>3271</v>
      </c>
      <c r="I7" s="25">
        <f t="shared" ref="I7:I9" si="3">H7/G7</f>
        <v>6.3046914151343433E-2</v>
      </c>
    </row>
    <row r="8" spans="1:9" x14ac:dyDescent="0.2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25">
      <c r="A9" s="18" t="s">
        <v>43</v>
      </c>
      <c r="B9" s="31">
        <f>'2021'!E9</f>
        <v>23122</v>
      </c>
      <c r="C9" s="31">
        <f>'2020'!E9</f>
        <v>3618</v>
      </c>
      <c r="D9" s="31">
        <f t="shared" si="0"/>
        <v>19504</v>
      </c>
      <c r="E9" s="24">
        <f t="shared" si="1"/>
        <v>5.3908236594803762</v>
      </c>
      <c r="F9" s="31">
        <f>SUM('2021'!B9:E9)</f>
        <v>97032</v>
      </c>
      <c r="G9" s="31">
        <f>SUM('2020'!B9:E9)</f>
        <v>90386</v>
      </c>
      <c r="H9" s="31">
        <f t="shared" si="2"/>
        <v>6646</v>
      </c>
      <c r="I9" s="27">
        <f t="shared" si="3"/>
        <v>7.3529086362932317E-2</v>
      </c>
    </row>
    <row r="10" spans="1:9" x14ac:dyDescent="0.25">
      <c r="A10" s="16" t="s">
        <v>16</v>
      </c>
      <c r="B10" s="30">
        <f>'2021'!E10</f>
        <v>19808</v>
      </c>
      <c r="C10" s="43">
        <f>'2020'!E10</f>
        <v>9220</v>
      </c>
      <c r="D10" s="43">
        <f t="shared" si="0"/>
        <v>10588</v>
      </c>
      <c r="E10" s="23">
        <f t="shared" si="1"/>
        <v>1.1483731019522776</v>
      </c>
      <c r="F10" s="43">
        <f>SUM('2021'!B10:E10)</f>
        <v>90391</v>
      </c>
      <c r="G10" s="43">
        <f>SUM('2020'!B10:E10)</f>
        <v>107485</v>
      </c>
      <c r="H10" s="43">
        <f t="shared" si="2"/>
        <v>-17094</v>
      </c>
      <c r="I10" s="26">
        <f>H10/G10</f>
        <v>-0.15903614457831325</v>
      </c>
    </row>
    <row r="11" spans="1:9" x14ac:dyDescent="0.25">
      <c r="A11" s="14" t="s">
        <v>14</v>
      </c>
      <c r="B11" s="29">
        <f>'2021'!E11</f>
        <v>83822</v>
      </c>
      <c r="C11" s="11">
        <f>'2020'!E11</f>
        <v>45324</v>
      </c>
      <c r="D11" s="11">
        <f t="shared" si="0"/>
        <v>38498</v>
      </c>
      <c r="E11" s="22">
        <f t="shared" si="1"/>
        <v>0.84939546377195307</v>
      </c>
      <c r="F11" s="11">
        <f>SUM('2021'!B11:E11)</f>
        <v>347462</v>
      </c>
      <c r="G11" s="11">
        <f>SUM('2020'!B11:E11)</f>
        <v>482989</v>
      </c>
      <c r="H11" s="11">
        <f t="shared" si="2"/>
        <v>-135527</v>
      </c>
      <c r="I11" s="26">
        <f>H11/G11</f>
        <v>-0.28060059338825522</v>
      </c>
    </row>
    <row r="12" spans="1:9" x14ac:dyDescent="0.2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25">
      <c r="A13" s="14" t="s">
        <v>15</v>
      </c>
      <c r="B13" s="29">
        <f>'2021'!E13</f>
        <v>115947</v>
      </c>
      <c r="C13" s="11">
        <f>'2020'!E13</f>
        <v>56948</v>
      </c>
      <c r="D13" s="11">
        <f t="shared" si="0"/>
        <v>58999</v>
      </c>
      <c r="E13" s="22">
        <f t="shared" si="1"/>
        <v>1.036015312214652</v>
      </c>
      <c r="F13" s="11">
        <f>SUM('2021'!B13:E13)</f>
        <v>497481</v>
      </c>
      <c r="G13" s="11">
        <f>SUM('2020'!B13:E13)</f>
        <v>687396</v>
      </c>
      <c r="H13" s="11">
        <f t="shared" si="2"/>
        <v>-189915</v>
      </c>
      <c r="I13" s="26">
        <f t="shared" si="4"/>
        <v>-0.27628179390045915</v>
      </c>
    </row>
    <row r="14" spans="1:9" x14ac:dyDescent="0.25">
      <c r="A14" s="18" t="s">
        <v>44</v>
      </c>
      <c r="B14" s="31">
        <f>'2021'!E14</f>
        <v>222902</v>
      </c>
      <c r="C14" s="31">
        <f>'2020'!E14</f>
        <v>112141</v>
      </c>
      <c r="D14" s="31">
        <f t="shared" si="0"/>
        <v>110761</v>
      </c>
      <c r="E14" s="24">
        <f t="shared" si="1"/>
        <v>0.98769406372334834</v>
      </c>
      <c r="F14" s="31">
        <f>SUM('2021'!B14:E14)</f>
        <v>949098</v>
      </c>
      <c r="G14" s="31">
        <f>SUM('2020'!B14:E14)</f>
        <v>1292719</v>
      </c>
      <c r="H14" s="31">
        <f t="shared" si="2"/>
        <v>-343621</v>
      </c>
      <c r="I14" s="27">
        <f t="shared" si="4"/>
        <v>-0.26581260119175165</v>
      </c>
    </row>
    <row r="15" spans="1:9" x14ac:dyDescent="0.2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2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25">
      <c r="A17" s="18" t="s">
        <v>45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25">
      <c r="A18" s="16" t="s">
        <v>34</v>
      </c>
      <c r="B18" s="30">
        <f>'2021'!E18</f>
        <v>52714</v>
      </c>
      <c r="C18" s="43">
        <f>'2020'!E18</f>
        <v>23448</v>
      </c>
      <c r="D18" s="43">
        <f t="shared" si="0"/>
        <v>29266</v>
      </c>
      <c r="E18" s="23">
        <f t="shared" si="1"/>
        <v>1.2481235073353805</v>
      </c>
      <c r="F18" s="43">
        <f>SUM('2021'!B18:E18)</f>
        <v>220508</v>
      </c>
      <c r="G18" s="43">
        <f>SUM('2020'!B18:E18)</f>
        <v>261982</v>
      </c>
      <c r="H18" s="43">
        <f t="shared" si="2"/>
        <v>-41474</v>
      </c>
      <c r="I18" s="25">
        <f t="shared" si="4"/>
        <v>-0.15830858608606699</v>
      </c>
    </row>
    <row r="19" spans="1:9" x14ac:dyDescent="0.25">
      <c r="A19" s="14" t="s">
        <v>33</v>
      </c>
      <c r="B19" s="29">
        <f>'2021'!E19</f>
        <v>177377</v>
      </c>
      <c r="C19" s="11">
        <f>'2020'!E19</f>
        <v>73194</v>
      </c>
      <c r="D19" s="11">
        <f t="shared" si="0"/>
        <v>104183</v>
      </c>
      <c r="E19" s="22">
        <f t="shared" si="1"/>
        <v>1.4233816979533842</v>
      </c>
      <c r="F19" s="11">
        <f>SUM('2021'!B19:E19)</f>
        <v>773019</v>
      </c>
      <c r="G19" s="11">
        <f>SUM('2020'!B19:E19)</f>
        <v>939388</v>
      </c>
      <c r="H19" s="11">
        <f t="shared" si="2"/>
        <v>-166369</v>
      </c>
      <c r="I19" s="26">
        <f t="shared" si="4"/>
        <v>-0.17710360362278418</v>
      </c>
    </row>
    <row r="20" spans="1:9" x14ac:dyDescent="0.25">
      <c r="A20" s="18" t="s">
        <v>46</v>
      </c>
      <c r="B20" s="31">
        <f>'2021'!E20</f>
        <v>230091</v>
      </c>
      <c r="C20" s="31">
        <f>'2020'!E20</f>
        <v>96642</v>
      </c>
      <c r="D20" s="31">
        <f t="shared" si="0"/>
        <v>133449</v>
      </c>
      <c r="E20" s="24">
        <f t="shared" si="1"/>
        <v>1.3808592537406097</v>
      </c>
      <c r="F20" s="31">
        <f>SUM('2021'!B20:E20)</f>
        <v>993527</v>
      </c>
      <c r="G20" s="31">
        <f>SUM('2020'!B20:E20)</f>
        <v>1201370</v>
      </c>
      <c r="H20" s="31">
        <f t="shared" si="2"/>
        <v>-207843</v>
      </c>
      <c r="I20" s="27">
        <f t="shared" si="5"/>
        <v>1.3808592537406097</v>
      </c>
    </row>
    <row r="21" spans="1:9" x14ac:dyDescent="0.2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2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2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2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2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25">
      <c r="A26" s="14" t="s">
        <v>30</v>
      </c>
      <c r="B26" s="29">
        <f>'2021'!E26</f>
        <v>5880</v>
      </c>
      <c r="C26" s="11">
        <f>'2020'!E26</f>
        <v>338</v>
      </c>
      <c r="D26" s="11">
        <f t="shared" si="0"/>
        <v>5542</v>
      </c>
      <c r="E26" s="22">
        <f t="shared" si="1"/>
        <v>16.396449704142011</v>
      </c>
      <c r="F26" s="11">
        <f>SUM('2021'!B26:E26)</f>
        <v>22946</v>
      </c>
      <c r="G26" s="11">
        <f>SUM('2020'!B26:E26)</f>
        <v>14456</v>
      </c>
      <c r="H26" s="11">
        <f t="shared" si="2"/>
        <v>8490</v>
      </c>
      <c r="I26" s="26">
        <f t="shared" si="6"/>
        <v>0.58729939125622577</v>
      </c>
    </row>
    <row r="27" spans="1:9" x14ac:dyDescent="0.25">
      <c r="A27" s="18" t="s">
        <v>47</v>
      </c>
      <c r="B27" s="31">
        <f>'2021'!E27</f>
        <v>20670</v>
      </c>
      <c r="C27" s="31">
        <f>'2020'!E27</f>
        <v>1157</v>
      </c>
      <c r="D27" s="31">
        <f t="shared" si="0"/>
        <v>19513</v>
      </c>
      <c r="E27" s="24">
        <f t="shared" si="1"/>
        <v>16.865168539325843</v>
      </c>
      <c r="F27" s="31">
        <f>SUM('2021'!B27:E27)</f>
        <v>79101</v>
      </c>
      <c r="G27" s="31">
        <f>SUM('2020'!B27:E27)</f>
        <v>54417</v>
      </c>
      <c r="H27" s="31">
        <f t="shared" si="2"/>
        <v>24684</v>
      </c>
      <c r="I27" s="27">
        <f t="shared" si="5"/>
        <v>16.865168539325843</v>
      </c>
    </row>
    <row r="28" spans="1:9" x14ac:dyDescent="0.25">
      <c r="A28" s="16" t="s">
        <v>48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25">
      <c r="A29" s="14" t="s">
        <v>36</v>
      </c>
      <c r="B29" s="29">
        <f>'2021'!E29</f>
        <v>38451</v>
      </c>
      <c r="C29" s="11">
        <f>'2020'!E29</f>
        <v>8734</v>
      </c>
      <c r="D29" s="11">
        <f t="shared" si="0"/>
        <v>29717</v>
      </c>
      <c r="E29" s="22">
        <f t="shared" si="1"/>
        <v>3.4024501946416303</v>
      </c>
      <c r="F29" s="11">
        <f>SUM('2021'!B29:E29)</f>
        <v>163786</v>
      </c>
      <c r="G29" s="11">
        <f>SUM('2020'!B29:E29)</f>
        <v>163162</v>
      </c>
      <c r="H29" s="11">
        <f t="shared" si="2"/>
        <v>624</v>
      </c>
      <c r="I29" s="26">
        <f>H29/G29</f>
        <v>3.8244199016927963E-3</v>
      </c>
    </row>
    <row r="30" spans="1:9" x14ac:dyDescent="0.2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196122</v>
      </c>
      <c r="G30" s="43">
        <f>SUM('2020'!B30:E30)</f>
        <v>272907</v>
      </c>
      <c r="H30" s="43">
        <f t="shared" si="2"/>
        <v>-76785</v>
      </c>
      <c r="I30" s="25">
        <f t="shared" ref="I30" si="7">H30/G30</f>
        <v>-0.28135958403412153</v>
      </c>
    </row>
    <row r="31" spans="1:9" x14ac:dyDescent="0.25">
      <c r="A31" s="18" t="s">
        <v>49</v>
      </c>
      <c r="B31" s="31">
        <f>'2021'!E31</f>
        <v>91407</v>
      </c>
      <c r="C31" s="31">
        <f>'2020'!E31</f>
        <v>33890</v>
      </c>
      <c r="D31" s="31">
        <f t="shared" si="0"/>
        <v>57517</v>
      </c>
      <c r="E31" s="24">
        <f t="shared" si="1"/>
        <v>1.6971673059899675</v>
      </c>
      <c r="F31" s="31">
        <f>SUM('2021'!B31:E31)</f>
        <v>393748</v>
      </c>
      <c r="G31" s="31">
        <f>SUM('2020'!B31:E31)</f>
        <v>473110</v>
      </c>
      <c r="H31" s="31">
        <f t="shared" si="2"/>
        <v>-79362</v>
      </c>
      <c r="I31" s="27">
        <f t="shared" si="5"/>
        <v>1.6971673059899675</v>
      </c>
    </row>
    <row r="32" spans="1:9" x14ac:dyDescent="0.2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311329</v>
      </c>
      <c r="G32" s="11">
        <f>SUM('2020'!B32:E32)</f>
        <v>328701</v>
      </c>
      <c r="H32" s="11">
        <f t="shared" si="2"/>
        <v>-17372</v>
      </c>
      <c r="I32" s="26">
        <f>H32/G32</f>
        <v>-5.285046288268061E-2</v>
      </c>
    </row>
    <row r="33" spans="1:9" x14ac:dyDescent="0.2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404915</v>
      </c>
      <c r="G33" s="43">
        <f>SUM('2020'!B33:E33)</f>
        <v>473388</v>
      </c>
      <c r="H33" s="43">
        <f t="shared" si="2"/>
        <v>-68473</v>
      </c>
      <c r="I33" s="25">
        <f t="shared" ref="I33" si="8">H33/G33</f>
        <v>-0.14464456217732599</v>
      </c>
    </row>
    <row r="34" spans="1:9" x14ac:dyDescent="0.25">
      <c r="A34" s="18" t="s">
        <v>50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716244</v>
      </c>
      <c r="G34" s="47">
        <f>SUM('2020'!B34:E34)</f>
        <v>802089</v>
      </c>
      <c r="H34" s="47">
        <f t="shared" si="2"/>
        <v>-85845</v>
      </c>
      <c r="I34" s="27">
        <f t="shared" si="5"/>
        <v>1.6632187305027419</v>
      </c>
    </row>
    <row r="35" spans="1:9" x14ac:dyDescent="0.25">
      <c r="A35" s="14" t="s">
        <v>51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25">
      <c r="A36" s="16" t="s">
        <v>19</v>
      </c>
      <c r="B36" s="30">
        <f>'2021'!E36</f>
        <v>7643</v>
      </c>
      <c r="C36" s="43">
        <f>'2020'!E36</f>
        <v>415</v>
      </c>
      <c r="D36" s="43">
        <f>B36-C36</f>
        <v>7228</v>
      </c>
      <c r="E36" s="57">
        <f t="shared" si="1"/>
        <v>17.416867469879517</v>
      </c>
      <c r="F36" s="50">
        <f>SUM('2021'!B36:E36)</f>
        <v>28138</v>
      </c>
      <c r="G36" s="30">
        <f>SUM('2020'!B36:E36)</f>
        <v>19515</v>
      </c>
      <c r="H36" s="30">
        <f t="shared" si="2"/>
        <v>8623</v>
      </c>
      <c r="I36" s="46">
        <f t="shared" si="10"/>
        <v>0.44186523187291826</v>
      </c>
    </row>
    <row r="37" spans="1:9" x14ac:dyDescent="0.2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25">
      <c r="A38" s="18" t="s">
        <v>52</v>
      </c>
      <c r="B38" s="31">
        <f>'2021'!E38</f>
        <v>38376</v>
      </c>
      <c r="C38" s="31">
        <f>'2020'!E38</f>
        <v>9419</v>
      </c>
      <c r="D38" s="31">
        <f>B38-C38</f>
        <v>28957</v>
      </c>
      <c r="E38" s="24">
        <f t="shared" si="1"/>
        <v>3.0743178681388681</v>
      </c>
      <c r="F38" s="31">
        <f>SUM('2021'!B38:E38)</f>
        <v>133896</v>
      </c>
      <c r="G38" s="48">
        <f>SUM('2020'!B38:E38)</f>
        <v>98762</v>
      </c>
      <c r="H38" s="48">
        <f t="shared" si="2"/>
        <v>35134</v>
      </c>
      <c r="I38" s="27">
        <f t="shared" si="5"/>
        <v>3.0743178681388681</v>
      </c>
    </row>
    <row r="39" spans="1:9" x14ac:dyDescent="0.25">
      <c r="A39" s="32" t="s">
        <v>53</v>
      </c>
      <c r="B39" s="33">
        <f>'2021'!E39</f>
        <v>811408</v>
      </c>
      <c r="C39" s="33">
        <f>'2020'!E39</f>
        <v>319925</v>
      </c>
      <c r="D39" s="33">
        <f>B39-C39</f>
        <v>491483</v>
      </c>
      <c r="E39" s="34">
        <f t="shared" si="1"/>
        <v>1.5362444322888178</v>
      </c>
      <c r="F39" s="35">
        <f>SUM('2021'!B39:E39)</f>
        <v>3450058</v>
      </c>
      <c r="G39" s="35">
        <f>SUM('2020'!B39:E39)</f>
        <v>4078913</v>
      </c>
      <c r="H39" s="35">
        <f t="shared" si="2"/>
        <v>-628855</v>
      </c>
      <c r="I39" s="36">
        <f t="shared" si="10"/>
        <v>-0.15417220225094283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L28" sqref="L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44317</v>
      </c>
    </row>
    <row r="4" spans="1:9" x14ac:dyDescent="0.25">
      <c r="A4" s="10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'2021'!F6</f>
        <v>1256</v>
      </c>
      <c r="C6" s="11">
        <f>'2020'!F6</f>
        <v>793</v>
      </c>
      <c r="D6" s="11">
        <f t="shared" ref="D6" si="0">B6-C6</f>
        <v>463</v>
      </c>
      <c r="E6" s="22">
        <f t="shared" ref="E6" si="1">D6/C6</f>
        <v>0.58385876418663307</v>
      </c>
      <c r="F6" s="11">
        <f>SUM('2021'!B6:F6)</f>
        <v>7220</v>
      </c>
      <c r="G6" s="11">
        <f>SUM('2020'!B6:F6)</f>
        <v>5668</v>
      </c>
      <c r="H6" s="11">
        <f>F6-G6</f>
        <v>1552</v>
      </c>
      <c r="I6" s="26">
        <f>H6/G6</f>
        <v>0.273817925194072</v>
      </c>
    </row>
    <row r="7" spans="1:9" x14ac:dyDescent="0.25">
      <c r="A7" s="16" t="s">
        <v>20</v>
      </c>
      <c r="B7" s="30">
        <f>'2021'!F7</f>
        <v>11670</v>
      </c>
      <c r="C7" s="43">
        <f>'2020'!F7</f>
        <v>7391</v>
      </c>
      <c r="D7" s="43">
        <f t="shared" ref="D7:D39" si="2">B7-C7</f>
        <v>4279</v>
      </c>
      <c r="E7" s="23">
        <f t="shared" ref="E7:E39" si="3">D7/C7</f>
        <v>0.57894736842105265</v>
      </c>
      <c r="F7" s="43">
        <f>SUM('2021'!B7:F7)</f>
        <v>66823</v>
      </c>
      <c r="G7" s="43">
        <f>SUM('2020'!B7:F7)</f>
        <v>59273</v>
      </c>
      <c r="H7" s="43">
        <f t="shared" ref="H7:H39" si="4">F7-G7</f>
        <v>7550</v>
      </c>
      <c r="I7" s="25">
        <f t="shared" ref="I7:I39" si="5">H7/G7</f>
        <v>0.12737671452431967</v>
      </c>
    </row>
    <row r="8" spans="1:9" x14ac:dyDescent="0.25">
      <c r="A8" s="14" t="s">
        <v>21</v>
      </c>
      <c r="B8" s="29">
        <f>'2021'!F8</f>
        <v>7558</v>
      </c>
      <c r="C8" s="11">
        <f>'2020'!F8</f>
        <v>4679</v>
      </c>
      <c r="D8" s="11">
        <f t="shared" si="2"/>
        <v>2879</v>
      </c>
      <c r="E8" s="22">
        <f t="shared" si="3"/>
        <v>0.61530241504594996</v>
      </c>
      <c r="F8" s="11">
        <f>SUM('2021'!B8:F8)</f>
        <v>43473</v>
      </c>
      <c r="G8" s="11">
        <f>SUM('2020'!B8:F8)</f>
        <v>38308</v>
      </c>
      <c r="H8" s="11">
        <f t="shared" si="4"/>
        <v>5165</v>
      </c>
      <c r="I8" s="26">
        <f t="shared" si="5"/>
        <v>0.134828234311371</v>
      </c>
    </row>
    <row r="9" spans="1:9" x14ac:dyDescent="0.25">
      <c r="A9" s="18" t="s">
        <v>43</v>
      </c>
      <c r="B9" s="31">
        <f>'2021'!F9</f>
        <v>20484</v>
      </c>
      <c r="C9" s="31">
        <f>'2020'!F9</f>
        <v>12863</v>
      </c>
      <c r="D9" s="31">
        <f t="shared" si="2"/>
        <v>7621</v>
      </c>
      <c r="E9" s="24">
        <f t="shared" si="3"/>
        <v>0.59247453937650629</v>
      </c>
      <c r="F9" s="31">
        <f>SUM('2021'!B9:F9)</f>
        <v>117516</v>
      </c>
      <c r="G9" s="31">
        <f>SUM('2020'!B9:F9)</f>
        <v>103249</v>
      </c>
      <c r="H9" s="31">
        <f t="shared" si="4"/>
        <v>14267</v>
      </c>
      <c r="I9" s="27">
        <f t="shared" si="5"/>
        <v>0.1381805150655212</v>
      </c>
    </row>
    <row r="10" spans="1:9" x14ac:dyDescent="0.25">
      <c r="A10" s="16" t="s">
        <v>16</v>
      </c>
      <c r="B10" s="30">
        <f>'2021'!F10</f>
        <v>18981</v>
      </c>
      <c r="C10" s="43">
        <f>'2020'!F10</f>
        <v>19780</v>
      </c>
      <c r="D10" s="43">
        <f t="shared" si="2"/>
        <v>-799</v>
      </c>
      <c r="E10" s="23">
        <f t="shared" si="3"/>
        <v>-4.0394337714863497E-2</v>
      </c>
      <c r="F10" s="43">
        <f>SUM('2021'!B10:F10)</f>
        <v>109372</v>
      </c>
      <c r="G10" s="43">
        <f>SUM('2020'!B10:F10)</f>
        <v>127265</v>
      </c>
      <c r="H10" s="43">
        <f t="shared" si="4"/>
        <v>-17893</v>
      </c>
      <c r="I10" s="26">
        <f t="shared" si="5"/>
        <v>-0.14059639335245355</v>
      </c>
    </row>
    <row r="11" spans="1:9" x14ac:dyDescent="0.25">
      <c r="A11" s="14" t="s">
        <v>14</v>
      </c>
      <c r="B11" s="29">
        <f>'2021'!F11</f>
        <v>69792</v>
      </c>
      <c r="C11" s="11">
        <f>'2020'!F11</f>
        <v>80556</v>
      </c>
      <c r="D11" s="11">
        <f t="shared" si="2"/>
        <v>-10764</v>
      </c>
      <c r="E11" s="22">
        <f t="shared" si="3"/>
        <v>-0.13362133174437657</v>
      </c>
      <c r="F11" s="11">
        <f>SUM('2021'!B11:F11)</f>
        <v>417254</v>
      </c>
      <c r="G11" s="11">
        <f>SUM('2020'!B11:F11)</f>
        <v>563545</v>
      </c>
      <c r="H11" s="11">
        <f t="shared" si="4"/>
        <v>-146291</v>
      </c>
      <c r="I11" s="26">
        <f t="shared" si="5"/>
        <v>-0.25959062719037523</v>
      </c>
    </row>
    <row r="12" spans="1:9" x14ac:dyDescent="0.25">
      <c r="A12" s="16" t="s">
        <v>17</v>
      </c>
      <c r="B12" s="30">
        <f>'2021'!F12</f>
        <v>2920</v>
      </c>
      <c r="C12" s="43">
        <f>'2020'!F12</f>
        <v>2652</v>
      </c>
      <c r="D12" s="43">
        <f t="shared" si="2"/>
        <v>268</v>
      </c>
      <c r="E12" s="23">
        <f t="shared" si="3"/>
        <v>0.10105580693815988</v>
      </c>
      <c r="F12" s="43">
        <f>SUM('2021'!B12:F12)</f>
        <v>16684</v>
      </c>
      <c r="G12" s="43">
        <f>SUM('2020'!B12:F12)</f>
        <v>17501</v>
      </c>
      <c r="H12" s="43">
        <f t="shared" si="4"/>
        <v>-817</v>
      </c>
      <c r="I12" s="25">
        <f t="shared" si="5"/>
        <v>-4.6683046683046681E-2</v>
      </c>
    </row>
    <row r="13" spans="1:9" x14ac:dyDescent="0.25">
      <c r="A13" s="14" t="s">
        <v>15</v>
      </c>
      <c r="B13" s="29">
        <f>'2021'!F13</f>
        <v>92607</v>
      </c>
      <c r="C13" s="11">
        <f>'2020'!F13</f>
        <v>103866</v>
      </c>
      <c r="D13" s="11">
        <f t="shared" si="2"/>
        <v>-11259</v>
      </c>
      <c r="E13" s="22">
        <f t="shared" si="3"/>
        <v>-0.10839928369244989</v>
      </c>
      <c r="F13" s="11">
        <f>SUM('2021'!B13:F13)</f>
        <v>590088</v>
      </c>
      <c r="G13" s="11">
        <f>SUM('2020'!B13:F13)</f>
        <v>791262</v>
      </c>
      <c r="H13" s="11">
        <f t="shared" si="4"/>
        <v>-201174</v>
      </c>
      <c r="I13" s="26">
        <f t="shared" si="5"/>
        <v>-0.25424448539169076</v>
      </c>
    </row>
    <row r="14" spans="1:9" x14ac:dyDescent="0.25">
      <c r="A14" s="18" t="s">
        <v>44</v>
      </c>
      <c r="B14" s="31">
        <f>'2021'!F14</f>
        <v>184300</v>
      </c>
      <c r="C14" s="31">
        <f>'2020'!F14</f>
        <v>206854</v>
      </c>
      <c r="D14" s="31">
        <f t="shared" si="2"/>
        <v>-22554</v>
      </c>
      <c r="E14" s="24">
        <f t="shared" si="3"/>
        <v>-0.1090334245409806</v>
      </c>
      <c r="F14" s="31">
        <f>SUM('2021'!B14:F14)</f>
        <v>1133398</v>
      </c>
      <c r="G14" s="31">
        <f>SUM('2020'!B14:F14)</f>
        <v>1499573</v>
      </c>
      <c r="H14" s="31">
        <f t="shared" si="4"/>
        <v>-366175</v>
      </c>
      <c r="I14" s="27">
        <f t="shared" si="5"/>
        <v>-0.24418617833209855</v>
      </c>
    </row>
    <row r="15" spans="1:9" x14ac:dyDescent="0.25">
      <c r="A15" s="16" t="s">
        <v>24</v>
      </c>
      <c r="B15" s="30">
        <f>'2021'!F15</f>
        <v>10502</v>
      </c>
      <c r="C15" s="43">
        <f>'2020'!F15</f>
        <v>6159</v>
      </c>
      <c r="D15" s="43">
        <f t="shared" si="2"/>
        <v>4343</v>
      </c>
      <c r="E15" s="23">
        <f t="shared" si="3"/>
        <v>0.70514693943822049</v>
      </c>
      <c r="F15" s="43">
        <f>SUM('2021'!B15:F15)</f>
        <v>61199</v>
      </c>
      <c r="G15" s="43">
        <f>SUM('2020'!B15:F15)</f>
        <v>47321</v>
      </c>
      <c r="H15" s="43">
        <f t="shared" si="4"/>
        <v>13878</v>
      </c>
      <c r="I15" s="25">
        <f t="shared" si="5"/>
        <v>0.29327359945901399</v>
      </c>
    </row>
    <row r="16" spans="1:9" x14ac:dyDescent="0.25">
      <c r="A16" s="14" t="s">
        <v>23</v>
      </c>
      <c r="B16" s="29">
        <f>'2021'!F16</f>
        <v>7746</v>
      </c>
      <c r="C16" s="11">
        <f>'2020'!F16</f>
        <v>3697</v>
      </c>
      <c r="D16" s="11">
        <f t="shared" si="2"/>
        <v>4049</v>
      </c>
      <c r="E16" s="22">
        <f t="shared" si="3"/>
        <v>1.0952123343251285</v>
      </c>
      <c r="F16" s="11">
        <f>SUM('2021'!B16:F16)</f>
        <v>44461</v>
      </c>
      <c r="G16" s="11">
        <f>SUM('2020'!B16:F16)</f>
        <v>28595</v>
      </c>
      <c r="H16" s="11">
        <f t="shared" si="4"/>
        <v>15866</v>
      </c>
      <c r="I16" s="26">
        <f t="shared" si="5"/>
        <v>0.55485224689631052</v>
      </c>
    </row>
    <row r="17" spans="1:9" x14ac:dyDescent="0.25">
      <c r="A17" s="18" t="s">
        <v>45</v>
      </c>
      <c r="B17" s="31">
        <f>'2021'!F17</f>
        <v>18248</v>
      </c>
      <c r="C17" s="31">
        <f>'2020'!F17</f>
        <v>9856</v>
      </c>
      <c r="D17" s="31">
        <f t="shared" si="2"/>
        <v>8392</v>
      </c>
      <c r="E17" s="24">
        <f t="shared" si="3"/>
        <v>0.85146103896103897</v>
      </c>
      <c r="F17" s="31">
        <f>SUM('2021'!B17:F17)</f>
        <v>105660</v>
      </c>
      <c r="G17" s="31">
        <f>SUM('2020'!B17:F17)</f>
        <v>75916</v>
      </c>
      <c r="H17" s="31">
        <f t="shared" si="4"/>
        <v>29744</v>
      </c>
      <c r="I17" s="27">
        <f t="shared" si="5"/>
        <v>0.39180146477685862</v>
      </c>
    </row>
    <row r="18" spans="1:9" x14ac:dyDescent="0.25">
      <c r="A18" s="16" t="s">
        <v>34</v>
      </c>
      <c r="B18" s="30">
        <f>'2021'!F18</f>
        <v>61378</v>
      </c>
      <c r="C18" s="43">
        <f>'2020'!F18</f>
        <v>50193</v>
      </c>
      <c r="D18" s="43">
        <f t="shared" si="2"/>
        <v>11185</v>
      </c>
      <c r="E18" s="23">
        <f t="shared" si="3"/>
        <v>0.22283983822445361</v>
      </c>
      <c r="F18" s="43">
        <f>SUM('2021'!B18:F18)</f>
        <v>281886</v>
      </c>
      <c r="G18" s="43">
        <f>SUM('2020'!B18:F18)</f>
        <v>312175</v>
      </c>
      <c r="H18" s="43">
        <f t="shared" si="4"/>
        <v>-30289</v>
      </c>
      <c r="I18" s="25">
        <f t="shared" si="5"/>
        <v>-9.7025706735004408E-2</v>
      </c>
    </row>
    <row r="19" spans="1:9" x14ac:dyDescent="0.25">
      <c r="A19" s="14" t="s">
        <v>33</v>
      </c>
      <c r="B19" s="29">
        <f>'2021'!F19</f>
        <v>206436</v>
      </c>
      <c r="C19" s="11">
        <f>'2020'!F19</f>
        <v>159966</v>
      </c>
      <c r="D19" s="11">
        <f t="shared" si="2"/>
        <v>46470</v>
      </c>
      <c r="E19" s="22">
        <f t="shared" si="3"/>
        <v>0.29049923108660591</v>
      </c>
      <c r="F19" s="11">
        <f>SUM('2021'!B19:F19)</f>
        <v>979455</v>
      </c>
      <c r="G19" s="11">
        <f>SUM('2020'!B19:F19)</f>
        <v>1099354</v>
      </c>
      <c r="H19" s="11">
        <f t="shared" si="4"/>
        <v>-119899</v>
      </c>
      <c r="I19" s="26">
        <f t="shared" si="5"/>
        <v>-0.10906314071718481</v>
      </c>
    </row>
    <row r="20" spans="1:9" x14ac:dyDescent="0.25">
      <c r="A20" s="18" t="s">
        <v>46</v>
      </c>
      <c r="B20" s="31">
        <f>'2021'!F20</f>
        <v>267814</v>
      </c>
      <c r="C20" s="31">
        <f>'2020'!F20</f>
        <v>210159</v>
      </c>
      <c r="D20" s="31">
        <f t="shared" si="2"/>
        <v>57655</v>
      </c>
      <c r="E20" s="24">
        <f t="shared" si="3"/>
        <v>0.27433990454846091</v>
      </c>
      <c r="F20" s="31">
        <f>SUM('2021'!B20:F20)</f>
        <v>1261341</v>
      </c>
      <c r="G20" s="31">
        <f>SUM('2020'!B20:F20)</f>
        <v>1411529</v>
      </c>
      <c r="H20" s="31">
        <f t="shared" si="4"/>
        <v>-150188</v>
      </c>
      <c r="I20" s="27">
        <f t="shared" si="5"/>
        <v>-0.10640093118880306</v>
      </c>
    </row>
    <row r="21" spans="1:9" x14ac:dyDescent="0.25">
      <c r="A21" s="16" t="s">
        <v>28</v>
      </c>
      <c r="B21" s="30">
        <f>'2021'!F21</f>
        <v>1561</v>
      </c>
      <c r="C21" s="43">
        <f>'2020'!F21</f>
        <v>961</v>
      </c>
      <c r="D21" s="43">
        <f t="shared" si="2"/>
        <v>600</v>
      </c>
      <c r="E21" s="23">
        <f t="shared" si="3"/>
        <v>0.62434963579604574</v>
      </c>
      <c r="F21" s="43">
        <f>SUM('2021'!B21:F21)</f>
        <v>8527</v>
      </c>
      <c r="G21" s="43">
        <f>SUM('2020'!B21:F21)</f>
        <v>5750</v>
      </c>
      <c r="H21" s="43">
        <f t="shared" si="4"/>
        <v>2777</v>
      </c>
      <c r="I21" s="25">
        <f t="shared" si="5"/>
        <v>0.48295652173913045</v>
      </c>
    </row>
    <row r="22" spans="1:9" x14ac:dyDescent="0.25">
      <c r="A22" s="14" t="s">
        <v>26</v>
      </c>
      <c r="B22" s="29">
        <f>'2021'!F22</f>
        <v>3360</v>
      </c>
      <c r="C22" s="11">
        <f>'2020'!F22</f>
        <v>2114</v>
      </c>
      <c r="D22" s="11">
        <f t="shared" si="2"/>
        <v>1246</v>
      </c>
      <c r="E22" s="22">
        <f t="shared" si="3"/>
        <v>0.58940397350993379</v>
      </c>
      <c r="F22" s="11">
        <f>SUM('2021'!B22:F22)</f>
        <v>18030</v>
      </c>
      <c r="G22" s="11">
        <f>SUM('2020'!B22:F22)</f>
        <v>12984</v>
      </c>
      <c r="H22" s="11">
        <f t="shared" si="4"/>
        <v>5046</v>
      </c>
      <c r="I22" s="26">
        <f t="shared" si="5"/>
        <v>0.3886321626617375</v>
      </c>
    </row>
    <row r="23" spans="1:9" x14ac:dyDescent="0.25">
      <c r="A23" s="16" t="s">
        <v>27</v>
      </c>
      <c r="B23" s="30">
        <f>'2021'!F23</f>
        <v>1714</v>
      </c>
      <c r="C23" s="43">
        <f>'2020'!F23</f>
        <v>1215</v>
      </c>
      <c r="D23" s="43">
        <f t="shared" si="2"/>
        <v>499</v>
      </c>
      <c r="E23" s="23">
        <f t="shared" si="3"/>
        <v>0.41069958847736626</v>
      </c>
      <c r="F23" s="43">
        <f>SUM('2021'!B23:F23)</f>
        <v>9638</v>
      </c>
      <c r="G23" s="43">
        <f>SUM('2020'!B23:F23)</f>
        <v>6538</v>
      </c>
      <c r="H23" s="43">
        <f t="shared" si="4"/>
        <v>3100</v>
      </c>
      <c r="I23" s="25">
        <f t="shared" si="5"/>
        <v>0.47415111654940351</v>
      </c>
    </row>
    <row r="24" spans="1:9" x14ac:dyDescent="0.25">
      <c r="A24" s="14" t="s">
        <v>25</v>
      </c>
      <c r="B24" s="29">
        <f>'2021'!F24</f>
        <v>2239</v>
      </c>
      <c r="C24" s="11">
        <f>'2020'!F24</f>
        <v>1727</v>
      </c>
      <c r="D24" s="11">
        <f t="shared" si="2"/>
        <v>512</v>
      </c>
      <c r="E24" s="22">
        <f t="shared" si="3"/>
        <v>0.29646786334684422</v>
      </c>
      <c r="F24" s="11">
        <f>SUM('2021'!B24:F24)</f>
        <v>13182</v>
      </c>
      <c r="G24" s="11">
        <f>SUM('2020'!B24:F24)</f>
        <v>10471</v>
      </c>
      <c r="H24" s="11">
        <f t="shared" si="4"/>
        <v>2711</v>
      </c>
      <c r="I24" s="26">
        <f t="shared" si="5"/>
        <v>0.25890554865819881</v>
      </c>
    </row>
    <row r="25" spans="1:9" x14ac:dyDescent="0.25">
      <c r="A25" s="16" t="s">
        <v>29</v>
      </c>
      <c r="B25" s="30">
        <f>'2021'!F25</f>
        <v>3345</v>
      </c>
      <c r="C25" s="43">
        <f>'2020'!F25</f>
        <v>2236</v>
      </c>
      <c r="D25" s="43">
        <f t="shared" si="2"/>
        <v>1109</v>
      </c>
      <c r="E25" s="23">
        <f t="shared" si="3"/>
        <v>0.49597495527728086</v>
      </c>
      <c r="F25" s="43">
        <f>SUM('2021'!B25:F25)</f>
        <v>18997</v>
      </c>
      <c r="G25" s="43">
        <f>SUM('2020'!B25:F25)</f>
        <v>12471</v>
      </c>
      <c r="H25" s="43">
        <f t="shared" si="4"/>
        <v>6526</v>
      </c>
      <c r="I25" s="25">
        <f t="shared" si="5"/>
        <v>0.52329404217785258</v>
      </c>
    </row>
    <row r="26" spans="1:9" x14ac:dyDescent="0.25">
      <c r="A26" s="14" t="s">
        <v>30</v>
      </c>
      <c r="B26" s="29">
        <f>'2021'!F26</f>
        <v>5418</v>
      </c>
      <c r="C26" s="11">
        <f>'2020'!F26</f>
        <v>3523</v>
      </c>
      <c r="D26" s="11">
        <f t="shared" si="2"/>
        <v>1895</v>
      </c>
      <c r="E26" s="22">
        <f t="shared" si="3"/>
        <v>0.53789384047686628</v>
      </c>
      <c r="F26" s="11">
        <f>SUM('2021'!B26:F26)</f>
        <v>28364</v>
      </c>
      <c r="G26" s="11">
        <f>SUM('2020'!B26:F26)</f>
        <v>17979</v>
      </c>
      <c r="H26" s="11">
        <f t="shared" si="4"/>
        <v>10385</v>
      </c>
      <c r="I26" s="26">
        <f t="shared" si="5"/>
        <v>0.57761833249902661</v>
      </c>
    </row>
    <row r="27" spans="1:9" x14ac:dyDescent="0.25">
      <c r="A27" s="18" t="s">
        <v>47</v>
      </c>
      <c r="B27" s="31">
        <f>'2021'!F27</f>
        <v>17637</v>
      </c>
      <c r="C27" s="31">
        <f>'2020'!F27</f>
        <v>11776</v>
      </c>
      <c r="D27" s="31">
        <f t="shared" si="2"/>
        <v>5861</v>
      </c>
      <c r="E27" s="24">
        <f t="shared" si="3"/>
        <v>0.49770720108695654</v>
      </c>
      <c r="F27" s="31">
        <f>SUM('2021'!B27:F27)</f>
        <v>96738</v>
      </c>
      <c r="G27" s="31">
        <f>SUM('2020'!B27:F27)</f>
        <v>66193</v>
      </c>
      <c r="H27" s="31">
        <f t="shared" si="4"/>
        <v>30545</v>
      </c>
      <c r="I27" s="27">
        <f t="shared" si="5"/>
        <v>0.4614536280271328</v>
      </c>
    </row>
    <row r="28" spans="1:9" x14ac:dyDescent="0.25">
      <c r="A28" s="16" t="s">
        <v>48</v>
      </c>
      <c r="B28" s="30">
        <f>'2021'!F28</f>
        <v>7779</v>
      </c>
      <c r="C28" s="43">
        <f>'2020'!F28</f>
        <v>7385</v>
      </c>
      <c r="D28" s="43">
        <f t="shared" si="2"/>
        <v>394</v>
      </c>
      <c r="E28" s="23">
        <f t="shared" si="3"/>
        <v>5.3351387948544347E-2</v>
      </c>
      <c r="F28" s="43">
        <f>SUM('2021'!B28:F28)</f>
        <v>41619</v>
      </c>
      <c r="G28" s="43">
        <f>SUM('2020'!B28:F28)</f>
        <v>44426</v>
      </c>
      <c r="H28" s="43">
        <f t="shared" si="4"/>
        <v>-2807</v>
      </c>
      <c r="I28" s="25">
        <f t="shared" si="5"/>
        <v>-6.3183721244316385E-2</v>
      </c>
    </row>
    <row r="29" spans="1:9" x14ac:dyDescent="0.25">
      <c r="A29" s="14" t="s">
        <v>36</v>
      </c>
      <c r="B29" s="29">
        <f>'2021'!F29</f>
        <v>29808</v>
      </c>
      <c r="C29" s="11">
        <f>'2020'!F29</f>
        <v>25707</v>
      </c>
      <c r="D29" s="11">
        <f t="shared" si="2"/>
        <v>4101</v>
      </c>
      <c r="E29" s="22">
        <f t="shared" si="3"/>
        <v>0.1595285330843739</v>
      </c>
      <c r="F29" s="11">
        <f>SUM('2021'!B29:F29)</f>
        <v>193594</v>
      </c>
      <c r="G29" s="11">
        <f>SUM('2020'!B29:F29)</f>
        <v>188869</v>
      </c>
      <c r="H29" s="11">
        <f t="shared" si="4"/>
        <v>4725</v>
      </c>
      <c r="I29" s="26">
        <f t="shared" si="5"/>
        <v>2.5017340061100551E-2</v>
      </c>
    </row>
    <row r="30" spans="1:9" x14ac:dyDescent="0.25">
      <c r="A30" s="16" t="s">
        <v>35</v>
      </c>
      <c r="B30" s="30">
        <f>'2021'!F30</f>
        <v>51416</v>
      </c>
      <c r="C30" s="43">
        <f>'2020'!F30</f>
        <v>40803</v>
      </c>
      <c r="D30" s="43">
        <f t="shared" si="2"/>
        <v>10613</v>
      </c>
      <c r="E30" s="23">
        <f t="shared" si="3"/>
        <v>0.26010342376786022</v>
      </c>
      <c r="F30" s="43">
        <f>SUM('2021'!B30:F30)</f>
        <v>247538</v>
      </c>
      <c r="G30" s="43">
        <f>SUM('2020'!B30:F30)</f>
        <v>313710</v>
      </c>
      <c r="H30" s="43">
        <f t="shared" si="4"/>
        <v>-66172</v>
      </c>
      <c r="I30" s="25">
        <f t="shared" si="5"/>
        <v>-0.21093366484970194</v>
      </c>
    </row>
    <row r="31" spans="1:9" x14ac:dyDescent="0.25">
      <c r="A31" s="18" t="s">
        <v>49</v>
      </c>
      <c r="B31" s="31">
        <f>'2021'!F31</f>
        <v>89003</v>
      </c>
      <c r="C31" s="31">
        <f>'2020'!F31</f>
        <v>73895</v>
      </c>
      <c r="D31" s="31">
        <f t="shared" si="2"/>
        <v>15108</v>
      </c>
      <c r="E31" s="24">
        <f t="shared" si="3"/>
        <v>0.20445226334664052</v>
      </c>
      <c r="F31" s="31">
        <f>SUM('2021'!B31:F31)</f>
        <v>482751</v>
      </c>
      <c r="G31" s="31">
        <f>SUM('2020'!B31:F31)</f>
        <v>547005</v>
      </c>
      <c r="H31" s="31">
        <f t="shared" si="4"/>
        <v>-64254</v>
      </c>
      <c r="I31" s="27">
        <f t="shared" si="5"/>
        <v>-0.11746510543779308</v>
      </c>
    </row>
    <row r="32" spans="1:9" x14ac:dyDescent="0.25">
      <c r="A32" s="14" t="s">
        <v>32</v>
      </c>
      <c r="B32" s="29">
        <f>'2021'!F32</f>
        <v>69372</v>
      </c>
      <c r="C32" s="11">
        <f>'2020'!F32</f>
        <v>59654</v>
      </c>
      <c r="D32" s="11">
        <f t="shared" si="2"/>
        <v>9718</v>
      </c>
      <c r="E32" s="22">
        <f t="shared" si="3"/>
        <v>0.16290609179602375</v>
      </c>
      <c r="F32" s="11">
        <f>SUM('2021'!B32:F32)</f>
        <v>380701</v>
      </c>
      <c r="G32" s="11">
        <f>SUM('2020'!B32:F32)</f>
        <v>388355</v>
      </c>
      <c r="H32" s="11">
        <f t="shared" si="4"/>
        <v>-7654</v>
      </c>
      <c r="I32" s="26">
        <f t="shared" si="5"/>
        <v>-1.9708771613600958E-2</v>
      </c>
    </row>
    <row r="33" spans="1:9" x14ac:dyDescent="0.25">
      <c r="A33" s="16" t="s">
        <v>31</v>
      </c>
      <c r="B33" s="30">
        <f>'2021'!F33</f>
        <v>94012</v>
      </c>
      <c r="C33" s="43">
        <f>'2020'!F33</f>
        <v>70664</v>
      </c>
      <c r="D33" s="43">
        <f t="shared" si="2"/>
        <v>23348</v>
      </c>
      <c r="E33" s="23">
        <f t="shared" si="3"/>
        <v>0.33040869466772332</v>
      </c>
      <c r="F33" s="43">
        <f>SUM('2021'!B33:F33)</f>
        <v>498927</v>
      </c>
      <c r="G33" s="43">
        <f>SUM('2020'!B33:F33)</f>
        <v>544052</v>
      </c>
      <c r="H33" s="43">
        <f t="shared" si="4"/>
        <v>-45125</v>
      </c>
      <c r="I33" s="25">
        <f t="shared" si="5"/>
        <v>-8.2942439325652692E-2</v>
      </c>
    </row>
    <row r="34" spans="1:9" x14ac:dyDescent="0.25">
      <c r="A34" s="18" t="s">
        <v>50</v>
      </c>
      <c r="B34" s="31">
        <f>'2021'!F34</f>
        <v>163384</v>
      </c>
      <c r="C34" s="31">
        <f>'2020'!F34</f>
        <v>130318</v>
      </c>
      <c r="D34" s="44">
        <f t="shared" si="2"/>
        <v>33066</v>
      </c>
      <c r="E34" s="24">
        <f t="shared" si="3"/>
        <v>0.25373317577003945</v>
      </c>
      <c r="F34" s="31">
        <f>SUM('2021'!B34:F34)</f>
        <v>879628</v>
      </c>
      <c r="G34" s="47">
        <f>SUM('2020'!B34:F34)</f>
        <v>932407</v>
      </c>
      <c r="H34" s="47">
        <f t="shared" si="4"/>
        <v>-52779</v>
      </c>
      <c r="I34" s="27">
        <f t="shared" si="5"/>
        <v>-5.6605109142252259E-2</v>
      </c>
    </row>
    <row r="35" spans="1:9" x14ac:dyDescent="0.25">
      <c r="A35" s="14" t="s">
        <v>51</v>
      </c>
      <c r="B35" s="29">
        <f>'2021'!F35</f>
        <v>64</v>
      </c>
      <c r="C35" s="11">
        <f>'2020'!F35</f>
        <v>86</v>
      </c>
      <c r="D35" s="11">
        <f t="shared" si="2"/>
        <v>-22</v>
      </c>
      <c r="E35" s="22">
        <f t="shared" si="3"/>
        <v>-0.2558139534883721</v>
      </c>
      <c r="F35" s="49">
        <f>SUM('2021'!B35:F35)</f>
        <v>274</v>
      </c>
      <c r="G35" s="29">
        <f>SUM('2020'!B35:F35)</f>
        <v>213</v>
      </c>
      <c r="H35" s="29">
        <f t="shared" si="4"/>
        <v>61</v>
      </c>
      <c r="I35" s="45">
        <f t="shared" si="5"/>
        <v>0.28638497652582162</v>
      </c>
    </row>
    <row r="36" spans="1:9" x14ac:dyDescent="0.25">
      <c r="A36" s="16" t="s">
        <v>19</v>
      </c>
      <c r="B36" s="30">
        <f>'2021'!F36</f>
        <v>6695</v>
      </c>
      <c r="C36" s="43">
        <f>'2020'!F36</f>
        <v>4394</v>
      </c>
      <c r="D36" s="43">
        <f t="shared" si="2"/>
        <v>2301</v>
      </c>
      <c r="E36" s="57">
        <f t="shared" si="3"/>
        <v>0.52366863905325445</v>
      </c>
      <c r="F36" s="50">
        <f>SUM('2021'!B36:F36)</f>
        <v>34833</v>
      </c>
      <c r="G36" s="30">
        <f>SUM('2020'!B36:F36)</f>
        <v>23909</v>
      </c>
      <c r="H36" s="30">
        <f t="shared" si="4"/>
        <v>10924</v>
      </c>
      <c r="I36" s="46">
        <f t="shared" si="5"/>
        <v>0.45689907566188465</v>
      </c>
    </row>
    <row r="37" spans="1:9" x14ac:dyDescent="0.25">
      <c r="A37" s="14" t="s">
        <v>18</v>
      </c>
      <c r="B37" s="29">
        <f>'2021'!F37</f>
        <v>32712</v>
      </c>
      <c r="C37" s="11">
        <f>'2020'!F37</f>
        <v>27402</v>
      </c>
      <c r="D37" s="11">
        <f t="shared" si="2"/>
        <v>5310</v>
      </c>
      <c r="E37" s="22">
        <f t="shared" si="3"/>
        <v>0.1937814758046858</v>
      </c>
      <c r="F37" s="49">
        <f>SUM('2021'!B37:F37)</f>
        <v>138260</v>
      </c>
      <c r="G37" s="29">
        <f>SUM('2020'!B37:F37)</f>
        <v>106522</v>
      </c>
      <c r="H37" s="29">
        <f t="shared" si="4"/>
        <v>31738</v>
      </c>
      <c r="I37" s="45">
        <f t="shared" si="5"/>
        <v>0.29794784176038752</v>
      </c>
    </row>
    <row r="38" spans="1:9" x14ac:dyDescent="0.25">
      <c r="A38" s="18" t="s">
        <v>52</v>
      </c>
      <c r="B38" s="31">
        <f>'2021'!F38</f>
        <v>39471</v>
      </c>
      <c r="C38" s="31">
        <f>'2020'!F38</f>
        <v>31882</v>
      </c>
      <c r="D38" s="31">
        <f t="shared" si="2"/>
        <v>7589</v>
      </c>
      <c r="E38" s="24">
        <f t="shared" si="3"/>
        <v>0.23803400037638794</v>
      </c>
      <c r="F38" s="31">
        <f>SUM('2021'!B38:F38)</f>
        <v>173367</v>
      </c>
      <c r="G38" s="48">
        <f>SUM('2020'!B38:F38)</f>
        <v>130644</v>
      </c>
      <c r="H38" s="48">
        <f t="shared" si="4"/>
        <v>42723</v>
      </c>
      <c r="I38" s="27">
        <f t="shared" si="5"/>
        <v>0.32701846238633231</v>
      </c>
    </row>
    <row r="39" spans="1:9" x14ac:dyDescent="0.25">
      <c r="A39" s="32" t="s">
        <v>53</v>
      </c>
      <c r="B39" s="74">
        <f>'2021'!F39</f>
        <v>800341</v>
      </c>
      <c r="C39" s="74">
        <f>'2020'!F39</f>
        <v>687603</v>
      </c>
      <c r="D39" s="74">
        <f t="shared" si="2"/>
        <v>112738</v>
      </c>
      <c r="E39" s="75">
        <f t="shared" si="3"/>
        <v>0.16395798156785238</v>
      </c>
      <c r="F39" s="73">
        <f>SUM('2021'!B39:F39)</f>
        <v>4250399</v>
      </c>
      <c r="G39" s="73">
        <f>SUM('2020'!B39:F39)</f>
        <v>4766516</v>
      </c>
      <c r="H39" s="73">
        <f t="shared" si="4"/>
        <v>-516117</v>
      </c>
      <c r="I39" s="76">
        <f t="shared" si="5"/>
        <v>-0.1082797162539683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topLeftCell="A22" workbookViewId="0">
      <selection activeCell="B36" sqref="B36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44348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'2021'!G6</f>
        <v>772</v>
      </c>
      <c r="C6" s="11">
        <f>'2020'!G6</f>
        <v>696</v>
      </c>
      <c r="D6" s="11">
        <f t="shared" ref="D6" si="0">B6-C6</f>
        <v>76</v>
      </c>
      <c r="E6" s="22">
        <f t="shared" ref="E6" si="1">D6/C6</f>
        <v>0.10919540229885058</v>
      </c>
      <c r="F6" s="11">
        <f>SUM('2021'!B6:G6)</f>
        <v>7992</v>
      </c>
      <c r="G6" s="11">
        <f>SUM('2020'!B6:G6)</f>
        <v>6364</v>
      </c>
      <c r="H6" s="11">
        <f>F6-G6</f>
        <v>1628</v>
      </c>
      <c r="I6" s="26">
        <f>H6/G6</f>
        <v>0.2558139534883721</v>
      </c>
    </row>
    <row r="7" spans="1:9" x14ac:dyDescent="0.25">
      <c r="A7" s="16" t="s">
        <v>20</v>
      </c>
      <c r="B7" s="30">
        <f>'2021'!G7</f>
        <v>9376</v>
      </c>
      <c r="C7" s="43">
        <f>'2020'!G7</f>
        <v>8747</v>
      </c>
      <c r="D7" s="43">
        <f t="shared" ref="D7:D39" si="2">B7-C7</f>
        <v>629</v>
      </c>
      <c r="E7" s="23">
        <f t="shared" ref="E7:E39" si="3">D7/C7</f>
        <v>7.1910369269463814E-2</v>
      </c>
      <c r="F7" s="43">
        <f>SUM('2021'!B7:G7)</f>
        <v>76199</v>
      </c>
      <c r="G7" s="43">
        <f>SUM('2020'!B7:G7)</f>
        <v>68020</v>
      </c>
      <c r="H7" s="43">
        <f t="shared" ref="H7:H39" si="4">F7-G7</f>
        <v>8179</v>
      </c>
      <c r="I7" s="25">
        <f t="shared" ref="I7:I39" si="5">H7/G7</f>
        <v>0.1202440458688621</v>
      </c>
    </row>
    <row r="8" spans="1:9" x14ac:dyDescent="0.25">
      <c r="A8" s="14" t="s">
        <v>21</v>
      </c>
      <c r="B8" s="29">
        <f>'2021'!G8</f>
        <v>6483</v>
      </c>
      <c r="C8" s="11">
        <f>'2020'!G8</f>
        <v>5199</v>
      </c>
      <c r="D8" s="11">
        <f t="shared" si="2"/>
        <v>1284</v>
      </c>
      <c r="E8" s="22">
        <f t="shared" si="3"/>
        <v>0.24697057126370456</v>
      </c>
      <c r="F8" s="11">
        <f>SUM('2021'!B8:G8)</f>
        <v>49956</v>
      </c>
      <c r="G8" s="11">
        <f>SUM('2020'!B8:G8)</f>
        <v>43507</v>
      </c>
      <c r="H8" s="11">
        <f t="shared" si="4"/>
        <v>6449</v>
      </c>
      <c r="I8" s="26">
        <f t="shared" si="5"/>
        <v>0.14822902061737192</v>
      </c>
    </row>
    <row r="9" spans="1:9" x14ac:dyDescent="0.25">
      <c r="A9" s="18" t="s">
        <v>43</v>
      </c>
      <c r="B9" s="31">
        <f>'2021'!G9</f>
        <v>16631</v>
      </c>
      <c r="C9" s="31">
        <f>'2020'!G9</f>
        <v>14642</v>
      </c>
      <c r="D9" s="31">
        <f t="shared" si="2"/>
        <v>1989</v>
      </c>
      <c r="E9" s="24">
        <f t="shared" si="3"/>
        <v>0.13584209807403361</v>
      </c>
      <c r="F9" s="31">
        <f>SUM('2021'!B9:G9)</f>
        <v>134147</v>
      </c>
      <c r="G9" s="31">
        <f>SUM('2020'!B9:G9)</f>
        <v>117891</v>
      </c>
      <c r="H9" s="31">
        <f t="shared" si="4"/>
        <v>16256</v>
      </c>
      <c r="I9" s="27">
        <f t="shared" si="5"/>
        <v>0.13789008490894131</v>
      </c>
    </row>
    <row r="10" spans="1:9" x14ac:dyDescent="0.25">
      <c r="A10" s="16" t="s">
        <v>16</v>
      </c>
      <c r="B10" s="30">
        <f>'2021'!G10</f>
        <v>20263</v>
      </c>
      <c r="C10" s="43">
        <f>'2020'!G10</f>
        <v>24982</v>
      </c>
      <c r="D10" s="43">
        <f t="shared" si="2"/>
        <v>-4719</v>
      </c>
      <c r="E10" s="23">
        <f t="shared" si="3"/>
        <v>-0.18889600512368906</v>
      </c>
      <c r="F10" s="43">
        <f>SUM('2021'!B10:G10)</f>
        <v>129635</v>
      </c>
      <c r="G10" s="43">
        <f>SUM('2020'!B10:G10)</f>
        <v>152247</v>
      </c>
      <c r="H10" s="43">
        <f t="shared" si="4"/>
        <v>-22612</v>
      </c>
      <c r="I10" s="26">
        <f t="shared" si="5"/>
        <v>-0.14852180995356232</v>
      </c>
    </row>
    <row r="11" spans="1:9" x14ac:dyDescent="0.25">
      <c r="A11" s="14" t="s">
        <v>14</v>
      </c>
      <c r="B11" s="29">
        <f>'2021'!G11</f>
        <v>93067</v>
      </c>
      <c r="C11" s="11">
        <f>'2020'!G11</f>
        <v>107321</v>
      </c>
      <c r="D11" s="11">
        <f t="shared" si="2"/>
        <v>-14254</v>
      </c>
      <c r="E11" s="22">
        <f t="shared" si="3"/>
        <v>-0.13281650375974879</v>
      </c>
      <c r="F11" s="11">
        <f>SUM('2021'!B11:G11)</f>
        <v>510321</v>
      </c>
      <c r="G11" s="11">
        <f>SUM('2020'!B11:G11)</f>
        <v>670866</v>
      </c>
      <c r="H11" s="11">
        <f t="shared" si="4"/>
        <v>-160545</v>
      </c>
      <c r="I11" s="26">
        <f t="shared" si="5"/>
        <v>-0.23931008576973642</v>
      </c>
    </row>
    <row r="12" spans="1:9" x14ac:dyDescent="0.25">
      <c r="A12" s="16" t="s">
        <v>17</v>
      </c>
      <c r="B12" s="30">
        <f>'2021'!G12</f>
        <v>2780</v>
      </c>
      <c r="C12" s="43">
        <f>'2020'!G12</f>
        <v>2669</v>
      </c>
      <c r="D12" s="43">
        <f t="shared" si="2"/>
        <v>111</v>
      </c>
      <c r="E12" s="23">
        <f t="shared" si="3"/>
        <v>4.1588609966279506E-2</v>
      </c>
      <c r="F12" s="43">
        <f>SUM('2021'!B12:G12)</f>
        <v>19464</v>
      </c>
      <c r="G12" s="43">
        <f>SUM('2020'!B12:G12)</f>
        <v>20170</v>
      </c>
      <c r="H12" s="43">
        <f t="shared" si="4"/>
        <v>-706</v>
      </c>
      <c r="I12" s="25">
        <f t="shared" si="5"/>
        <v>-3.5002478929102625E-2</v>
      </c>
    </row>
    <row r="13" spans="1:9" x14ac:dyDescent="0.25">
      <c r="A13" s="14" t="s">
        <v>15</v>
      </c>
      <c r="B13" s="29">
        <f>'2021'!G13</f>
        <v>121313</v>
      </c>
      <c r="C13" s="11">
        <f>'2020'!G13</f>
        <v>133596</v>
      </c>
      <c r="D13" s="11">
        <f t="shared" si="2"/>
        <v>-12283</v>
      </c>
      <c r="E13" s="22">
        <f t="shared" si="3"/>
        <v>-9.1941375490284138E-2</v>
      </c>
      <c r="F13" s="11">
        <f>SUM('2021'!B13:G13)</f>
        <v>711401</v>
      </c>
      <c r="G13" s="11">
        <f>SUM('2020'!B13:G13)</f>
        <v>924858</v>
      </c>
      <c r="H13" s="11">
        <f t="shared" si="4"/>
        <v>-213457</v>
      </c>
      <c r="I13" s="26">
        <f t="shared" si="5"/>
        <v>-0.23079975520566401</v>
      </c>
    </row>
    <row r="14" spans="1:9" x14ac:dyDescent="0.25">
      <c r="A14" s="18" t="s">
        <v>44</v>
      </c>
      <c r="B14" s="31">
        <f>'2021'!G14</f>
        <v>237423</v>
      </c>
      <c r="C14" s="31">
        <f>'2020'!G14</f>
        <v>268568</v>
      </c>
      <c r="D14" s="31">
        <f t="shared" si="2"/>
        <v>-31145</v>
      </c>
      <c r="E14" s="24">
        <f t="shared" si="3"/>
        <v>-0.11596690596050162</v>
      </c>
      <c r="F14" s="31">
        <f>SUM('2021'!B14:G14)</f>
        <v>1370821</v>
      </c>
      <c r="G14" s="31">
        <f>SUM('2020'!B14:G14)</f>
        <v>1768141</v>
      </c>
      <c r="H14" s="31">
        <f t="shared" si="4"/>
        <v>-397320</v>
      </c>
      <c r="I14" s="27">
        <f t="shared" si="5"/>
        <v>-0.22471058586391018</v>
      </c>
    </row>
    <row r="15" spans="1:9" x14ac:dyDescent="0.25">
      <c r="A15" s="16" t="s">
        <v>24</v>
      </c>
      <c r="B15" s="30">
        <f>'2021'!G15</f>
        <v>8880</v>
      </c>
      <c r="C15" s="43">
        <f>'2020'!G15</f>
        <v>7167</v>
      </c>
      <c r="D15" s="43">
        <f t="shared" si="2"/>
        <v>1713</v>
      </c>
      <c r="E15" s="23">
        <f t="shared" si="3"/>
        <v>0.23901213897028045</v>
      </c>
      <c r="F15" s="43">
        <f>SUM('2021'!B15:G15)</f>
        <v>70079</v>
      </c>
      <c r="G15" s="43">
        <f>SUM('2020'!B15:G15)</f>
        <v>54488</v>
      </c>
      <c r="H15" s="43">
        <f t="shared" si="4"/>
        <v>15591</v>
      </c>
      <c r="I15" s="25">
        <f t="shared" si="5"/>
        <v>0.28613639700484511</v>
      </c>
    </row>
    <row r="16" spans="1:9" x14ac:dyDescent="0.25">
      <c r="A16" s="14" t="s">
        <v>23</v>
      </c>
      <c r="B16" s="29">
        <f>'2021'!G16</f>
        <v>6374</v>
      </c>
      <c r="C16" s="11">
        <f>'2020'!G16</f>
        <v>4136</v>
      </c>
      <c r="D16" s="11">
        <f t="shared" si="2"/>
        <v>2238</v>
      </c>
      <c r="E16" s="22">
        <f t="shared" si="3"/>
        <v>0.54110251450676983</v>
      </c>
      <c r="F16" s="11">
        <f>SUM('2021'!B16:G16)</f>
        <v>50835</v>
      </c>
      <c r="G16" s="11">
        <f>SUM('2020'!B16:G16)</f>
        <v>32731</v>
      </c>
      <c r="H16" s="11">
        <f t="shared" si="4"/>
        <v>18104</v>
      </c>
      <c r="I16" s="26">
        <f t="shared" si="5"/>
        <v>0.55311478414958293</v>
      </c>
    </row>
    <row r="17" spans="1:9" x14ac:dyDescent="0.25">
      <c r="A17" s="18" t="s">
        <v>45</v>
      </c>
      <c r="B17" s="31">
        <f>'2021'!G17</f>
        <v>15254</v>
      </c>
      <c r="C17" s="31">
        <f>'2020'!G17</f>
        <v>11303</v>
      </c>
      <c r="D17" s="31">
        <f t="shared" si="2"/>
        <v>3951</v>
      </c>
      <c r="E17" s="24">
        <f t="shared" si="3"/>
        <v>0.34955321596036448</v>
      </c>
      <c r="F17" s="31">
        <f>SUM('2021'!B17:G17)</f>
        <v>120914</v>
      </c>
      <c r="G17" s="31">
        <f>SUM('2020'!B17:G17)</f>
        <v>87219</v>
      </c>
      <c r="H17" s="31">
        <f t="shared" si="4"/>
        <v>33695</v>
      </c>
      <c r="I17" s="27">
        <f t="shared" si="5"/>
        <v>0.38632637384056229</v>
      </c>
    </row>
    <row r="18" spans="1:9" x14ac:dyDescent="0.25">
      <c r="A18" s="16" t="s">
        <v>34</v>
      </c>
      <c r="B18" s="30">
        <f>'2021'!G18</f>
        <v>62938</v>
      </c>
      <c r="C18" s="43">
        <f>'2020'!G18</f>
        <v>64495</v>
      </c>
      <c r="D18" s="43">
        <f t="shared" si="2"/>
        <v>-1557</v>
      </c>
      <c r="E18" s="23">
        <f t="shared" si="3"/>
        <v>-2.4141406310566712E-2</v>
      </c>
      <c r="F18" s="43">
        <f>SUM('2021'!B18:G18)</f>
        <v>344824</v>
      </c>
      <c r="G18" s="43">
        <f>SUM('2020'!B18:G18)</f>
        <v>376670</v>
      </c>
      <c r="H18" s="43">
        <f t="shared" si="4"/>
        <v>-31846</v>
      </c>
      <c r="I18" s="25">
        <f t="shared" si="5"/>
        <v>-8.4546154458810099E-2</v>
      </c>
    </row>
    <row r="19" spans="1:9" x14ac:dyDescent="0.25">
      <c r="A19" s="14" t="s">
        <v>33</v>
      </c>
      <c r="B19" s="29">
        <f>'2021'!G19</f>
        <v>208591</v>
      </c>
      <c r="C19" s="11">
        <f>'2020'!G19</f>
        <v>201303</v>
      </c>
      <c r="D19" s="11">
        <f t="shared" si="2"/>
        <v>7288</v>
      </c>
      <c r="E19" s="22">
        <f t="shared" si="3"/>
        <v>3.6204130092447703E-2</v>
      </c>
      <c r="F19" s="11">
        <f>SUM('2021'!B19:G19)</f>
        <v>1188046</v>
      </c>
      <c r="G19" s="11">
        <f>SUM('2020'!B19:G19)</f>
        <v>1300657</v>
      </c>
      <c r="H19" s="11">
        <f t="shared" si="4"/>
        <v>-112611</v>
      </c>
      <c r="I19" s="26">
        <f t="shared" si="5"/>
        <v>-8.6580089908407834E-2</v>
      </c>
    </row>
    <row r="20" spans="1:9" x14ac:dyDescent="0.25">
      <c r="A20" s="18" t="s">
        <v>46</v>
      </c>
      <c r="B20" s="31">
        <f>'2021'!G20</f>
        <v>271529</v>
      </c>
      <c r="C20" s="31">
        <f>'2020'!G20</f>
        <v>265798</v>
      </c>
      <c r="D20" s="31">
        <f t="shared" si="2"/>
        <v>5731</v>
      </c>
      <c r="E20" s="24">
        <f t="shared" si="3"/>
        <v>2.1561486542411908E-2</v>
      </c>
      <c r="F20" s="31">
        <f>SUM('2021'!B20:G20)</f>
        <v>1532870</v>
      </c>
      <c r="G20" s="31">
        <f>SUM('2020'!B20:G20)</f>
        <v>1677327</v>
      </c>
      <c r="H20" s="31">
        <f t="shared" si="4"/>
        <v>-144457</v>
      </c>
      <c r="I20" s="27">
        <f t="shared" si="5"/>
        <v>-8.6123337906085104E-2</v>
      </c>
    </row>
    <row r="21" spans="1:9" x14ac:dyDescent="0.25">
      <c r="A21" s="16" t="s">
        <v>28</v>
      </c>
      <c r="B21" s="30">
        <f>'2021'!G21</f>
        <v>887</v>
      </c>
      <c r="C21" s="43">
        <f>'2020'!G21</f>
        <v>1137</v>
      </c>
      <c r="D21" s="43">
        <f t="shared" si="2"/>
        <v>-250</v>
      </c>
      <c r="E21" s="23">
        <f t="shared" si="3"/>
        <v>-0.2198768689533861</v>
      </c>
      <c r="F21" s="43">
        <f>SUM('2021'!B21:G21)</f>
        <v>9414</v>
      </c>
      <c r="G21" s="43">
        <f>SUM('2020'!B21:G21)</f>
        <v>6887</v>
      </c>
      <c r="H21" s="43">
        <f t="shared" si="4"/>
        <v>2527</v>
      </c>
      <c r="I21" s="25">
        <f t="shared" si="5"/>
        <v>0.36692318861623346</v>
      </c>
    </row>
    <row r="22" spans="1:9" x14ac:dyDescent="0.25">
      <c r="A22" s="14" t="s">
        <v>26</v>
      </c>
      <c r="B22" s="29">
        <f>'2021'!G22</f>
        <v>2371</v>
      </c>
      <c r="C22" s="11">
        <f>'2020'!G22</f>
        <v>2411</v>
      </c>
      <c r="D22" s="11">
        <f t="shared" si="2"/>
        <v>-40</v>
      </c>
      <c r="E22" s="22">
        <f t="shared" si="3"/>
        <v>-1.6590626296142681E-2</v>
      </c>
      <c r="F22" s="11">
        <f>SUM('2021'!B22:G22)</f>
        <v>20401</v>
      </c>
      <c r="G22" s="11">
        <f>SUM('2020'!B22:G22)</f>
        <v>15395</v>
      </c>
      <c r="H22" s="11">
        <f t="shared" si="4"/>
        <v>5006</v>
      </c>
      <c r="I22" s="26">
        <f t="shared" si="5"/>
        <v>0.32517050990581359</v>
      </c>
    </row>
    <row r="23" spans="1:9" x14ac:dyDescent="0.25">
      <c r="A23" s="16" t="s">
        <v>27</v>
      </c>
      <c r="B23" s="30">
        <f>'2021'!G23</f>
        <v>1188</v>
      </c>
      <c r="C23" s="43">
        <f>'2020'!G23</f>
        <v>1255</v>
      </c>
      <c r="D23" s="43">
        <f t="shared" si="2"/>
        <v>-67</v>
      </c>
      <c r="E23" s="23">
        <f t="shared" si="3"/>
        <v>-5.3386454183266929E-2</v>
      </c>
      <c r="F23" s="43">
        <f>SUM('2021'!B23:G23)</f>
        <v>10826</v>
      </c>
      <c r="G23" s="43">
        <f>SUM('2020'!B23:G23)</f>
        <v>7793</v>
      </c>
      <c r="H23" s="43">
        <f t="shared" si="4"/>
        <v>3033</v>
      </c>
      <c r="I23" s="25">
        <f t="shared" si="5"/>
        <v>0.38919543179776722</v>
      </c>
    </row>
    <row r="24" spans="1:9" x14ac:dyDescent="0.25">
      <c r="A24" s="14" t="s">
        <v>25</v>
      </c>
      <c r="B24" s="29">
        <f>'2021'!G24</f>
        <v>1617</v>
      </c>
      <c r="C24" s="11">
        <f>'2020'!G24</f>
        <v>1740</v>
      </c>
      <c r="D24" s="11">
        <f t="shared" si="2"/>
        <v>-123</v>
      </c>
      <c r="E24" s="22">
        <f t="shared" si="3"/>
        <v>-7.0689655172413796E-2</v>
      </c>
      <c r="F24" s="11">
        <f>SUM('2021'!B24:G24)</f>
        <v>14799</v>
      </c>
      <c r="G24" s="11">
        <f>SUM('2020'!B24:G24)</f>
        <v>12211</v>
      </c>
      <c r="H24" s="11">
        <f t="shared" si="4"/>
        <v>2588</v>
      </c>
      <c r="I24" s="26">
        <f t="shared" si="5"/>
        <v>0.21194005404962737</v>
      </c>
    </row>
    <row r="25" spans="1:9" x14ac:dyDescent="0.25">
      <c r="A25" s="16" t="s">
        <v>29</v>
      </c>
      <c r="B25" s="30">
        <f>'2021'!G25</f>
        <v>2661</v>
      </c>
      <c r="C25" s="43">
        <f>'2020'!G25</f>
        <v>2475</v>
      </c>
      <c r="D25" s="43">
        <f t="shared" si="2"/>
        <v>186</v>
      </c>
      <c r="E25" s="23">
        <f t="shared" si="3"/>
        <v>7.515151515151515E-2</v>
      </c>
      <c r="F25" s="43">
        <f>SUM('2021'!B25:G25)</f>
        <v>21658</v>
      </c>
      <c r="G25" s="43">
        <f>SUM('2020'!B25:G25)</f>
        <v>14946</v>
      </c>
      <c r="H25" s="43">
        <f t="shared" si="4"/>
        <v>6712</v>
      </c>
      <c r="I25" s="25">
        <f t="shared" si="5"/>
        <v>0.4490833667871002</v>
      </c>
    </row>
    <row r="26" spans="1:9" x14ac:dyDescent="0.25">
      <c r="A26" s="14" t="s">
        <v>30</v>
      </c>
      <c r="B26" s="29">
        <f>'2021'!G26</f>
        <v>3490</v>
      </c>
      <c r="C26" s="11">
        <f>'2020'!G26</f>
        <v>3694</v>
      </c>
      <c r="D26" s="11">
        <f t="shared" si="2"/>
        <v>-204</v>
      </c>
      <c r="E26" s="22">
        <f t="shared" si="3"/>
        <v>-5.5224688684353006E-2</v>
      </c>
      <c r="F26" s="11">
        <f>SUM('2021'!B26:G26)</f>
        <v>31854</v>
      </c>
      <c r="G26" s="11">
        <f>SUM('2020'!B26:G26)</f>
        <v>21673</v>
      </c>
      <c r="H26" s="11">
        <f t="shared" si="4"/>
        <v>10181</v>
      </c>
      <c r="I26" s="26">
        <f t="shared" si="5"/>
        <v>0.46975499469385873</v>
      </c>
    </row>
    <row r="27" spans="1:9" x14ac:dyDescent="0.25">
      <c r="A27" s="18" t="s">
        <v>47</v>
      </c>
      <c r="B27" s="31">
        <f>'2021'!G27</f>
        <v>12214</v>
      </c>
      <c r="C27" s="31">
        <f>'2020'!G27</f>
        <v>12712</v>
      </c>
      <c r="D27" s="31">
        <f t="shared" si="2"/>
        <v>-498</v>
      </c>
      <c r="E27" s="24">
        <f t="shared" si="3"/>
        <v>-3.9175582127123978E-2</v>
      </c>
      <c r="F27" s="31">
        <f>SUM('2021'!B27:G27)</f>
        <v>108952</v>
      </c>
      <c r="G27" s="31">
        <f>SUM('2020'!B27:G27)</f>
        <v>78905</v>
      </c>
      <c r="H27" s="31">
        <f t="shared" si="4"/>
        <v>30047</v>
      </c>
      <c r="I27" s="27">
        <f t="shared" si="5"/>
        <v>0.38079969583676571</v>
      </c>
    </row>
    <row r="28" spans="1:9" x14ac:dyDescent="0.25">
      <c r="A28" s="16" t="s">
        <v>48</v>
      </c>
      <c r="B28" s="30">
        <f>'2021'!G28</f>
        <v>9534</v>
      </c>
      <c r="C28" s="43">
        <f>'2020'!G28</f>
        <v>10040</v>
      </c>
      <c r="D28" s="43">
        <f t="shared" si="2"/>
        <v>-506</v>
      </c>
      <c r="E28" s="23">
        <f t="shared" si="3"/>
        <v>-5.0398406374501992E-2</v>
      </c>
      <c r="F28" s="43">
        <f>SUM('2021'!B28:G28)</f>
        <v>51153</v>
      </c>
      <c r="G28" s="43">
        <f>SUM('2020'!B28:G28)</f>
        <v>54466</v>
      </c>
      <c r="H28" s="43">
        <f t="shared" si="4"/>
        <v>-3313</v>
      </c>
      <c r="I28" s="25">
        <f t="shared" si="5"/>
        <v>-6.0826937906216724E-2</v>
      </c>
    </row>
    <row r="29" spans="1:9" x14ac:dyDescent="0.25">
      <c r="A29" s="14" t="s">
        <v>36</v>
      </c>
      <c r="B29" s="29">
        <f>'2021'!G29</f>
        <v>35204</v>
      </c>
      <c r="C29" s="11">
        <f>'2020'!G29</f>
        <v>31761</v>
      </c>
      <c r="D29" s="11">
        <f t="shared" si="2"/>
        <v>3443</v>
      </c>
      <c r="E29" s="22">
        <f t="shared" si="3"/>
        <v>0.10840338780265105</v>
      </c>
      <c r="F29" s="11">
        <f>SUM('2021'!B29:G29)</f>
        <v>228798</v>
      </c>
      <c r="G29" s="11">
        <f>SUM('2020'!B29:G29)</f>
        <v>220630</v>
      </c>
      <c r="H29" s="11">
        <f t="shared" si="4"/>
        <v>8168</v>
      </c>
      <c r="I29" s="26">
        <f t="shared" si="5"/>
        <v>3.7021257308616239E-2</v>
      </c>
    </row>
    <row r="30" spans="1:9" x14ac:dyDescent="0.25">
      <c r="A30" s="16" t="s">
        <v>35</v>
      </c>
      <c r="B30" s="30">
        <f>'2021'!G30</f>
        <v>55679</v>
      </c>
      <c r="C30" s="43">
        <f>'2020'!G30</f>
        <v>50215</v>
      </c>
      <c r="D30" s="43">
        <f t="shared" si="2"/>
        <v>5464</v>
      </c>
      <c r="E30" s="23">
        <f t="shared" si="3"/>
        <v>0.10881210793587573</v>
      </c>
      <c r="F30" s="43">
        <f>SUM('2021'!B30:G30)</f>
        <v>303217</v>
      </c>
      <c r="G30" s="43">
        <f>SUM('2020'!B30:G30)</f>
        <v>363925</v>
      </c>
      <c r="H30" s="43">
        <f t="shared" si="4"/>
        <v>-60708</v>
      </c>
      <c r="I30" s="25">
        <f t="shared" si="5"/>
        <v>-0.16681459091845846</v>
      </c>
    </row>
    <row r="31" spans="1:9" x14ac:dyDescent="0.25">
      <c r="A31" s="18" t="s">
        <v>49</v>
      </c>
      <c r="B31" s="31">
        <f>'2021'!G31</f>
        <v>100417</v>
      </c>
      <c r="C31" s="31">
        <f>'2020'!G31</f>
        <v>92016</v>
      </c>
      <c r="D31" s="31">
        <f t="shared" si="2"/>
        <v>8401</v>
      </c>
      <c r="E31" s="24">
        <f t="shared" si="3"/>
        <v>9.1299339245348637E-2</v>
      </c>
      <c r="F31" s="31">
        <f>SUM('2021'!B31:G31)</f>
        <v>583168</v>
      </c>
      <c r="G31" s="31">
        <f>SUM('2020'!B31:G31)</f>
        <v>639021</v>
      </c>
      <c r="H31" s="31">
        <f t="shared" si="4"/>
        <v>-55853</v>
      </c>
      <c r="I31" s="27">
        <f t="shared" si="5"/>
        <v>-8.7404013326635582E-2</v>
      </c>
    </row>
    <row r="32" spans="1:9" x14ac:dyDescent="0.25">
      <c r="A32" s="14" t="s">
        <v>32</v>
      </c>
      <c r="B32" s="29">
        <f>'2021'!G32</f>
        <v>70958</v>
      </c>
      <c r="C32" s="11">
        <f>'2020'!G32</f>
        <v>72895</v>
      </c>
      <c r="D32" s="11">
        <f t="shared" si="2"/>
        <v>-1937</v>
      </c>
      <c r="E32" s="22">
        <f t="shared" si="3"/>
        <v>-2.657246724741066E-2</v>
      </c>
      <c r="F32" s="11">
        <f>SUM('2021'!B32:G32)</f>
        <v>451659</v>
      </c>
      <c r="G32" s="11">
        <f>SUM('2020'!B32:G32)</f>
        <v>461250</v>
      </c>
      <c r="H32" s="11">
        <f t="shared" si="4"/>
        <v>-9591</v>
      </c>
      <c r="I32" s="26">
        <f t="shared" si="5"/>
        <v>-2.0793495934959348E-2</v>
      </c>
    </row>
    <row r="33" spans="1:9" x14ac:dyDescent="0.25">
      <c r="A33" s="16" t="s">
        <v>31</v>
      </c>
      <c r="B33" s="30">
        <f>'2021'!G33</f>
        <v>89535</v>
      </c>
      <c r="C33" s="43">
        <f>'2020'!G33</f>
        <v>89745</v>
      </c>
      <c r="D33" s="43">
        <f t="shared" si="2"/>
        <v>-210</v>
      </c>
      <c r="E33" s="23">
        <f t="shared" si="3"/>
        <v>-2.339963229149256E-3</v>
      </c>
      <c r="F33" s="43">
        <f>SUM('2021'!B33:G33)</f>
        <v>588462</v>
      </c>
      <c r="G33" s="43">
        <f>SUM('2020'!B33:G33)</f>
        <v>633797</v>
      </c>
      <c r="H33" s="43">
        <f t="shared" si="4"/>
        <v>-45335</v>
      </c>
      <c r="I33" s="25">
        <f t="shared" si="5"/>
        <v>-7.1529212034768225E-2</v>
      </c>
    </row>
    <row r="34" spans="1:9" x14ac:dyDescent="0.25">
      <c r="A34" s="18" t="s">
        <v>50</v>
      </c>
      <c r="B34" s="31">
        <f>'2021'!G34</f>
        <v>160493</v>
      </c>
      <c r="C34" s="31">
        <f>'2020'!G34</f>
        <v>162640</v>
      </c>
      <c r="D34" s="44">
        <f t="shared" si="2"/>
        <v>-2147</v>
      </c>
      <c r="E34" s="24">
        <f t="shared" si="3"/>
        <v>-1.3200934579439253E-2</v>
      </c>
      <c r="F34" s="31">
        <f>SUM('2021'!B34:G34)</f>
        <v>1040121</v>
      </c>
      <c r="G34" s="47">
        <f>SUM('2020'!B34:G34)</f>
        <v>1095047</v>
      </c>
      <c r="H34" s="47">
        <f t="shared" si="4"/>
        <v>-54926</v>
      </c>
      <c r="I34" s="27">
        <f t="shared" si="5"/>
        <v>-5.015857766835579E-2</v>
      </c>
    </row>
    <row r="35" spans="1:9" x14ac:dyDescent="0.25">
      <c r="A35" s="14" t="s">
        <v>51</v>
      </c>
      <c r="B35" s="29">
        <f>'2021'!G35</f>
        <v>65</v>
      </c>
      <c r="C35" s="11">
        <f>'2020'!G35</f>
        <v>88</v>
      </c>
      <c r="D35" s="11">
        <f t="shared" si="2"/>
        <v>-23</v>
      </c>
      <c r="E35" s="22">
        <f t="shared" si="3"/>
        <v>-0.26136363636363635</v>
      </c>
      <c r="F35" s="49">
        <f>SUM('2021'!B35:G35)</f>
        <v>339</v>
      </c>
      <c r="G35" s="29">
        <f>SUM('2020'!B35:G35)</f>
        <v>301</v>
      </c>
      <c r="H35" s="29">
        <f t="shared" si="4"/>
        <v>38</v>
      </c>
      <c r="I35" s="45">
        <f t="shared" si="5"/>
        <v>0.12624584717607973</v>
      </c>
    </row>
    <row r="36" spans="1:9" x14ac:dyDescent="0.25">
      <c r="A36" s="16" t="s">
        <v>19</v>
      </c>
      <c r="B36" s="30">
        <f>'2021'!G36</f>
        <v>5293</v>
      </c>
      <c r="C36" s="43">
        <f>'2020'!G36</f>
        <v>4151</v>
      </c>
      <c r="D36" s="43">
        <f t="shared" si="2"/>
        <v>1142</v>
      </c>
      <c r="E36" s="57">
        <f t="shared" si="3"/>
        <v>0.27511443025776922</v>
      </c>
      <c r="F36" s="50">
        <f>SUM('2021'!B36:G36)</f>
        <v>40126</v>
      </c>
      <c r="G36" s="30">
        <f>SUM('2020'!B36:G36)</f>
        <v>28060</v>
      </c>
      <c r="H36" s="30">
        <f t="shared" si="4"/>
        <v>12066</v>
      </c>
      <c r="I36" s="46">
        <f t="shared" si="5"/>
        <v>0.43000712758374909</v>
      </c>
    </row>
    <row r="37" spans="1:9" x14ac:dyDescent="0.25">
      <c r="A37" s="14" t="s">
        <v>18</v>
      </c>
      <c r="B37" s="29">
        <f>'2021'!G37</f>
        <v>37424</v>
      </c>
      <c r="C37" s="11">
        <f>'2020'!G37</f>
        <v>36177</v>
      </c>
      <c r="D37" s="11">
        <f t="shared" si="2"/>
        <v>1247</v>
      </c>
      <c r="E37" s="22">
        <f t="shared" si="3"/>
        <v>3.4469414268734282E-2</v>
      </c>
      <c r="F37" s="49">
        <f>SUM('2021'!B37:G37)</f>
        <v>175684</v>
      </c>
      <c r="G37" s="29">
        <f>SUM('2020'!B37:G37)</f>
        <v>142699</v>
      </c>
      <c r="H37" s="29">
        <f t="shared" si="4"/>
        <v>32985</v>
      </c>
      <c r="I37" s="45">
        <f t="shared" si="5"/>
        <v>0.23115088402861969</v>
      </c>
    </row>
    <row r="38" spans="1:9" x14ac:dyDescent="0.25">
      <c r="A38" s="18" t="s">
        <v>52</v>
      </c>
      <c r="B38" s="31">
        <f>'2021'!G38</f>
        <v>42782</v>
      </c>
      <c r="C38" s="31">
        <f>'2020'!G38</f>
        <v>40416</v>
      </c>
      <c r="D38" s="31">
        <f t="shared" si="2"/>
        <v>2366</v>
      </c>
      <c r="E38" s="24">
        <f t="shared" si="3"/>
        <v>5.8541171813143313E-2</v>
      </c>
      <c r="F38" s="31">
        <f>SUM('2021'!B38:G38)</f>
        <v>216149</v>
      </c>
      <c r="G38" s="48">
        <f>SUM('2020'!B38:G38)</f>
        <v>171060</v>
      </c>
      <c r="H38" s="48">
        <f t="shared" si="4"/>
        <v>45089</v>
      </c>
      <c r="I38" s="27">
        <f t="shared" si="5"/>
        <v>0.26358587630071317</v>
      </c>
    </row>
    <row r="39" spans="1:9" x14ac:dyDescent="0.25">
      <c r="A39" s="32" t="s">
        <v>53</v>
      </c>
      <c r="B39" s="33">
        <f>'2021'!G39</f>
        <v>856743</v>
      </c>
      <c r="C39" s="33">
        <f>'2020'!G39</f>
        <v>868095</v>
      </c>
      <c r="D39" s="33">
        <f t="shared" si="2"/>
        <v>-11352</v>
      </c>
      <c r="E39" s="34">
        <f t="shared" si="3"/>
        <v>-1.3076909785219359E-2</v>
      </c>
      <c r="F39" s="35">
        <f>SUM('2021'!B39:G39)</f>
        <v>5107142</v>
      </c>
      <c r="G39" s="35">
        <f>SUM('2020'!B39:G39)</f>
        <v>5634611</v>
      </c>
      <c r="H39" s="35">
        <f t="shared" si="4"/>
        <v>-527469</v>
      </c>
      <c r="I39" s="36">
        <f t="shared" si="5"/>
        <v>-9.3612318578869064E-2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B5" sqref="B5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44378</v>
      </c>
    </row>
    <row r="4" spans="1:9" x14ac:dyDescent="0.25">
      <c r="A4" s="55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7992</v>
      </c>
      <c r="G6" s="11">
        <f>SUM('2020'!B6:H6)</f>
        <v>7331</v>
      </c>
      <c r="H6" s="11">
        <f>F6-G6</f>
        <v>661</v>
      </c>
      <c r="I6" s="26">
        <f>H6/G6</f>
        <v>9.0165052516709865E-2</v>
      </c>
    </row>
    <row r="7" spans="1:9" x14ac:dyDescent="0.25">
      <c r="A7" s="16" t="s">
        <v>20</v>
      </c>
      <c r="B7" s="30">
        <f>'2021'!H7</f>
        <v>4003</v>
      </c>
      <c r="C7" s="43">
        <f>'2020'!H7</f>
        <v>4580</v>
      </c>
      <c r="D7" s="43">
        <f t="shared" ref="D7:D39" si="2">B7-C7</f>
        <v>-577</v>
      </c>
      <c r="E7" s="23">
        <f t="shared" ref="E7:E39" si="3">D7/C7</f>
        <v>-0.1259825327510917</v>
      </c>
      <c r="F7" s="43">
        <f>SUM('2021'!B7:H7)</f>
        <v>80202</v>
      </c>
      <c r="G7" s="43">
        <f>SUM('2020'!B7:H7)</f>
        <v>72600</v>
      </c>
      <c r="H7" s="43">
        <f t="shared" ref="H7:H39" si="4">F7-G7</f>
        <v>7602</v>
      </c>
      <c r="I7" s="25">
        <f t="shared" ref="I7:I39" si="5">H7/G7</f>
        <v>0.10471074380165289</v>
      </c>
    </row>
    <row r="8" spans="1:9" x14ac:dyDescent="0.25">
      <c r="A8" s="14" t="s">
        <v>21</v>
      </c>
      <c r="B8" s="29">
        <f>'2021'!H8</f>
        <v>4166</v>
      </c>
      <c r="C8" s="11">
        <f>'2020'!H8</f>
        <v>4729</v>
      </c>
      <c r="D8" s="11">
        <f t="shared" si="2"/>
        <v>-563</v>
      </c>
      <c r="E8" s="22">
        <f t="shared" si="3"/>
        <v>-0.11905265383802072</v>
      </c>
      <c r="F8" s="11">
        <f>SUM('2021'!B8:H8)</f>
        <v>54122</v>
      </c>
      <c r="G8" s="11">
        <f>SUM('2020'!B8:H8)</f>
        <v>48236</v>
      </c>
      <c r="H8" s="11">
        <f t="shared" si="4"/>
        <v>5886</v>
      </c>
      <c r="I8" s="26">
        <f t="shared" si="5"/>
        <v>0.12202504353594826</v>
      </c>
    </row>
    <row r="9" spans="1:9" x14ac:dyDescent="0.25">
      <c r="A9" s="18" t="s">
        <v>43</v>
      </c>
      <c r="B9" s="31">
        <f>'2021'!H9</f>
        <v>8169</v>
      </c>
      <c r="C9" s="31">
        <f>'2020'!H9</f>
        <v>10276</v>
      </c>
      <c r="D9" s="31">
        <f t="shared" si="2"/>
        <v>-2107</v>
      </c>
      <c r="E9" s="24">
        <f t="shared" si="3"/>
        <v>-0.20504087193460491</v>
      </c>
      <c r="F9" s="31">
        <f>SUM('2021'!B9:H9)</f>
        <v>142316</v>
      </c>
      <c r="G9" s="31">
        <f>SUM('2020'!B9:H9)</f>
        <v>128167</v>
      </c>
      <c r="H9" s="31">
        <f t="shared" si="4"/>
        <v>14149</v>
      </c>
      <c r="I9" s="27">
        <f t="shared" si="5"/>
        <v>0.11039503148236285</v>
      </c>
    </row>
    <row r="10" spans="1:9" x14ac:dyDescent="0.25">
      <c r="A10" s="16" t="s">
        <v>16</v>
      </c>
      <c r="B10" s="30">
        <f>'2021'!H10</f>
        <v>16017</v>
      </c>
      <c r="C10" s="43">
        <f>'2020'!H10</f>
        <v>20315</v>
      </c>
      <c r="D10" s="43">
        <f t="shared" si="2"/>
        <v>-4298</v>
      </c>
      <c r="E10" s="23">
        <f t="shared" si="3"/>
        <v>-0.21156780703913364</v>
      </c>
      <c r="F10" s="43">
        <f>SUM('2021'!B10:H10)</f>
        <v>145652</v>
      </c>
      <c r="G10" s="43">
        <f>SUM('2020'!B10:H10)</f>
        <v>172562</v>
      </c>
      <c r="H10" s="43">
        <f t="shared" si="4"/>
        <v>-26910</v>
      </c>
      <c r="I10" s="26">
        <f t="shared" si="5"/>
        <v>-0.15594395058008137</v>
      </c>
    </row>
    <row r="11" spans="1:9" x14ac:dyDescent="0.25">
      <c r="A11" s="14" t="s">
        <v>14</v>
      </c>
      <c r="B11" s="29">
        <f>'2021'!H11</f>
        <v>75973</v>
      </c>
      <c r="C11" s="11">
        <f>'2020'!H11</f>
        <v>90141</v>
      </c>
      <c r="D11" s="11">
        <f t="shared" si="2"/>
        <v>-14168</v>
      </c>
      <c r="E11" s="22">
        <f t="shared" si="3"/>
        <v>-0.15717597985378462</v>
      </c>
      <c r="F11" s="11">
        <f>SUM('2021'!B11:H11)</f>
        <v>586294</v>
      </c>
      <c r="G11" s="11">
        <f>SUM('2020'!B11:H11)</f>
        <v>761007</v>
      </c>
      <c r="H11" s="11">
        <f t="shared" si="4"/>
        <v>-174713</v>
      </c>
      <c r="I11" s="26">
        <f t="shared" si="5"/>
        <v>-0.22958133105214537</v>
      </c>
    </row>
    <row r="12" spans="1:9" x14ac:dyDescent="0.25">
      <c r="A12" s="16" t="s">
        <v>17</v>
      </c>
      <c r="B12" s="30">
        <f>'2021'!H12</f>
        <v>1019</v>
      </c>
      <c r="C12" s="43">
        <f>'2020'!H12</f>
        <v>1124</v>
      </c>
      <c r="D12" s="43">
        <f t="shared" si="2"/>
        <v>-105</v>
      </c>
      <c r="E12" s="23">
        <f t="shared" si="3"/>
        <v>-9.341637010676157E-2</v>
      </c>
      <c r="F12" s="43">
        <f>SUM('2021'!B12:H12)</f>
        <v>20483</v>
      </c>
      <c r="G12" s="43">
        <f>SUM('2020'!B12:H12)</f>
        <v>21294</v>
      </c>
      <c r="H12" s="43">
        <f t="shared" si="4"/>
        <v>-811</v>
      </c>
      <c r="I12" s="25">
        <f t="shared" si="5"/>
        <v>-3.8085845778153472E-2</v>
      </c>
    </row>
    <row r="13" spans="1:9" x14ac:dyDescent="0.25">
      <c r="A13" s="14" t="s">
        <v>15</v>
      </c>
      <c r="B13" s="29">
        <f>'2021'!H13</f>
        <v>87689</v>
      </c>
      <c r="C13" s="11">
        <f>'2020'!H13</f>
        <v>112177</v>
      </c>
      <c r="D13" s="11">
        <f t="shared" si="2"/>
        <v>-24488</v>
      </c>
      <c r="E13" s="22">
        <f t="shared" si="3"/>
        <v>-0.21829786854702835</v>
      </c>
      <c r="F13" s="11">
        <f>SUM('2021'!B13:H13)</f>
        <v>799090</v>
      </c>
      <c r="G13" s="11">
        <f>SUM('2020'!B13:H13)</f>
        <v>1037035</v>
      </c>
      <c r="H13" s="11">
        <f t="shared" si="4"/>
        <v>-237945</v>
      </c>
      <c r="I13" s="26">
        <f t="shared" si="5"/>
        <v>-0.22944741498599372</v>
      </c>
    </row>
    <row r="14" spans="1:9" x14ac:dyDescent="0.25">
      <c r="A14" s="18" t="s">
        <v>44</v>
      </c>
      <c r="B14" s="31">
        <f>'2021'!H14</f>
        <v>180698</v>
      </c>
      <c r="C14" s="31">
        <f>'2020'!H14</f>
        <v>223757</v>
      </c>
      <c r="D14" s="31">
        <f t="shared" si="2"/>
        <v>-43059</v>
      </c>
      <c r="E14" s="24">
        <f t="shared" si="3"/>
        <v>-0.19243643774272984</v>
      </c>
      <c r="F14" s="31">
        <f>SUM('2021'!B14:H14)</f>
        <v>1551519</v>
      </c>
      <c r="G14" s="31">
        <f>SUM('2020'!B14:H14)</f>
        <v>1991898</v>
      </c>
      <c r="H14" s="31">
        <f t="shared" si="4"/>
        <v>-440379</v>
      </c>
      <c r="I14" s="27">
        <f t="shared" si="5"/>
        <v>-0.22108511580412249</v>
      </c>
    </row>
    <row r="15" spans="1:9" x14ac:dyDescent="0.25">
      <c r="A15" s="16" t="s">
        <v>24</v>
      </c>
      <c r="B15" s="30">
        <f>'2021'!H15</f>
        <v>4657</v>
      </c>
      <c r="C15" s="43">
        <f>'2020'!H15</f>
        <v>3830</v>
      </c>
      <c r="D15" s="43">
        <f t="shared" si="2"/>
        <v>827</v>
      </c>
      <c r="E15" s="23">
        <f t="shared" si="3"/>
        <v>0.21592689295039164</v>
      </c>
      <c r="F15" s="43">
        <f>SUM('2021'!B15:H15)</f>
        <v>74736</v>
      </c>
      <c r="G15" s="43">
        <f>SUM('2020'!B15:H15)</f>
        <v>58318</v>
      </c>
      <c r="H15" s="43">
        <f t="shared" si="4"/>
        <v>16418</v>
      </c>
      <c r="I15" s="25">
        <f t="shared" si="5"/>
        <v>0.28152542954147947</v>
      </c>
    </row>
    <row r="16" spans="1:9" x14ac:dyDescent="0.25">
      <c r="A16" s="14" t="s">
        <v>23</v>
      </c>
      <c r="B16" s="29">
        <f>'2021'!H16</f>
        <v>2482</v>
      </c>
      <c r="C16" s="11">
        <f>'2020'!H16</f>
        <v>2267</v>
      </c>
      <c r="D16" s="11">
        <f t="shared" si="2"/>
        <v>215</v>
      </c>
      <c r="E16" s="22">
        <f t="shared" si="3"/>
        <v>9.483899426554919E-2</v>
      </c>
      <c r="F16" s="11">
        <f>SUM('2021'!B16:H16)</f>
        <v>53317</v>
      </c>
      <c r="G16" s="11">
        <f>SUM('2020'!B16:H16)</f>
        <v>34998</v>
      </c>
      <c r="H16" s="11">
        <f t="shared" si="4"/>
        <v>18319</v>
      </c>
      <c r="I16" s="26">
        <f t="shared" si="5"/>
        <v>0.5234299102805875</v>
      </c>
    </row>
    <row r="17" spans="1:9" x14ac:dyDescent="0.25">
      <c r="A17" s="18" t="s">
        <v>45</v>
      </c>
      <c r="B17" s="31">
        <f>'2021'!H17</f>
        <v>7139</v>
      </c>
      <c r="C17" s="31">
        <f>'2020'!H17</f>
        <v>6097</v>
      </c>
      <c r="D17" s="31">
        <f t="shared" si="2"/>
        <v>1042</v>
      </c>
      <c r="E17" s="24">
        <f t="shared" si="3"/>
        <v>0.17090372314252911</v>
      </c>
      <c r="F17" s="31">
        <f>SUM('2021'!B17:H17)</f>
        <v>128053</v>
      </c>
      <c r="G17" s="31">
        <f>SUM('2020'!B17:H17)</f>
        <v>93316</v>
      </c>
      <c r="H17" s="31">
        <f t="shared" si="4"/>
        <v>34737</v>
      </c>
      <c r="I17" s="27">
        <f t="shared" si="5"/>
        <v>0.37225127523682972</v>
      </c>
    </row>
    <row r="18" spans="1:9" x14ac:dyDescent="0.25">
      <c r="A18" s="16" t="s">
        <v>34</v>
      </c>
      <c r="B18" s="30">
        <f>'2021'!H18</f>
        <v>51990</v>
      </c>
      <c r="C18" s="43">
        <f>'2020'!H18</f>
        <v>55775</v>
      </c>
      <c r="D18" s="43">
        <f t="shared" si="2"/>
        <v>-3785</v>
      </c>
      <c r="E18" s="23">
        <f t="shared" si="3"/>
        <v>-6.7861945316001787E-2</v>
      </c>
      <c r="F18" s="43">
        <f>SUM('2021'!B18:H18)</f>
        <v>396814</v>
      </c>
      <c r="G18" s="43">
        <f>SUM('2020'!B18:H18)</f>
        <v>432445</v>
      </c>
      <c r="H18" s="43">
        <f t="shared" si="4"/>
        <v>-35631</v>
      </c>
      <c r="I18" s="25">
        <f t="shared" si="5"/>
        <v>-8.239429291586213E-2</v>
      </c>
    </row>
    <row r="19" spans="1:9" x14ac:dyDescent="0.25">
      <c r="A19" s="14" t="s">
        <v>33</v>
      </c>
      <c r="B19" s="29">
        <f>'2021'!H19</f>
        <v>147295</v>
      </c>
      <c r="C19" s="11">
        <f>'2020'!H19</f>
        <v>170638</v>
      </c>
      <c r="D19" s="11">
        <f t="shared" si="2"/>
        <v>-23343</v>
      </c>
      <c r="E19" s="22">
        <f t="shared" si="3"/>
        <v>-0.13679836847595495</v>
      </c>
      <c r="F19" s="11">
        <f>SUM('2021'!B19:H19)</f>
        <v>1335341</v>
      </c>
      <c r="G19" s="11">
        <f>SUM('2020'!B19:H19)</f>
        <v>1471295</v>
      </c>
      <c r="H19" s="11">
        <f t="shared" si="4"/>
        <v>-135954</v>
      </c>
      <c r="I19" s="26">
        <f t="shared" si="5"/>
        <v>-9.2404310488379285E-2</v>
      </c>
    </row>
    <row r="20" spans="1:9" x14ac:dyDescent="0.25">
      <c r="A20" s="18" t="s">
        <v>46</v>
      </c>
      <c r="B20" s="31">
        <f>'2021'!H20</f>
        <v>199285</v>
      </c>
      <c r="C20" s="31">
        <f>'2020'!H20</f>
        <v>226413</v>
      </c>
      <c r="D20" s="31">
        <f t="shared" si="2"/>
        <v>-27128</v>
      </c>
      <c r="E20" s="24">
        <f t="shared" si="3"/>
        <v>-0.11981644163541846</v>
      </c>
      <c r="F20" s="31">
        <f>SUM('2021'!B20:H20)</f>
        <v>1732155</v>
      </c>
      <c r="G20" s="31">
        <f>SUM('2020'!B20:H20)</f>
        <v>1903740</v>
      </c>
      <c r="H20" s="31">
        <f t="shared" si="4"/>
        <v>-171585</v>
      </c>
      <c r="I20" s="27">
        <f t="shared" si="5"/>
        <v>-9.0130480002521357E-2</v>
      </c>
    </row>
    <row r="21" spans="1:9" x14ac:dyDescent="0.25">
      <c r="A21" s="16" t="s">
        <v>28</v>
      </c>
      <c r="B21" s="30">
        <f>'2021'!H21</f>
        <v>117</v>
      </c>
      <c r="C21" s="43">
        <f>'2020'!H21</f>
        <v>131</v>
      </c>
      <c r="D21" s="43">
        <f t="shared" si="2"/>
        <v>-14</v>
      </c>
      <c r="E21" s="23">
        <f t="shared" si="3"/>
        <v>-0.10687022900763359</v>
      </c>
      <c r="F21" s="43">
        <f>SUM('2021'!B21:H21)</f>
        <v>9531</v>
      </c>
      <c r="G21" s="43">
        <f>SUM('2020'!B21:H21)</f>
        <v>7018</v>
      </c>
      <c r="H21" s="43">
        <f t="shared" si="4"/>
        <v>2513</v>
      </c>
      <c r="I21" s="25">
        <f t="shared" si="5"/>
        <v>0.35807922485038474</v>
      </c>
    </row>
    <row r="22" spans="1:9" x14ac:dyDescent="0.25">
      <c r="A22" s="14" t="s">
        <v>26</v>
      </c>
      <c r="B22" s="29">
        <f>'2021'!H22</f>
        <v>445</v>
      </c>
      <c r="C22" s="11">
        <f>'2020'!H22</f>
        <v>403</v>
      </c>
      <c r="D22" s="11">
        <f t="shared" si="2"/>
        <v>42</v>
      </c>
      <c r="E22" s="22">
        <f t="shared" si="3"/>
        <v>0.10421836228287841</v>
      </c>
      <c r="F22" s="11">
        <f>SUM('2021'!B22:H22)</f>
        <v>20846</v>
      </c>
      <c r="G22" s="11">
        <f>SUM('2020'!B22:H22)</f>
        <v>15798</v>
      </c>
      <c r="H22" s="11">
        <f t="shared" si="4"/>
        <v>5048</v>
      </c>
      <c r="I22" s="26">
        <f t="shared" si="5"/>
        <v>0.31953411824281552</v>
      </c>
    </row>
    <row r="23" spans="1:9" x14ac:dyDescent="0.25">
      <c r="A23" s="16" t="s">
        <v>27</v>
      </c>
      <c r="B23" s="30">
        <f>'2021'!H23</f>
        <v>97</v>
      </c>
      <c r="C23" s="43">
        <f>'2020'!H23</f>
        <v>101</v>
      </c>
      <c r="D23" s="43">
        <f t="shared" si="2"/>
        <v>-4</v>
      </c>
      <c r="E23" s="23">
        <f t="shared" si="3"/>
        <v>-3.9603960396039604E-2</v>
      </c>
      <c r="F23" s="43">
        <f>SUM('2021'!B23:H23)</f>
        <v>10923</v>
      </c>
      <c r="G23" s="43">
        <f>SUM('2020'!B23:H23)</f>
        <v>7894</v>
      </c>
      <c r="H23" s="43">
        <f t="shared" si="4"/>
        <v>3029</v>
      </c>
      <c r="I23" s="25">
        <f t="shared" si="5"/>
        <v>0.38370914618697743</v>
      </c>
    </row>
    <row r="24" spans="1:9" x14ac:dyDescent="0.25">
      <c r="A24" s="14" t="s">
        <v>25</v>
      </c>
      <c r="B24" s="29">
        <f>'2021'!H24</f>
        <v>510</v>
      </c>
      <c r="C24" s="11">
        <f>'2020'!H24</f>
        <v>372</v>
      </c>
      <c r="D24" s="11">
        <f t="shared" si="2"/>
        <v>138</v>
      </c>
      <c r="E24" s="22">
        <f t="shared" si="3"/>
        <v>0.37096774193548387</v>
      </c>
      <c r="F24" s="11">
        <f>SUM('2021'!B24:H24)</f>
        <v>15309</v>
      </c>
      <c r="G24" s="11">
        <f>SUM('2020'!B24:H24)</f>
        <v>12583</v>
      </c>
      <c r="H24" s="11">
        <f t="shared" si="4"/>
        <v>2726</v>
      </c>
      <c r="I24" s="26">
        <f t="shared" si="5"/>
        <v>0.21664150043709768</v>
      </c>
    </row>
    <row r="25" spans="1:9" x14ac:dyDescent="0.25">
      <c r="A25" s="16" t="s">
        <v>29</v>
      </c>
      <c r="B25" s="30">
        <f>'2021'!H25</f>
        <v>918</v>
      </c>
      <c r="C25" s="43">
        <f>'2020'!H25</f>
        <v>1029</v>
      </c>
      <c r="D25" s="43">
        <f t="shared" si="2"/>
        <v>-111</v>
      </c>
      <c r="E25" s="23">
        <f t="shared" si="3"/>
        <v>-0.10787172011661808</v>
      </c>
      <c r="F25" s="43">
        <f>SUM('2021'!B25:H25)</f>
        <v>22576</v>
      </c>
      <c r="G25" s="43">
        <f>SUM('2020'!B25:H25)</f>
        <v>15975</v>
      </c>
      <c r="H25" s="43">
        <f t="shared" si="4"/>
        <v>6601</v>
      </c>
      <c r="I25" s="25">
        <f t="shared" si="5"/>
        <v>0.41320813771517995</v>
      </c>
    </row>
    <row r="26" spans="1:9" x14ac:dyDescent="0.25">
      <c r="A26" s="14" t="s">
        <v>30</v>
      </c>
      <c r="B26" s="29">
        <f>'2021'!H26</f>
        <v>526</v>
      </c>
      <c r="C26" s="11">
        <f>'2020'!H26</f>
        <v>524</v>
      </c>
      <c r="D26" s="11">
        <f t="shared" si="2"/>
        <v>2</v>
      </c>
      <c r="E26" s="22">
        <f t="shared" si="3"/>
        <v>3.8167938931297708E-3</v>
      </c>
      <c r="F26" s="11">
        <f>SUM('2021'!B26:H26)</f>
        <v>32380</v>
      </c>
      <c r="G26" s="11">
        <f>SUM('2020'!B26:H26)</f>
        <v>22197</v>
      </c>
      <c r="H26" s="11">
        <f t="shared" si="4"/>
        <v>10183</v>
      </c>
      <c r="I26" s="26">
        <f t="shared" si="5"/>
        <v>0.45875568770554581</v>
      </c>
    </row>
    <row r="27" spans="1:9" x14ac:dyDescent="0.25">
      <c r="A27" s="18" t="s">
        <v>47</v>
      </c>
      <c r="B27" s="31">
        <f>'2021'!H27</f>
        <v>2613</v>
      </c>
      <c r="C27" s="31">
        <f>'2020'!H27</f>
        <v>2560</v>
      </c>
      <c r="D27" s="31">
        <f t="shared" si="2"/>
        <v>53</v>
      </c>
      <c r="E27" s="24">
        <f t="shared" si="3"/>
        <v>2.0703124999999999E-2</v>
      </c>
      <c r="F27" s="31">
        <f>SUM('2021'!B27:H27)</f>
        <v>111565</v>
      </c>
      <c r="G27" s="31">
        <f>SUM('2020'!B27:H27)</f>
        <v>81465</v>
      </c>
      <c r="H27" s="31">
        <f t="shared" si="4"/>
        <v>30100</v>
      </c>
      <c r="I27" s="27">
        <f t="shared" si="5"/>
        <v>0.36948382741054442</v>
      </c>
    </row>
    <row r="28" spans="1:9" x14ac:dyDescent="0.25">
      <c r="A28" s="16" t="s">
        <v>48</v>
      </c>
      <c r="B28" s="30">
        <f>'2021'!H28</f>
        <v>6327</v>
      </c>
      <c r="C28" s="43">
        <f>'2020'!H28</f>
        <v>8039</v>
      </c>
      <c r="D28" s="43">
        <f t="shared" si="2"/>
        <v>-1712</v>
      </c>
      <c r="E28" s="23">
        <f t="shared" si="3"/>
        <v>-0.21296181117054361</v>
      </c>
      <c r="F28" s="43">
        <f>SUM('2021'!B28:H28)</f>
        <v>57480</v>
      </c>
      <c r="G28" s="43">
        <f>SUM('2020'!B28:H28)</f>
        <v>62505</v>
      </c>
      <c r="H28" s="43">
        <f t="shared" si="4"/>
        <v>-5025</v>
      </c>
      <c r="I28" s="25">
        <f t="shared" si="5"/>
        <v>-8.0393568514518843E-2</v>
      </c>
    </row>
    <row r="29" spans="1:9" x14ac:dyDescent="0.25">
      <c r="A29" s="14" t="s">
        <v>36</v>
      </c>
      <c r="B29" s="29">
        <f>'2021'!H29</f>
        <v>14632</v>
      </c>
      <c r="C29" s="11">
        <f>'2020'!H29</f>
        <v>16507</v>
      </c>
      <c r="D29" s="11">
        <f t="shared" si="2"/>
        <v>-1875</v>
      </c>
      <c r="E29" s="22">
        <f t="shared" si="3"/>
        <v>-0.1135881747137578</v>
      </c>
      <c r="F29" s="11">
        <f>SUM('2021'!B29:H29)</f>
        <v>243430</v>
      </c>
      <c r="G29" s="11">
        <f>SUM('2020'!B29:H29)</f>
        <v>237137</v>
      </c>
      <c r="H29" s="11">
        <f t="shared" si="4"/>
        <v>6293</v>
      </c>
      <c r="I29" s="26">
        <f t="shared" si="5"/>
        <v>2.653740242981905E-2</v>
      </c>
    </row>
    <row r="30" spans="1:9" x14ac:dyDescent="0.25">
      <c r="A30" s="16" t="s">
        <v>35</v>
      </c>
      <c r="B30" s="30">
        <f>'2021'!H30</f>
        <v>38234</v>
      </c>
      <c r="C30" s="43">
        <f>'2020'!H30</f>
        <v>42353</v>
      </c>
      <c r="D30" s="43">
        <f t="shared" si="2"/>
        <v>-4119</v>
      </c>
      <c r="E30" s="23">
        <f t="shared" si="3"/>
        <v>-9.7254031591622783E-2</v>
      </c>
      <c r="F30" s="43">
        <f>SUM('2021'!B30:H30)</f>
        <v>341451</v>
      </c>
      <c r="G30" s="43">
        <f>SUM('2020'!B30:H30)</f>
        <v>406278</v>
      </c>
      <c r="H30" s="43">
        <f t="shared" si="4"/>
        <v>-64827</v>
      </c>
      <c r="I30" s="25">
        <f t="shared" si="5"/>
        <v>-0.15956315626246068</v>
      </c>
    </row>
    <row r="31" spans="1:9" x14ac:dyDescent="0.25">
      <c r="A31" s="18" t="s">
        <v>49</v>
      </c>
      <c r="B31" s="31">
        <f>'2021'!H31</f>
        <v>59193</v>
      </c>
      <c r="C31" s="31">
        <f>'2020'!H31</f>
        <v>66899</v>
      </c>
      <c r="D31" s="31">
        <f t="shared" si="2"/>
        <v>-7706</v>
      </c>
      <c r="E31" s="24">
        <f t="shared" si="3"/>
        <v>-0.11518856784107386</v>
      </c>
      <c r="F31" s="31">
        <f>SUM('2021'!B31:H31)</f>
        <v>642361</v>
      </c>
      <c r="G31" s="31">
        <f>SUM('2020'!B31:H31)</f>
        <v>705920</v>
      </c>
      <c r="H31" s="31">
        <f t="shared" si="4"/>
        <v>-63559</v>
      </c>
      <c r="I31" s="27">
        <f t="shared" si="5"/>
        <v>-9.0037114687216688E-2</v>
      </c>
    </row>
    <row r="32" spans="1:9" x14ac:dyDescent="0.25">
      <c r="A32" s="14" t="s">
        <v>32</v>
      </c>
      <c r="B32" s="29">
        <f>'2021'!H32</f>
        <v>50934</v>
      </c>
      <c r="C32" s="11">
        <f>'2020'!H32</f>
        <v>59911</v>
      </c>
      <c r="D32" s="11">
        <f t="shared" si="2"/>
        <v>-8977</v>
      </c>
      <c r="E32" s="22">
        <f t="shared" si="3"/>
        <v>-0.14983892774281851</v>
      </c>
      <c r="F32" s="11">
        <f>SUM('2021'!B32:H32)</f>
        <v>502593</v>
      </c>
      <c r="G32" s="11">
        <f>SUM('2020'!B32:H32)</f>
        <v>521161</v>
      </c>
      <c r="H32" s="11">
        <f t="shared" si="4"/>
        <v>-18568</v>
      </c>
      <c r="I32" s="26">
        <f t="shared" si="5"/>
        <v>-3.5628145621026897E-2</v>
      </c>
    </row>
    <row r="33" spans="1:9" x14ac:dyDescent="0.25">
      <c r="A33" s="16" t="s">
        <v>31</v>
      </c>
      <c r="B33" s="30">
        <f>'2021'!H33</f>
        <v>58249</v>
      </c>
      <c r="C33" s="43">
        <f>'2020'!H33</f>
        <v>66814</v>
      </c>
      <c r="D33" s="43">
        <f t="shared" si="2"/>
        <v>-8565</v>
      </c>
      <c r="E33" s="23">
        <f t="shared" si="3"/>
        <v>-0.12819169635106414</v>
      </c>
      <c r="F33" s="43">
        <f>SUM('2021'!B33:H33)</f>
        <v>646711</v>
      </c>
      <c r="G33" s="43">
        <f>SUM('2020'!B33:H33)</f>
        <v>700611</v>
      </c>
      <c r="H33" s="43">
        <f t="shared" si="4"/>
        <v>-53900</v>
      </c>
      <c r="I33" s="25">
        <f t="shared" si="5"/>
        <v>-7.6932848613567306E-2</v>
      </c>
    </row>
    <row r="34" spans="1:9" x14ac:dyDescent="0.25">
      <c r="A34" s="18" t="s">
        <v>50</v>
      </c>
      <c r="B34" s="31">
        <f>'2021'!H34</f>
        <v>109183</v>
      </c>
      <c r="C34" s="31">
        <f>'2020'!H34</f>
        <v>126725</v>
      </c>
      <c r="D34" s="44">
        <f t="shared" si="2"/>
        <v>-17542</v>
      </c>
      <c r="E34" s="24">
        <f t="shared" si="3"/>
        <v>-0.13842572499506806</v>
      </c>
      <c r="F34" s="31">
        <f>SUM('2021'!B34:H34)</f>
        <v>1149304</v>
      </c>
      <c r="G34" s="47">
        <f>SUM('2020'!B34:H34)</f>
        <v>1221772</v>
      </c>
      <c r="H34" s="47">
        <f t="shared" si="4"/>
        <v>-72468</v>
      </c>
      <c r="I34" s="27">
        <f t="shared" si="5"/>
        <v>-5.9313849065128356E-2</v>
      </c>
    </row>
    <row r="35" spans="1:9" x14ac:dyDescent="0.25">
      <c r="A35" s="14" t="s">
        <v>51</v>
      </c>
      <c r="B35" s="29">
        <f>'2021'!H35</f>
        <v>44</v>
      </c>
      <c r="C35" s="11">
        <f>'2020'!H35</f>
        <v>66</v>
      </c>
      <c r="D35" s="11">
        <f t="shared" si="2"/>
        <v>-22</v>
      </c>
      <c r="E35" s="22">
        <f t="shared" si="3"/>
        <v>-0.33333333333333331</v>
      </c>
      <c r="F35" s="49">
        <f>SUM('2021'!B35:H35)</f>
        <v>383</v>
      </c>
      <c r="G35" s="29">
        <f>SUM('2020'!B35:H35)</f>
        <v>367</v>
      </c>
      <c r="H35" s="29">
        <f t="shared" si="4"/>
        <v>16</v>
      </c>
      <c r="I35" s="45">
        <f t="shared" si="5"/>
        <v>4.3596730245231606E-2</v>
      </c>
    </row>
    <row r="36" spans="1:9" x14ac:dyDescent="0.25">
      <c r="A36" s="16" t="s">
        <v>19</v>
      </c>
      <c r="B36" s="30">
        <f>'2021'!H36</f>
        <v>411</v>
      </c>
      <c r="C36" s="43">
        <f>'2020'!H36</f>
        <v>453</v>
      </c>
      <c r="D36" s="43">
        <f t="shared" si="2"/>
        <v>-42</v>
      </c>
      <c r="E36" s="57">
        <f t="shared" si="3"/>
        <v>-9.2715231788079472E-2</v>
      </c>
      <c r="F36" s="50">
        <f>SUM('2021'!B36:H36)</f>
        <v>40537</v>
      </c>
      <c r="G36" s="30">
        <f>SUM('2020'!B36:H36)</f>
        <v>28513</v>
      </c>
      <c r="H36" s="30">
        <f t="shared" si="4"/>
        <v>12024</v>
      </c>
      <c r="I36" s="46">
        <f t="shared" si="5"/>
        <v>0.42170238136990146</v>
      </c>
    </row>
    <row r="37" spans="1:9" x14ac:dyDescent="0.25">
      <c r="A37" s="14" t="s">
        <v>18</v>
      </c>
      <c r="B37" s="29">
        <f>'2021'!H37</f>
        <v>57126</v>
      </c>
      <c r="C37" s="11">
        <f>'2020'!H37</f>
        <v>62988</v>
      </c>
      <c r="D37" s="11">
        <f t="shared" si="2"/>
        <v>-5862</v>
      </c>
      <c r="E37" s="22">
        <f t="shared" si="3"/>
        <v>-9.3065345780148606E-2</v>
      </c>
      <c r="F37" s="49">
        <f>SUM('2021'!B37:H37)</f>
        <v>232810</v>
      </c>
      <c r="G37" s="29">
        <f>SUM('2020'!B37:H37)</f>
        <v>205687</v>
      </c>
      <c r="H37" s="29">
        <f t="shared" si="4"/>
        <v>27123</v>
      </c>
      <c r="I37" s="45">
        <f t="shared" si="5"/>
        <v>0.13186540714775363</v>
      </c>
    </row>
    <row r="38" spans="1:9" x14ac:dyDescent="0.25">
      <c r="A38" s="18" t="s">
        <v>52</v>
      </c>
      <c r="B38" s="31">
        <f>'2021'!H38</f>
        <v>57581</v>
      </c>
      <c r="C38" s="31">
        <f>'2020'!H38</f>
        <v>63507</v>
      </c>
      <c r="D38" s="31">
        <f t="shared" si="2"/>
        <v>-5926</v>
      </c>
      <c r="E38" s="24">
        <f t="shared" si="3"/>
        <v>-9.3312548223030534E-2</v>
      </c>
      <c r="F38" s="31">
        <f>SUM('2021'!B38:H38)</f>
        <v>273730</v>
      </c>
      <c r="G38" s="48">
        <f>SUM('2020'!B38:H38)</f>
        <v>234567</v>
      </c>
      <c r="H38" s="48">
        <f t="shared" si="4"/>
        <v>39163</v>
      </c>
      <c r="I38" s="27">
        <f t="shared" si="5"/>
        <v>0.1669586941044563</v>
      </c>
    </row>
    <row r="39" spans="1:9" x14ac:dyDescent="0.25">
      <c r="A39" s="32" t="s">
        <v>53</v>
      </c>
      <c r="B39" s="33">
        <f>'2021'!H39</f>
        <v>623861</v>
      </c>
      <c r="C39" s="33">
        <f>'2020'!H39</f>
        <v>726234</v>
      </c>
      <c r="D39" s="33">
        <f t="shared" si="2"/>
        <v>-102373</v>
      </c>
      <c r="E39" s="34">
        <f t="shared" si="3"/>
        <v>-0.14096420712883176</v>
      </c>
      <c r="F39" s="35">
        <f>SUM('2021'!B39:H39)</f>
        <v>5731003</v>
      </c>
      <c r="G39" s="35">
        <f>SUM('2020'!B39:H39)</f>
        <v>6360845</v>
      </c>
      <c r="H39" s="35">
        <f t="shared" si="4"/>
        <v>-629842</v>
      </c>
      <c r="I39" s="36">
        <f t="shared" si="5"/>
        <v>-9.9018605232480905E-2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2020-11-05T10:13:52Z</cp:lastPrinted>
  <dcterms:created xsi:type="dcterms:W3CDTF">2020-01-06T13:19:10Z</dcterms:created>
  <dcterms:modified xsi:type="dcterms:W3CDTF">2022-01-14T09:20:52Z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