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73" documentId="8_{2B3E649E-D7AF-4788-AE3F-881D9733A886}" xr6:coauthVersionLast="45" xr6:coauthVersionMax="45" xr10:uidLastSave="{EB1E07FA-9BA4-4F4E-8C32-73E1AC372748}"/>
  <bookViews>
    <workbookView xWindow="57480" yWindow="309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7" i="1"/>
  <c r="N16" i="1" l="1"/>
  <c r="O16" i="1" s="1"/>
  <c r="M16" i="1"/>
  <c r="L16" i="1"/>
  <c r="K16" i="1"/>
  <c r="J15" i="1"/>
  <c r="J16" i="1"/>
  <c r="I16" i="1"/>
  <c r="H16" i="1"/>
  <c r="G16" i="1"/>
  <c r="F16" i="1"/>
  <c r="E16" i="1"/>
  <c r="M15" i="1"/>
  <c r="L15" i="1"/>
  <c r="K15" i="1"/>
  <c r="I15" i="1"/>
  <c r="H15" i="1"/>
  <c r="G15" i="1"/>
  <c r="F15" i="1"/>
  <c r="E15" i="1"/>
  <c r="N15" i="1" l="1"/>
  <c r="C10" i="13"/>
  <c r="B10" i="13"/>
  <c r="C9" i="13"/>
  <c r="B9" i="13"/>
  <c r="C7" i="13"/>
  <c r="C6" i="13"/>
  <c r="C5" i="13"/>
  <c r="C4" i="13"/>
  <c r="C3" i="13"/>
  <c r="C2" i="13"/>
  <c r="C1" i="13"/>
  <c r="C10" i="12"/>
  <c r="B10" i="12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10" i="11"/>
  <c r="B10" i="11"/>
  <c r="C9" i="11"/>
  <c r="B9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10" i="10"/>
  <c r="B10" i="10"/>
  <c r="C9" i="10"/>
  <c r="B9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10" i="9"/>
  <c r="B10" i="9"/>
  <c r="C9" i="9"/>
  <c r="B9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C10" i="8"/>
  <c r="B10" i="8"/>
  <c r="C9" i="8"/>
  <c r="B9" i="8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C10" i="7"/>
  <c r="B10" i="7"/>
  <c r="C9" i="7"/>
  <c r="B9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10" i="6"/>
  <c r="B10" i="6"/>
  <c r="C9" i="6"/>
  <c r="B9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C10" i="5"/>
  <c r="B10" i="5"/>
  <c r="C9" i="5"/>
  <c r="B9" i="5"/>
  <c r="C7" i="5"/>
  <c r="B7" i="5"/>
  <c r="C6" i="5"/>
  <c r="B6" i="5"/>
  <c r="C5" i="5"/>
  <c r="B5" i="5"/>
  <c r="C4" i="5"/>
  <c r="B4" i="5"/>
  <c r="C3" i="5"/>
  <c r="B3" i="5"/>
  <c r="C2" i="5"/>
  <c r="B2" i="5"/>
  <c r="C1" i="5"/>
  <c r="B1" i="5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<sst xmlns="http://schemas.openxmlformats.org/spreadsheetml/2006/main" count="153" uniqueCount="34">
  <si>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</si>
  <si>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</si>
  <si>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</si>
  <si>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</si>
  <si>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</si>
  <si>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</si>
  <si>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</si>
  <si>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</si>
  <si>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</si>
  <si>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</si>
  <si>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</si>
  <si>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</si>
  <si>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</si>
  <si>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</si>
  <si>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</si>
  <si>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</si>
  <si>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</si>
  <si>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</si>
  <si>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</si>
  <si>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</si>
  <si>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</si>
  <si>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</si>
  <si>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</si>
  <si>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</si>
  <si>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</si>
  <si>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</si>
  <si>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Snitt</t>
  </si>
  <si>
    <t>Punktlighetsrapport 2021 Grenland</t>
  </si>
  <si>
    <t>Mål 2021</t>
  </si>
  <si>
    <t>2020 - 5 min</t>
  </si>
  <si>
    <t>2021 - 5 min</t>
  </si>
  <si>
    <t>2020 - 3 min</t>
  </si>
  <si>
    <t>2021  - 3 min</t>
  </si>
  <si>
    <t>Ikke i 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</si>
</sst>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0.82000000000000006</c:v>
                </c:pt>
                <c:pt idx="1">
                  <c:v>0.73</c:v>
                </c:pt>
                <c:pt idx="2">
                  <c:v>0.78</c:v>
                </c:pt>
                <c:pt idx="3">
                  <c:v>0.74</c:v>
                </c:pt>
                <c:pt idx="4">
                  <c:v>0.75</c:v>
                </c:pt>
                <c:pt idx="5">
                  <c:v>0.78</c:v>
                </c:pt>
                <c:pt idx="6">
                  <c:v>0.87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0.17999999999999994</c:v>
                </c:pt>
                <c:pt idx="1">
                  <c:v>0.27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0.25</c:v>
                </c:pt>
                <c:pt idx="5">
                  <c:v>0.21999999999999997</c:v>
                </c:pt>
                <c:pt idx="6">
                  <c:v>0.13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0.77333333333333343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12384</xdr:colOff>
      <xdr:row>2</xdr:row>
      <xdr:rowOff>165017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25" workbookViewId="0">
      <selection activeCell="P29" sqref="P29"/>
    </sheetView>
  </sheetViews>
  <sheetFormatPr baseColWidth="10" defaultRowHeight="14.5" x14ac:dyDescent="0.35"/>
  <cols>
    <col min="1" max="1" width="27" customWidth="1"/>
  </cols>
  <sheetData>
    <row r="2" spans="1:19" ht="28.5" x14ac:dyDescent="0.65">
      <c r="A2" s="1" t="s">
        <v>27</v>
      </c>
    </row>
    <row r="3" spans="1:19" ht="15.5" x14ac:dyDescent="0.35">
      <c r="A3" s="2" t="s">
        <v>0</v>
      </c>
    </row>
    <row r="4" spans="1:19" ht="15" thickBot="1" x14ac:dyDescent="0.4"/>
    <row r="5" spans="1:19" ht="20.149999999999999" customHeight="1" x14ac:dyDescent="0.3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6" t="s">
        <v>12</v>
      </c>
      <c r="N5" s="28" t="s">
        <v>26</v>
      </c>
      <c r="O5" s="6" t="s">
        <v>33</v>
      </c>
      <c r="P5" s="4" t="s">
        <v>28</v>
      </c>
      <c r="Q5" s="6" t="s">
        <v>13</v>
      </c>
    </row>
    <row r="6" spans="1:19" x14ac:dyDescent="0.3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35">
      <c r="A7" s="10" t="s">
        <v>16</v>
      </c>
      <c r="B7" s="45">
        <v>0.84</v>
      </c>
      <c r="C7" s="31">
        <v>0.79</v>
      </c>
      <c r="D7" s="31">
        <v>0.82</v>
      </c>
      <c r="E7" s="31"/>
      <c r="F7" s="31"/>
      <c r="G7" s="31"/>
      <c r="H7" s="31"/>
      <c r="I7" s="31"/>
      <c r="J7" s="31"/>
      <c r="K7" s="31"/>
      <c r="L7" s="31"/>
      <c r="M7" s="84"/>
      <c r="N7" s="82">
        <f t="shared" ref="N7:N13" si="0">ROUNDUP((AVERAGE(B7:J7)),2)</f>
        <v>0.82000000000000006</v>
      </c>
      <c r="O7" s="13">
        <f>1-N7</f>
        <v>0.17999999999999994</v>
      </c>
      <c r="P7" s="9"/>
      <c r="Q7" s="11"/>
      <c r="S7" s="13"/>
    </row>
    <row r="8" spans="1:19" x14ac:dyDescent="0.35">
      <c r="A8" s="10" t="s">
        <v>17</v>
      </c>
      <c r="B8" s="45">
        <v>0.76</v>
      </c>
      <c r="C8" s="31">
        <v>0.71</v>
      </c>
      <c r="D8" s="31">
        <v>0.7</v>
      </c>
      <c r="E8" s="31"/>
      <c r="F8" s="31"/>
      <c r="G8" s="31"/>
      <c r="H8" s="31"/>
      <c r="I8" s="31"/>
      <c r="J8" s="31"/>
      <c r="K8" s="31"/>
      <c r="L8" s="31"/>
      <c r="M8" s="84"/>
      <c r="N8" s="82">
        <f t="shared" si="0"/>
        <v>0.73</v>
      </c>
      <c r="O8" s="13">
        <f t="shared" ref="O8:O13" si="1">1-N8</f>
        <v>0.27</v>
      </c>
      <c r="P8" s="9"/>
      <c r="Q8" s="12"/>
    </row>
    <row r="9" spans="1:19" x14ac:dyDescent="0.35">
      <c r="A9" s="10" t="s">
        <v>18</v>
      </c>
      <c r="B9" s="45">
        <v>0.8</v>
      </c>
      <c r="C9" s="31">
        <v>0.74</v>
      </c>
      <c r="D9" s="31">
        <v>0.78</v>
      </c>
      <c r="E9" s="31"/>
      <c r="F9" s="31"/>
      <c r="G9" s="31"/>
      <c r="H9" s="31"/>
      <c r="I9" s="31"/>
      <c r="J9" s="31"/>
      <c r="K9" s="31"/>
      <c r="L9" s="31"/>
      <c r="M9" s="84"/>
      <c r="N9" s="82">
        <f t="shared" si="0"/>
        <v>0.78</v>
      </c>
      <c r="O9" s="13">
        <f t="shared" si="1"/>
        <v>0.21999999999999997</v>
      </c>
      <c r="P9" s="9"/>
      <c r="Q9" s="11"/>
    </row>
    <row r="10" spans="1:19" x14ac:dyDescent="0.35">
      <c r="A10" s="10" t="s">
        <v>19</v>
      </c>
      <c r="B10" s="45">
        <v>0.74</v>
      </c>
      <c r="C10" s="31">
        <v>0.73</v>
      </c>
      <c r="D10" s="31">
        <v>0.74</v>
      </c>
      <c r="E10" s="31"/>
      <c r="F10" s="31"/>
      <c r="G10" s="31"/>
      <c r="H10" s="31"/>
      <c r="I10" s="31"/>
      <c r="J10" s="31"/>
      <c r="K10" s="31"/>
      <c r="L10" s="31"/>
      <c r="M10" s="84"/>
      <c r="N10" s="82">
        <f t="shared" si="0"/>
        <v>0.74</v>
      </c>
      <c r="O10" s="13">
        <f t="shared" si="1"/>
        <v>0.26</v>
      </c>
      <c r="P10" s="9"/>
      <c r="Q10" s="12"/>
    </row>
    <row r="11" spans="1:19" s="15" customFormat="1" x14ac:dyDescent="0.35">
      <c r="A11" s="10" t="s">
        <v>20</v>
      </c>
      <c r="B11" s="45">
        <v>0.76</v>
      </c>
      <c r="C11" s="31">
        <v>0.77</v>
      </c>
      <c r="D11" s="31">
        <v>0.71</v>
      </c>
      <c r="E11" s="31"/>
      <c r="F11" s="31"/>
      <c r="G11" s="31"/>
      <c r="H11" s="31"/>
      <c r="I11" s="31"/>
      <c r="J11" s="31"/>
      <c r="K11" s="31"/>
      <c r="L11" s="31"/>
      <c r="M11" s="84"/>
      <c r="N11" s="82">
        <f t="shared" si="0"/>
        <v>0.75</v>
      </c>
      <c r="O11" s="13">
        <f t="shared" si="1"/>
        <v>0.25</v>
      </c>
      <c r="P11" s="9"/>
      <c r="Q11" s="14"/>
    </row>
    <row r="12" spans="1:19" x14ac:dyDescent="0.35">
      <c r="A12" s="10" t="s">
        <v>21</v>
      </c>
      <c r="B12" s="45">
        <v>0.78</v>
      </c>
      <c r="C12" s="31">
        <v>0.76</v>
      </c>
      <c r="D12" s="31">
        <v>0.79</v>
      </c>
      <c r="E12" s="31"/>
      <c r="F12" s="31"/>
      <c r="G12" s="31"/>
      <c r="H12" s="31"/>
      <c r="I12" s="31"/>
      <c r="J12" s="31"/>
      <c r="K12" s="31"/>
      <c r="L12" s="31"/>
      <c r="M12" s="84"/>
      <c r="N12" s="82">
        <f t="shared" si="0"/>
        <v>0.78</v>
      </c>
      <c r="O12" s="13">
        <f t="shared" si="1"/>
        <v>0.21999999999999997</v>
      </c>
      <c r="P12" s="9"/>
      <c r="Q12" s="12"/>
    </row>
    <row r="13" spans="1:19" s="15" customFormat="1" x14ac:dyDescent="0.35">
      <c r="A13" s="10" t="s">
        <v>22</v>
      </c>
      <c r="B13" s="45">
        <v>0.88</v>
      </c>
      <c r="C13" s="31">
        <v>0.87</v>
      </c>
      <c r="D13" s="31">
        <v>0.86</v>
      </c>
      <c r="E13" s="31"/>
      <c r="F13" s="31"/>
      <c r="G13" s="31"/>
      <c r="H13" s="31"/>
      <c r="I13" s="31"/>
      <c r="J13" s="31"/>
      <c r="K13" s="31"/>
      <c r="L13" s="31"/>
      <c r="M13" s="84"/>
      <c r="N13" s="82">
        <f t="shared" si="0"/>
        <v>0.87</v>
      </c>
      <c r="O13" s="13">
        <f t="shared" si="1"/>
        <v>0.13</v>
      </c>
      <c r="P13" s="9"/>
      <c r="Q13" s="14"/>
    </row>
    <row r="14" spans="1:19" ht="15" thickBot="1" x14ac:dyDescent="0.4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" thickBot="1" x14ac:dyDescent="0.4">
      <c r="A15" s="19" t="s">
        <v>24</v>
      </c>
      <c r="B15" s="25">
        <f>$B42</f>
        <v>0.79</v>
      </c>
      <c r="C15" s="26">
        <v>0.76</v>
      </c>
      <c r="D15" s="26">
        <v>0.77</v>
      </c>
      <c r="E15" s="26" t="str">
        <f>IF(B45="","",B45)</f>
        <v/>
      </c>
      <c r="F15" s="26" t="str">
        <f>IF(B46="","",B46)</f>
        <v/>
      </c>
      <c r="G15" s="26" t="str">
        <f>IF(B47="","",B47)</f>
        <v/>
      </c>
      <c r="H15" s="26" t="str">
        <f>IF(B48="","",B48)</f>
        <v/>
      </c>
      <c r="I15" s="26" t="str">
        <f>IF(B49="","",B49)</f>
        <v/>
      </c>
      <c r="J15" s="26" t="str">
        <f>IF(B50="","",B50)</f>
        <v/>
      </c>
      <c r="K15" s="26" t="str">
        <f>IF(B51="","",B51)</f>
        <v/>
      </c>
      <c r="L15" s="26" t="str">
        <f>IF(B52="","",B52)</f>
        <v/>
      </c>
      <c r="M15" s="26" t="str">
        <f>IF(B53="","",B53)</f>
        <v/>
      </c>
      <c r="N15" s="30">
        <f t="shared" ref="N15:N16" si="2">AVERAGE(B15:J15)</f>
        <v>0.77333333333333343</v>
      </c>
      <c r="O15" s="30">
        <f>1-N13</f>
        <v>0.13</v>
      </c>
      <c r="P15" s="20"/>
      <c r="Q15" s="21"/>
    </row>
    <row r="16" spans="1:19" ht="15" thickBot="1" x14ac:dyDescent="0.4">
      <c r="A16" s="22" t="s">
        <v>14</v>
      </c>
      <c r="B16" s="80">
        <f>$D42</f>
        <v>0.94</v>
      </c>
      <c r="C16" s="26">
        <v>0.93</v>
      </c>
      <c r="D16" s="26">
        <v>0.92</v>
      </c>
      <c r="E16" s="26" t="str">
        <f>IF(D45="","",D45)</f>
        <v/>
      </c>
      <c r="F16" s="26" t="str">
        <f>IF(D467="","",D46)</f>
        <v/>
      </c>
      <c r="G16" s="26" t="str">
        <f>IF(D47="","",D47)</f>
        <v/>
      </c>
      <c r="H16" s="26" t="str">
        <f>IF(D48="","",D48)</f>
        <v/>
      </c>
      <c r="I16" s="26" t="str">
        <f>IF(D49="","",D49)</f>
        <v/>
      </c>
      <c r="J16" s="26" t="str">
        <f>IF(D50="","",D50)</f>
        <v/>
      </c>
      <c r="K16" s="26" t="str">
        <f>IF(D51="","",D51)</f>
        <v/>
      </c>
      <c r="L16" s="26" t="str">
        <f>IF(D52="","",D52)</f>
        <v/>
      </c>
      <c r="M16" s="26" t="str">
        <f>IF(D53="","",D53)</f>
        <v/>
      </c>
      <c r="N16" s="30">
        <f t="shared" si="2"/>
        <v>0.93</v>
      </c>
      <c r="O16" s="30">
        <f>1-N16</f>
        <v>6.9999999999999951E-2</v>
      </c>
      <c r="P16" s="23"/>
      <c r="Q16" s="24"/>
    </row>
    <row r="41" spans="1:5" x14ac:dyDescent="0.35">
      <c r="A41" s="39"/>
      <c r="B41" s="40" t="s">
        <v>32</v>
      </c>
      <c r="C41" s="40" t="s">
        <v>31</v>
      </c>
      <c r="D41" s="40" t="s">
        <v>30</v>
      </c>
      <c r="E41" s="41" t="s">
        <v>29</v>
      </c>
    </row>
    <row r="42" spans="1:5" x14ac:dyDescent="0.35">
      <c r="A42" s="34" t="s">
        <v>1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35">
      <c r="A43" s="34" t="s">
        <v>2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35">
      <c r="A44" s="34" t="s">
        <v>3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35">
      <c r="A45" s="34" t="s">
        <v>4</v>
      </c>
      <c r="B45" s="33"/>
      <c r="C45" s="33">
        <v>0.82</v>
      </c>
      <c r="D45" s="33"/>
      <c r="E45" s="35">
        <v>0.8</v>
      </c>
    </row>
    <row r="46" spans="1:5" x14ac:dyDescent="0.35">
      <c r="A46" s="34" t="s">
        <v>5</v>
      </c>
      <c r="B46" s="33"/>
      <c r="C46" s="33">
        <v>0.74</v>
      </c>
      <c r="D46" s="33"/>
      <c r="E46" s="35">
        <v>0.79</v>
      </c>
    </row>
    <row r="47" spans="1:5" x14ac:dyDescent="0.35">
      <c r="A47" s="34" t="s">
        <v>6</v>
      </c>
      <c r="B47" s="33"/>
      <c r="C47" s="33">
        <v>0.72</v>
      </c>
      <c r="D47" s="33"/>
      <c r="E47" s="35">
        <v>0.82</v>
      </c>
    </row>
    <row r="48" spans="1:5" x14ac:dyDescent="0.35">
      <c r="A48" s="34" t="s">
        <v>7</v>
      </c>
      <c r="B48" s="33"/>
      <c r="C48" s="33">
        <v>0.76</v>
      </c>
      <c r="D48" s="33"/>
      <c r="E48" s="35">
        <v>0.87</v>
      </c>
    </row>
    <row r="49" spans="1:5" x14ac:dyDescent="0.35">
      <c r="A49" s="34" t="s">
        <v>8</v>
      </c>
      <c r="B49" s="33"/>
      <c r="C49" s="33">
        <v>0.57999999999999996</v>
      </c>
      <c r="D49" s="33"/>
      <c r="E49" s="35">
        <v>0.8</v>
      </c>
    </row>
    <row r="50" spans="1:5" x14ac:dyDescent="0.35">
      <c r="A50" s="34" t="s">
        <v>9</v>
      </c>
      <c r="B50" s="33"/>
      <c r="C50" s="33">
        <v>0.56000000000000005</v>
      </c>
      <c r="D50" s="33"/>
      <c r="E50" s="35">
        <v>0.82</v>
      </c>
    </row>
    <row r="51" spans="1:5" x14ac:dyDescent="0.35">
      <c r="A51" s="34" t="s">
        <v>10</v>
      </c>
      <c r="B51" s="33"/>
      <c r="C51" s="33">
        <v>0.59</v>
      </c>
      <c r="D51" s="33"/>
      <c r="E51" s="35">
        <v>0.81</v>
      </c>
    </row>
    <row r="52" spans="1:5" x14ac:dyDescent="0.35">
      <c r="A52" s="34" t="s">
        <v>11</v>
      </c>
      <c r="B52" s="33"/>
      <c r="C52" s="33">
        <v>0.65</v>
      </c>
      <c r="D52" s="33"/>
      <c r="E52" s="35">
        <v>0.74</v>
      </c>
    </row>
    <row r="53" spans="1:5" x14ac:dyDescent="0.35">
      <c r="A53" s="34" t="s">
        <v>12</v>
      </c>
      <c r="B53" s="33"/>
      <c r="C53" s="33">
        <v>0.73</v>
      </c>
      <c r="D53" s="33"/>
      <c r="E53" s="35">
        <v>0.74</v>
      </c>
    </row>
    <row r="54" spans="1:5" x14ac:dyDescent="0.35">
      <c r="A54" s="36" t="s">
        <v>26</v>
      </c>
      <c r="B54" s="37">
        <f>AVERAGE(B42:B53)</f>
        <v>0.77333333333333343</v>
      </c>
      <c r="C54" s="37">
        <f>AVERAGE(C42:C53)</f>
        <v>0.66666666666666663</v>
      </c>
      <c r="D54" s="37">
        <f>AVERAGE(D42:D53)</f>
        <v>0.93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opLeftCell="A16" workbookViewId="0">
      <selection activeCell="J41" sqref="J4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Total!J7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Total!J8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Total!J9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Total!J10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Total!J11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Total!J12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Total!J13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Total!B50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Total!D50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G5" sqref="G5"/>
    </sheetView>
  </sheetViews>
  <sheetFormatPr baseColWidth="10" defaultRowHeight="14.5" x14ac:dyDescent="0.35"/>
  <cols>
    <col min="1" max="1" width="23.54296875" bestFit="1" customWidth="1"/>
    <col min="2" max="2" width="5.26953125" bestFit="1" customWidth="1"/>
    <col min="3" max="3" width="8.1796875" customWidth="1"/>
  </cols>
  <sheetData>
    <row r="1" spans="1:4" x14ac:dyDescent="0.35">
      <c r="A1" s="73" t="s">
        <v>16</v>
      </c>
      <c r="B1" s="74">
        <f>Total!K7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Total!K8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Total!K9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Total!K10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Total!K11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Total!K12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Total!K13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Total!B51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Total!L7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Total!L8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Total!L9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Total!L10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Total!L11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Total!L12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Total!L13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Total!B52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v>0.82</v>
      </c>
      <c r="C1" s="43">
        <f>D1-B1</f>
        <v>0.18000000000000005</v>
      </c>
      <c r="D1" s="44">
        <v>1</v>
      </c>
    </row>
    <row r="2" spans="1:4" x14ac:dyDescent="0.35">
      <c r="A2" s="75" t="s">
        <v>17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35">
      <c r="A3" s="76" t="s">
        <v>18</v>
      </c>
      <c r="B3" s="31">
        <v>0.75</v>
      </c>
      <c r="C3" s="32">
        <f t="shared" si="0"/>
        <v>0.25</v>
      </c>
      <c r="D3" s="46">
        <v>1</v>
      </c>
    </row>
    <row r="4" spans="1:4" x14ac:dyDescent="0.35">
      <c r="A4" s="75" t="s">
        <v>19</v>
      </c>
      <c r="B4" s="31">
        <v>0.63</v>
      </c>
      <c r="C4" s="32">
        <f t="shared" si="0"/>
        <v>0.37</v>
      </c>
      <c r="D4" s="46">
        <v>1</v>
      </c>
    </row>
    <row r="5" spans="1:4" x14ac:dyDescent="0.35">
      <c r="A5" s="77" t="s">
        <v>20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35">
      <c r="A6" s="75" t="s">
        <v>21</v>
      </c>
      <c r="B6" s="31">
        <v>0.73</v>
      </c>
      <c r="C6" s="32">
        <f t="shared" si="0"/>
        <v>0.27</v>
      </c>
      <c r="D6" s="46">
        <v>1</v>
      </c>
    </row>
    <row r="7" spans="1:4" ht="15" thickBot="1" x14ac:dyDescent="0.4">
      <c r="A7" s="78" t="s">
        <v>22</v>
      </c>
      <c r="B7" s="79">
        <v>0.85</v>
      </c>
      <c r="C7" s="48">
        <f t="shared" si="0"/>
        <v>0.15000000000000002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Total!B53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50" t="s">
        <v>16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35">
      <c r="A2" s="51" t="s">
        <v>17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35">
      <c r="A3" s="52" t="s">
        <v>18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35">
      <c r="A4" s="51" t="s">
        <v>19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35">
      <c r="A5" s="53" t="s">
        <v>20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35">
      <c r="A6" s="51" t="s">
        <v>21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" thickBot="1" x14ac:dyDescent="0.4">
      <c r="A7" s="54" t="s">
        <v>22</v>
      </c>
      <c r="B7" s="47">
        <f>Total!B13</f>
        <v>0.88</v>
      </c>
      <c r="C7" s="48">
        <f t="shared" si="0"/>
        <v>0.12</v>
      </c>
      <c r="D7" s="49">
        <v>1</v>
      </c>
    </row>
    <row r="8" spans="1:4" ht="15" thickBot="1" x14ac:dyDescent="0.4">
      <c r="A8" s="59"/>
      <c r="B8" s="60"/>
      <c r="C8" s="61"/>
      <c r="D8" s="62"/>
    </row>
    <row r="9" spans="1:4" x14ac:dyDescent="0.35">
      <c r="A9" s="55" t="s">
        <v>24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" thickBot="1" x14ac:dyDescent="0.4">
      <c r="A10" s="57" t="s">
        <v>14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35">
      <c r="A2" s="75" t="s">
        <v>17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35">
      <c r="A3" s="76" t="s">
        <v>18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35">
      <c r="A4" s="75" t="s">
        <v>19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35">
      <c r="A5" s="77" t="s">
        <v>20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35">
      <c r="A6" s="75" t="s">
        <v>21</v>
      </c>
      <c r="B6" s="31">
        <f>Total!C12</f>
        <v>0.76</v>
      </c>
      <c r="C6" s="32">
        <f t="shared" si="0"/>
        <v>0.24</v>
      </c>
      <c r="D6" s="46">
        <v>1</v>
      </c>
    </row>
    <row r="7" spans="1:4" ht="15" thickBot="1" x14ac:dyDescent="0.4">
      <c r="A7" s="78" t="s">
        <v>22</v>
      </c>
      <c r="B7" s="79">
        <f>Total!C13</f>
        <v>0.87</v>
      </c>
      <c r="C7" s="48">
        <f t="shared" si="0"/>
        <v>0.13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15</v>
      </c>
      <c r="B9" s="26">
        <f>Total!B43</f>
        <v>0.76</v>
      </c>
      <c r="C9" s="64">
        <f>D9-B9</f>
        <v>0.24</v>
      </c>
      <c r="D9" s="65">
        <v>1</v>
      </c>
    </row>
    <row r="10" spans="1:4" ht="15" thickBot="1" x14ac:dyDescent="0.4">
      <c r="A10" s="22" t="s">
        <v>14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73" t="s">
        <v>16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35">
      <c r="A2" s="75" t="s">
        <v>17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35">
      <c r="A3" s="76" t="s">
        <v>18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35">
      <c r="A4" s="75" t="s">
        <v>19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35">
      <c r="A5" s="77" t="s">
        <v>20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35">
      <c r="A6" s="75" t="s">
        <v>21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" thickBot="1" x14ac:dyDescent="0.4">
      <c r="A7" s="78" t="s">
        <v>22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25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" thickBot="1" x14ac:dyDescent="0.4">
      <c r="A10" s="22" t="s">
        <v>14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73" t="s">
        <v>16</v>
      </c>
      <c r="B1" s="74">
        <f>Total!E7</f>
        <v>0</v>
      </c>
      <c r="C1" s="74">
        <f>D1-B1</f>
        <v>1</v>
      </c>
      <c r="D1" s="44">
        <v>1</v>
      </c>
    </row>
    <row r="2" spans="1:4" x14ac:dyDescent="0.35">
      <c r="A2" s="75" t="s">
        <v>17</v>
      </c>
      <c r="B2" s="31">
        <f>Total!E8</f>
        <v>0</v>
      </c>
      <c r="C2" s="31">
        <f t="shared" ref="C2:C7" si="0">D2-B2</f>
        <v>1</v>
      </c>
      <c r="D2" s="46">
        <v>1</v>
      </c>
    </row>
    <row r="3" spans="1:4" x14ac:dyDescent="0.35">
      <c r="A3" s="76" t="s">
        <v>18</v>
      </c>
      <c r="B3" s="31">
        <f>Total!E9</f>
        <v>0</v>
      </c>
      <c r="C3" s="31">
        <f t="shared" si="0"/>
        <v>1</v>
      </c>
      <c r="D3" s="46">
        <v>1</v>
      </c>
    </row>
    <row r="4" spans="1:4" x14ac:dyDescent="0.35">
      <c r="A4" s="75" t="s">
        <v>19</v>
      </c>
      <c r="B4" s="31">
        <f>Total!E10</f>
        <v>0</v>
      </c>
      <c r="C4" s="31">
        <f t="shared" si="0"/>
        <v>1</v>
      </c>
      <c r="D4" s="46">
        <v>1</v>
      </c>
    </row>
    <row r="5" spans="1:4" x14ac:dyDescent="0.35">
      <c r="A5" s="77" t="s">
        <v>20</v>
      </c>
      <c r="B5" s="31">
        <f>Total!E11</f>
        <v>0</v>
      </c>
      <c r="C5" s="31">
        <f t="shared" si="0"/>
        <v>1</v>
      </c>
      <c r="D5" s="46">
        <v>1</v>
      </c>
    </row>
    <row r="6" spans="1:4" x14ac:dyDescent="0.35">
      <c r="A6" s="75" t="s">
        <v>21</v>
      </c>
      <c r="B6" s="31">
        <f>Total!E12</f>
        <v>0</v>
      </c>
      <c r="C6" s="31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Total!E13</f>
        <v>0</v>
      </c>
      <c r="C7" s="79">
        <f t="shared" si="0"/>
        <v>1</v>
      </c>
      <c r="D7" s="49">
        <v>1</v>
      </c>
    </row>
    <row r="8" spans="1:4" ht="15" thickBot="1" x14ac:dyDescent="0.4">
      <c r="A8" s="67"/>
      <c r="B8" s="71"/>
      <c r="C8" s="68"/>
      <c r="D8" s="72"/>
    </row>
    <row r="9" spans="1:4" ht="15" thickBot="1" x14ac:dyDescent="0.4">
      <c r="A9" s="66" t="s">
        <v>25</v>
      </c>
      <c r="B9" s="26">
        <f>Total!B45</f>
        <v>0</v>
      </c>
      <c r="C9" s="26">
        <f>D9-B9</f>
        <v>1</v>
      </c>
      <c r="D9" s="65">
        <v>1</v>
      </c>
    </row>
    <row r="10" spans="1:4" ht="15" thickBot="1" x14ac:dyDescent="0.4">
      <c r="A10" s="22" t="s">
        <v>14</v>
      </c>
      <c r="B10" s="63">
        <f>Total!D45</f>
        <v>0</v>
      </c>
      <c r="C10" s="26">
        <f>D10-B10</f>
        <v>1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19" workbookViewId="0">
      <selection activeCell="J45" sqref="J4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Total!F7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Total!F8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Total!F9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Total!F10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Total!F11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Total!F12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Total!F13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Total!B46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Total!D46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opLeftCell="A13" workbookViewId="0">
      <selection activeCell="N24" sqref="N24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Total!G7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Total!G8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Total!G9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Total!G10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Total!G11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Total!G12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Total!G13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Total!B47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Total!D47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topLeftCell="A13" workbookViewId="0">
      <selection activeCell="N21" sqref="N2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Total!H7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Total!H8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Total!H9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Total!H10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Total!H11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Total!H12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Total!H13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Total!B48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Total!D48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opLeftCell="A25" workbookViewId="0">
      <selection activeCell="R20" sqref="R20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Total!I7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Total!I8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Total!I9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Total!I10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Total!I11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Total!I12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Total!I13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Total!B49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Total!D49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1be84928-a867-465e-b2ee-3fc273237fa1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dcterms:created xsi:type="dcterms:W3CDTF">2017-04-18T08:49:01Z</dcterms:created>
  <dcterms:modified xsi:type="dcterms:W3CDTF">2021-04-06T13:30:11Z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