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https://skoletfk-my.sharepoint.com/personal/hauk_t-fk_no/Documents/PowerBI/biltrafikk/arkiv/"/>
    </mc:Choice>
  </mc:AlternateContent>
  <xr:revisionPtr revIDLastSave="11" documentId="11_48D7A4EC5A1CEE371BB76289803589F0FA6C7350" xr6:coauthVersionLast="28" xr6:coauthVersionMax="28" xr10:uidLastSave="{75F4855A-D5DD-4E71-94A2-06062293B8EC}"/>
  <bookViews>
    <workbookView xWindow="0" yWindow="0" windowWidth="22200" windowHeight="10125" firstSheet="1" activeTab="1" xr2:uid="{00000000-000D-0000-FFFF-FFFF00000000}"/>
  </bookViews>
  <sheets>
    <sheet name="Rapport" sheetId="1" r:id="rId1"/>
    <sheet name="Ark1" sheetId="2" r:id="rId2"/>
  </sheets>
  <externalReferences>
    <externalReference r:id="rId3"/>
    <externalReference r:id="rId4"/>
  </externalReferences>
  <definedNames>
    <definedName name="_xlnm._FilterDatabase" localSheetId="0" hidden="1">Rapport!$B$1:$N$96</definedName>
  </definedNames>
  <calcPr calcId="17102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V3" i="2" l="1"/>
  <c r="W3" i="2"/>
  <c r="X3" i="2"/>
  <c r="Y3" i="2"/>
  <c r="Z3" i="2"/>
  <c r="AA3" i="2"/>
  <c r="AB3" i="2"/>
  <c r="AC3" i="2"/>
  <c r="AD3" i="2"/>
  <c r="AE3" i="2"/>
  <c r="AF3" i="2"/>
  <c r="AG3" i="2"/>
  <c r="V4" i="2"/>
  <c r="W4" i="2"/>
  <c r="X4" i="2"/>
  <c r="Y4" i="2"/>
  <c r="Z4" i="2"/>
  <c r="AA4" i="2"/>
  <c r="AB4" i="2"/>
  <c r="AC4" i="2"/>
  <c r="AD4" i="2"/>
  <c r="AE4" i="2"/>
  <c r="AF4" i="2"/>
  <c r="AG4" i="2"/>
  <c r="V5" i="2"/>
  <c r="W5" i="2"/>
  <c r="X5" i="2"/>
  <c r="Y5" i="2"/>
  <c r="Z5" i="2"/>
  <c r="AA5" i="2"/>
  <c r="AB5" i="2"/>
  <c r="AC5" i="2"/>
  <c r="AD5" i="2"/>
  <c r="AE5" i="2"/>
  <c r="AF5" i="2"/>
  <c r="AG5" i="2"/>
  <c r="V6" i="2"/>
  <c r="W6" i="2"/>
  <c r="X6" i="2"/>
  <c r="Y6" i="2"/>
  <c r="Z6" i="2"/>
  <c r="AA6" i="2"/>
  <c r="AB6" i="2"/>
  <c r="AC6" i="2"/>
  <c r="AD6" i="2"/>
  <c r="AE6" i="2"/>
  <c r="AF6" i="2"/>
  <c r="AG6" i="2"/>
  <c r="V7" i="2"/>
  <c r="W7" i="2"/>
  <c r="X7" i="2"/>
  <c r="Y7" i="2"/>
  <c r="Z7" i="2"/>
  <c r="AA7" i="2"/>
  <c r="AB7" i="2"/>
  <c r="AC7" i="2"/>
  <c r="AD7" i="2"/>
  <c r="AE7" i="2"/>
  <c r="AF7" i="2"/>
  <c r="AG7" i="2"/>
  <c r="V8" i="2"/>
  <c r="W8" i="2"/>
  <c r="X8" i="2"/>
  <c r="Y8" i="2"/>
  <c r="Z8" i="2"/>
  <c r="AA8" i="2"/>
  <c r="AB8" i="2"/>
  <c r="AC8" i="2"/>
  <c r="AD8" i="2"/>
  <c r="AE8" i="2"/>
  <c r="AF8" i="2"/>
  <c r="AG8" i="2"/>
  <c r="V9" i="2"/>
  <c r="W9" i="2"/>
  <c r="X9" i="2"/>
  <c r="Y9" i="2"/>
  <c r="Z9" i="2"/>
  <c r="AA9" i="2"/>
  <c r="AB9" i="2"/>
  <c r="AC9" i="2"/>
  <c r="AD9" i="2"/>
  <c r="AE9" i="2"/>
  <c r="AF9" i="2"/>
  <c r="AG9" i="2"/>
  <c r="V10" i="2"/>
  <c r="W10" i="2"/>
  <c r="X10" i="2"/>
  <c r="Y10" i="2"/>
  <c r="Z10" i="2"/>
  <c r="AA10" i="2"/>
  <c r="AB10" i="2"/>
  <c r="AC10" i="2"/>
  <c r="AD10" i="2"/>
  <c r="AE10" i="2"/>
  <c r="AF10" i="2"/>
  <c r="AG10" i="2"/>
  <c r="V11" i="2"/>
  <c r="W11" i="2"/>
  <c r="X11" i="2"/>
  <c r="Y11" i="2"/>
  <c r="Z11" i="2"/>
  <c r="AA11" i="2"/>
  <c r="AB11" i="2"/>
  <c r="AC11" i="2"/>
  <c r="AD11" i="2"/>
  <c r="AE11" i="2"/>
  <c r="AF11" i="2"/>
  <c r="AG11" i="2"/>
  <c r="V12" i="2"/>
  <c r="W12" i="2"/>
  <c r="X12" i="2"/>
  <c r="Y12" i="2"/>
  <c r="Z12" i="2"/>
  <c r="AA12" i="2"/>
  <c r="AB12" i="2"/>
  <c r="AC12" i="2"/>
  <c r="AD12" i="2"/>
  <c r="AE12" i="2"/>
  <c r="AF12" i="2"/>
  <c r="AG12" i="2"/>
  <c r="V13" i="2"/>
  <c r="W13" i="2"/>
  <c r="X13" i="2"/>
  <c r="Y13" i="2"/>
  <c r="Z13" i="2"/>
  <c r="AA13" i="2"/>
  <c r="AB13" i="2"/>
  <c r="AC13" i="2"/>
  <c r="AD13" i="2"/>
  <c r="AE13" i="2"/>
  <c r="AF13" i="2"/>
  <c r="AG13" i="2"/>
  <c r="V15" i="2"/>
  <c r="W15" i="2"/>
  <c r="X15" i="2"/>
  <c r="Y15" i="2"/>
  <c r="Z15" i="2"/>
  <c r="AA15" i="2"/>
  <c r="AB15" i="2"/>
  <c r="AC15" i="2"/>
  <c r="AD15" i="2"/>
  <c r="AE15" i="2"/>
  <c r="AF15" i="2"/>
  <c r="AG15" i="2"/>
  <c r="V16" i="2"/>
  <c r="W16" i="2"/>
  <c r="X16" i="2"/>
  <c r="Y16" i="2"/>
  <c r="Z16" i="2"/>
  <c r="AA16" i="2"/>
  <c r="AB16" i="2"/>
  <c r="AC16" i="2"/>
  <c r="AD16" i="2"/>
  <c r="AE16" i="2"/>
  <c r="AF16" i="2"/>
  <c r="AG16" i="2"/>
  <c r="V17" i="2"/>
  <c r="W17" i="2"/>
  <c r="X17" i="2"/>
  <c r="Y17" i="2"/>
  <c r="Z17" i="2"/>
  <c r="AA17" i="2"/>
  <c r="AB17" i="2"/>
  <c r="AC17" i="2"/>
  <c r="AD17" i="2"/>
  <c r="AE17" i="2"/>
  <c r="AF17" i="2"/>
  <c r="AG17" i="2"/>
  <c r="V18" i="2"/>
  <c r="W18" i="2"/>
  <c r="X18" i="2"/>
  <c r="Y18" i="2"/>
  <c r="Z18" i="2"/>
  <c r="AA18" i="2"/>
  <c r="AB18" i="2"/>
  <c r="AC18" i="2"/>
  <c r="AD18" i="2"/>
  <c r="AE18" i="2"/>
  <c r="AF18" i="2"/>
  <c r="AG18" i="2"/>
  <c r="V19" i="2"/>
  <c r="W19" i="2"/>
  <c r="X19" i="2"/>
  <c r="Y19" i="2"/>
  <c r="Z19" i="2"/>
  <c r="AA19" i="2"/>
  <c r="AB19" i="2"/>
  <c r="AC19" i="2"/>
  <c r="AD19" i="2"/>
  <c r="AE19" i="2"/>
  <c r="AF19" i="2"/>
  <c r="AG19" i="2"/>
  <c r="V20" i="2"/>
  <c r="W20" i="2"/>
  <c r="X20" i="2"/>
  <c r="Y20" i="2"/>
  <c r="Z20" i="2"/>
  <c r="AA20" i="2"/>
  <c r="AB20" i="2"/>
  <c r="AC20" i="2"/>
  <c r="AD20" i="2"/>
  <c r="AE20" i="2"/>
  <c r="AF20" i="2"/>
  <c r="AG20" i="2"/>
  <c r="V21" i="2"/>
  <c r="W21" i="2"/>
  <c r="X21" i="2"/>
  <c r="Y21" i="2"/>
  <c r="Z21" i="2"/>
  <c r="AA21" i="2"/>
  <c r="AB21" i="2"/>
  <c r="AC21" i="2"/>
  <c r="AD21" i="2"/>
  <c r="AE21" i="2"/>
  <c r="AF21" i="2"/>
  <c r="AG21" i="2"/>
  <c r="V22" i="2"/>
  <c r="W22" i="2"/>
  <c r="X22" i="2"/>
  <c r="Y22" i="2"/>
  <c r="Z22" i="2"/>
  <c r="AA22" i="2"/>
  <c r="AB22" i="2"/>
  <c r="AC22" i="2"/>
  <c r="AD22" i="2"/>
  <c r="AE22" i="2"/>
  <c r="AF22" i="2"/>
  <c r="AG22" i="2"/>
  <c r="V23" i="2"/>
  <c r="W23" i="2"/>
  <c r="X23" i="2"/>
  <c r="Y23" i="2"/>
  <c r="Z23" i="2"/>
  <c r="AA23" i="2"/>
  <c r="AB23" i="2"/>
  <c r="AC23" i="2"/>
  <c r="AD23" i="2"/>
  <c r="AE23" i="2"/>
  <c r="AF23" i="2"/>
  <c r="AG23" i="2"/>
  <c r="V24" i="2"/>
  <c r="W24" i="2"/>
  <c r="X24" i="2"/>
  <c r="Y24" i="2"/>
  <c r="Z24" i="2"/>
  <c r="AA24" i="2"/>
  <c r="AB24" i="2"/>
  <c r="AC24" i="2"/>
  <c r="AD24" i="2"/>
  <c r="AE24" i="2"/>
  <c r="AF24" i="2"/>
  <c r="AG24" i="2"/>
  <c r="V25" i="2"/>
  <c r="W25" i="2"/>
  <c r="X25" i="2"/>
  <c r="Y25" i="2"/>
  <c r="Z25" i="2"/>
  <c r="AA25" i="2"/>
  <c r="AB25" i="2"/>
  <c r="AC25" i="2"/>
  <c r="AD25" i="2"/>
  <c r="AE25" i="2"/>
  <c r="AF25" i="2"/>
  <c r="AG25" i="2"/>
  <c r="V26" i="2"/>
  <c r="W26" i="2"/>
  <c r="X26" i="2"/>
  <c r="Y26" i="2"/>
  <c r="Z26" i="2"/>
  <c r="AA26" i="2"/>
  <c r="AB26" i="2"/>
  <c r="AC26" i="2"/>
  <c r="AD26" i="2"/>
  <c r="AE26" i="2"/>
  <c r="AF26" i="2"/>
  <c r="AG26" i="2"/>
  <c r="V27" i="2"/>
  <c r="W27" i="2"/>
  <c r="X27" i="2"/>
  <c r="Y27" i="2"/>
  <c r="Z27" i="2"/>
  <c r="AA27" i="2"/>
  <c r="AB27" i="2"/>
  <c r="AC27" i="2"/>
  <c r="AD27" i="2"/>
  <c r="AE27" i="2"/>
  <c r="AF27" i="2"/>
  <c r="AG27" i="2"/>
  <c r="V28" i="2"/>
  <c r="W28" i="2"/>
  <c r="X28" i="2"/>
  <c r="Y28" i="2"/>
  <c r="Z28" i="2"/>
  <c r="AA28" i="2"/>
  <c r="AB28" i="2"/>
  <c r="AC28" i="2"/>
  <c r="AD28" i="2"/>
  <c r="AE28" i="2"/>
  <c r="AF28" i="2"/>
  <c r="AG28" i="2"/>
  <c r="V29" i="2"/>
  <c r="W29" i="2"/>
  <c r="X29" i="2"/>
  <c r="Y29" i="2"/>
  <c r="Z29" i="2"/>
  <c r="AA29" i="2"/>
  <c r="AB29" i="2"/>
  <c r="AC29" i="2"/>
  <c r="AD29" i="2"/>
  <c r="AE29" i="2"/>
  <c r="AF29" i="2"/>
  <c r="AG29" i="2"/>
  <c r="V30" i="2"/>
  <c r="W30" i="2"/>
  <c r="X30" i="2"/>
  <c r="Y30" i="2"/>
  <c r="Z30" i="2"/>
  <c r="AA30" i="2"/>
  <c r="AB30" i="2"/>
  <c r="AC30" i="2"/>
  <c r="AD30" i="2"/>
  <c r="AE30" i="2"/>
  <c r="AF30" i="2"/>
  <c r="AG30" i="2"/>
  <c r="W2" i="2"/>
  <c r="X2" i="2"/>
  <c r="Y2" i="2"/>
  <c r="Z2" i="2"/>
  <c r="AA2" i="2"/>
  <c r="AB2" i="2"/>
  <c r="AC2" i="2"/>
  <c r="AD2" i="2"/>
  <c r="AE2" i="2"/>
  <c r="AF2" i="2"/>
  <c r="AG2" i="2"/>
  <c r="V2" i="2"/>
  <c r="R3" i="2" l="1"/>
  <c r="S3" i="2"/>
  <c r="T3" i="2"/>
  <c r="R4" i="2"/>
  <c r="S4" i="2"/>
  <c r="T4" i="2"/>
  <c r="R5" i="2"/>
  <c r="S5" i="2"/>
  <c r="T5" i="2"/>
  <c r="R6" i="2"/>
  <c r="S6" i="2"/>
  <c r="T6" i="2"/>
  <c r="R7" i="2"/>
  <c r="S7" i="2"/>
  <c r="T7" i="2"/>
  <c r="R8" i="2"/>
  <c r="S8" i="2"/>
  <c r="T8" i="2"/>
  <c r="R9" i="2"/>
  <c r="S9" i="2"/>
  <c r="T9" i="2"/>
  <c r="R10" i="2"/>
  <c r="S10" i="2"/>
  <c r="T10" i="2"/>
  <c r="R11" i="2"/>
  <c r="S11" i="2"/>
  <c r="T11" i="2"/>
  <c r="R12" i="2"/>
  <c r="S12" i="2"/>
  <c r="T12" i="2"/>
  <c r="R13" i="2"/>
  <c r="S13" i="2"/>
  <c r="T13" i="2"/>
  <c r="R14" i="2"/>
  <c r="S14" i="2"/>
  <c r="T14" i="2"/>
  <c r="R15" i="2"/>
  <c r="S15" i="2"/>
  <c r="T15" i="2"/>
  <c r="R16" i="2"/>
  <c r="S16" i="2"/>
  <c r="T16" i="2"/>
  <c r="R17" i="2"/>
  <c r="S17" i="2"/>
  <c r="T17" i="2"/>
  <c r="R18" i="2"/>
  <c r="S18" i="2"/>
  <c r="T18" i="2"/>
  <c r="R19" i="2"/>
  <c r="S19" i="2"/>
  <c r="T19" i="2"/>
  <c r="R20" i="2"/>
  <c r="S20" i="2"/>
  <c r="T20" i="2"/>
  <c r="R22" i="2"/>
  <c r="S22" i="2"/>
  <c r="T22" i="2"/>
  <c r="R23" i="2"/>
  <c r="S23" i="2"/>
  <c r="T23" i="2"/>
  <c r="R24" i="2"/>
  <c r="S24" i="2"/>
  <c r="T24" i="2"/>
  <c r="R26" i="2"/>
  <c r="S26" i="2"/>
  <c r="T26" i="2"/>
  <c r="R27" i="2"/>
  <c r="S27" i="2"/>
  <c r="T27" i="2"/>
  <c r="R28" i="2"/>
  <c r="S28" i="2"/>
  <c r="T28" i="2"/>
  <c r="R29" i="2"/>
  <c r="S29" i="2"/>
  <c r="T29" i="2"/>
  <c r="R30" i="2"/>
  <c r="S30" i="2"/>
  <c r="T30" i="2"/>
  <c r="R31" i="2"/>
  <c r="S31" i="2"/>
  <c r="T31" i="2"/>
  <c r="R2" i="2"/>
  <c r="S2" i="2"/>
  <c r="T2" i="2"/>
  <c r="S21" i="2"/>
  <c r="S25" i="2"/>
  <c r="R21" i="2"/>
  <c r="T21" i="2"/>
  <c r="R25" i="2"/>
  <c r="T25" i="2"/>
  <c r="A16" i="2"/>
  <c r="D16" i="2"/>
  <c r="B16" i="2"/>
  <c r="A17" i="2"/>
  <c r="D17" i="2"/>
  <c r="B17" i="2"/>
  <c r="A18" i="2"/>
  <c r="D18" i="2"/>
  <c r="B18" i="2"/>
  <c r="A19" i="2"/>
  <c r="D19" i="2"/>
  <c r="B19" i="2"/>
  <c r="A20" i="2"/>
  <c r="D20" i="2"/>
  <c r="B20" i="2"/>
  <c r="A21" i="2"/>
  <c r="D21" i="2"/>
  <c r="B21" i="2"/>
  <c r="A22" i="2"/>
  <c r="D22" i="2"/>
  <c r="B22" i="2"/>
  <c r="A23" i="2"/>
  <c r="D23" i="2"/>
  <c r="B23" i="2"/>
  <c r="A24" i="2"/>
  <c r="D24" i="2"/>
  <c r="B24" i="2"/>
  <c r="A25" i="2"/>
  <c r="D25" i="2"/>
  <c r="B25" i="2"/>
  <c r="A26" i="2"/>
  <c r="D26" i="2"/>
  <c r="B26" i="2"/>
  <c r="A27" i="2"/>
  <c r="D27" i="2"/>
  <c r="B27" i="2"/>
  <c r="A28" i="2"/>
  <c r="D28" i="2"/>
  <c r="B28" i="2"/>
  <c r="A29" i="2"/>
  <c r="D29" i="2"/>
  <c r="B29" i="2"/>
  <c r="A30" i="2"/>
  <c r="D30" i="2"/>
  <c r="B30" i="2"/>
  <c r="A15" i="2"/>
  <c r="D15" i="2"/>
  <c r="B15" i="2"/>
  <c r="A6" i="2"/>
  <c r="D6" i="2"/>
  <c r="B6" i="2"/>
  <c r="A10" i="2"/>
  <c r="D10" i="2"/>
  <c r="B10" i="2"/>
  <c r="A14" i="2"/>
  <c r="B14" i="2"/>
  <c r="A3" i="2"/>
  <c r="D3" i="2"/>
  <c r="B3" i="2"/>
  <c r="A4" i="2"/>
  <c r="D4" i="2"/>
  <c r="B4" i="2"/>
  <c r="A5" i="2"/>
  <c r="D5" i="2"/>
  <c r="B5" i="2"/>
  <c r="A7" i="2"/>
  <c r="D7" i="2"/>
  <c r="B7" i="2"/>
  <c r="A8" i="2"/>
  <c r="D8" i="2"/>
  <c r="B8" i="2"/>
  <c r="A9" i="2"/>
  <c r="D9" i="2"/>
  <c r="B9" i="2"/>
  <c r="A11" i="2"/>
  <c r="D11" i="2"/>
  <c r="B11" i="2"/>
  <c r="A12" i="2"/>
  <c r="D12" i="2"/>
  <c r="B12" i="2"/>
  <c r="A13" i="2"/>
  <c r="D13" i="2"/>
  <c r="B13" i="2"/>
  <c r="A2" i="2"/>
  <c r="D2" i="2"/>
  <c r="B2" i="2"/>
  <c r="D31" i="2"/>
</calcChain>
</file>

<file path=xl/sharedStrings.xml><?xml version="1.0" encoding="utf-8"?>
<sst xmlns="http://schemas.openxmlformats.org/spreadsheetml/2006/main" count="870" uniqueCount="262">
  <si>
    <t>Trafikkmengde - sykkel</t>
  </si>
  <si>
    <t>Fylke:</t>
  </si>
  <si>
    <t>Telemark</t>
  </si>
  <si>
    <t>Periode:</t>
  </si>
  <si>
    <t>2018</t>
  </si>
  <si>
    <t/>
  </si>
  <si>
    <t>Klosterskogen sykkeltellepunkt, RG36 HP 2 Meter 6108 (800523)</t>
  </si>
  <si>
    <t>Felt</t>
  </si>
  <si>
    <t>Januar</t>
  </si>
  <si>
    <t>Februar</t>
  </si>
  <si>
    <t>Mars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</si>
  <si>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</si>
  <si>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</si>
  <si>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</si>
  <si>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</si>
  <si>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</si>
  <si>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</si>
  <si>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</si>
  <si>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</si>
  <si>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Desember</t>
  </si>
  <si>
    <t>Felt 1</t>
  </si>
  <si>
    <t>44</t>
  </si>
  <si>
    <t>26</t>
  </si>
  <si>
    <t>56</t>
  </si>
  <si>
    <t>162</t>
  </si>
  <si>
    <t>237</t>
  </si>
  <si>
    <t>252</t>
  </si>
  <si>
    <t>212</t>
  </si>
  <si>
    <t>227</t>
  </si>
  <si>
    <t>178</t>
  </si>
  <si>
    <t>147</t>
  </si>
  <si>
    <t>104</t>
  </si>
  <si>
    <t>48</t>
  </si>
  <si>
    <t>Skjelsvikdalen sykkeltellepunkt, RG36 HP 201 Meter 818 (800517)</t>
  </si>
  <si>
    <t>35</t>
  </si>
  <si>
    <t>27</t>
  </si>
  <si>
    <t>30</t>
  </si>
  <si>
    <t>89</t>
  </si>
  <si>
    <t>180</t>
  </si>
  <si>
    <t>156</t>
  </si>
  <si>
    <t>160</t>
  </si>
  <si>
    <t>122</t>
  </si>
  <si>
    <t>92</t>
  </si>
  <si>
    <t>62</t>
  </si>
  <si>
    <t>Klevstrand sykkeltellepunkt, RG36 HP 201 Meter 3595 (800506)</t>
  </si>
  <si>
    <t>12</t>
  </si>
  <si>
    <t>9</t>
  </si>
  <si>
    <t>15</t>
  </si>
  <si>
    <t>72</t>
  </si>
  <si>
    <t>135</t>
  </si>
  <si>
    <t>139</t>
  </si>
  <si>
    <t>108</t>
  </si>
  <si>
    <t>121</t>
  </si>
  <si>
    <t>101</t>
  </si>
  <si>
    <t>75</t>
  </si>
  <si>
    <t>41</t>
  </si>
  <si>
    <t>14</t>
  </si>
  <si>
    <t>Nenset sykkeltellepunkt, RG36 HP 202 Meter 2813 (800508)</t>
  </si>
  <si>
    <t>57</t>
  </si>
  <si>
    <t>34</t>
  </si>
  <si>
    <t>210</t>
  </si>
  <si>
    <t>371</t>
  </si>
  <si>
    <t>369</t>
  </si>
  <si>
    <t>295</t>
  </si>
  <si>
    <t>326</t>
  </si>
  <si>
    <t>261</t>
  </si>
  <si>
    <t>219</t>
  </si>
  <si>
    <t>148</t>
  </si>
  <si>
    <t>59</t>
  </si>
  <si>
    <t>Bøgata sykkeltellepunkt, RG36 HP 209 Meter 7051 (800538)</t>
  </si>
  <si>
    <t>60</t>
  </si>
  <si>
    <t>116</t>
  </si>
  <si>
    <t>132</t>
  </si>
  <si>
    <t>185</t>
  </si>
  <si>
    <t>166</t>
  </si>
  <si>
    <t>173</t>
  </si>
  <si>
    <t>134</t>
  </si>
  <si>
    <t>118</t>
  </si>
  <si>
    <t>20</t>
  </si>
  <si>
    <t>Ørviksletta sykkeltellepunkt, RG354 HP 201 Meter 5666 (800510)</t>
  </si>
  <si>
    <t>17</t>
  </si>
  <si>
    <t>11</t>
  </si>
  <si>
    <t>18</t>
  </si>
  <si>
    <t>198</t>
  </si>
  <si>
    <t>193</t>
  </si>
  <si>
    <t>114</t>
  </si>
  <si>
    <t>83</t>
  </si>
  <si>
    <t>51</t>
  </si>
  <si>
    <t>21</t>
  </si>
  <si>
    <t>Ballestad sykkeltellepunkt, FV31 HP 2 Meter 3500 (800509)</t>
  </si>
  <si>
    <t>28</t>
  </si>
  <si>
    <t>24</t>
  </si>
  <si>
    <t>142</t>
  </si>
  <si>
    <t>226</t>
  </si>
  <si>
    <t>221</t>
  </si>
  <si>
    <t>151</t>
  </si>
  <si>
    <t>29</t>
  </si>
  <si>
    <t>Luksefjellvegen sykkeltellepunkt, FV31 HP 3 Meter 27 (800527)</t>
  </si>
  <si>
    <t>ok fra 12 des</t>
  </si>
  <si>
    <t>8</t>
  </si>
  <si>
    <t>5</t>
  </si>
  <si>
    <t>7</t>
  </si>
  <si>
    <t>91</t>
  </si>
  <si>
    <t>170</t>
  </si>
  <si>
    <t>98</t>
  </si>
  <si>
    <t>155</t>
  </si>
  <si>
    <t>125</t>
  </si>
  <si>
    <t>40</t>
  </si>
  <si>
    <t>Gråten sykkeltellepunkt, FV59 HP 1 Meter 513 (800521)</t>
  </si>
  <si>
    <t>32</t>
  </si>
  <si>
    <t>214</t>
  </si>
  <si>
    <t>378</t>
  </si>
  <si>
    <t>380</t>
  </si>
  <si>
    <t>257</t>
  </si>
  <si>
    <t>330</t>
  </si>
  <si>
    <t>322</t>
  </si>
  <si>
    <t>253</t>
  </si>
  <si>
    <t>158</t>
  </si>
  <si>
    <t>53</t>
  </si>
  <si>
    <t>Menstadbrua sykkeltellepunkt, FG32 HP 50 Meter 585 (800524)</t>
  </si>
  <si>
    <t>46</t>
  </si>
  <si>
    <t>175</t>
  </si>
  <si>
    <t>304</t>
  </si>
  <si>
    <t>324</t>
  </si>
  <si>
    <t>239</t>
  </si>
  <si>
    <t>290</t>
  </si>
  <si>
    <t>250</t>
  </si>
  <si>
    <t>211</t>
  </si>
  <si>
    <t>138</t>
  </si>
  <si>
    <t>55</t>
  </si>
  <si>
    <t>Siljanvegen sykkeltellepunkt, FG32 HP 202 Meter 11188 (800525)</t>
  </si>
  <si>
    <t>64</t>
  </si>
  <si>
    <t>111</t>
  </si>
  <si>
    <t>103</t>
  </si>
  <si>
    <t>97</t>
  </si>
  <si>
    <t>68</t>
  </si>
  <si>
    <t>13</t>
  </si>
  <si>
    <t>Bøle sykkeltellepunkt, FG32 HP 203 Meter 4583 (800518)</t>
  </si>
  <si>
    <t>16</t>
  </si>
  <si>
    <t>10</t>
  </si>
  <si>
    <t>74</t>
  </si>
  <si>
    <t>133</t>
  </si>
  <si>
    <t>131</t>
  </si>
  <si>
    <t>96</t>
  </si>
  <si>
    <t>77</t>
  </si>
  <si>
    <t>Menstad sykkeltellepunkt, FG32 HP 204 Meter 120 (800507)</t>
  </si>
  <si>
    <t>42</t>
  </si>
  <si>
    <t>154</t>
  </si>
  <si>
    <t>268</t>
  </si>
  <si>
    <t>276</t>
  </si>
  <si>
    <t>245</t>
  </si>
  <si>
    <t>196</t>
  </si>
  <si>
    <t>99</t>
  </si>
  <si>
    <t>39</t>
  </si>
  <si>
    <t>Borgestad sykkeltellepunkt, FG32 HP 204 Meter 2360 (800503)</t>
  </si>
  <si>
    <t>52</t>
  </si>
  <si>
    <t>37</t>
  </si>
  <si>
    <t>201</t>
  </si>
  <si>
    <t>346</t>
  </si>
  <si>
    <t>366</t>
  </si>
  <si>
    <t>260</t>
  </si>
  <si>
    <t>316</t>
  </si>
  <si>
    <t>259</t>
  </si>
  <si>
    <t>209</t>
  </si>
  <si>
    <t>50</t>
  </si>
  <si>
    <t>Vallermyrene sykkeltellepunkt, FG32 HP 204 Meter 5886 (800535)</t>
  </si>
  <si>
    <t>65</t>
  </si>
  <si>
    <t>130</t>
  </si>
  <si>
    <t>124</t>
  </si>
  <si>
    <t>80</t>
  </si>
  <si>
    <t>86</t>
  </si>
  <si>
    <t>43</t>
  </si>
  <si>
    <t>Felt 2</t>
  </si>
  <si>
    <t>149</t>
  </si>
  <si>
    <t>159</t>
  </si>
  <si>
    <t>112</t>
  </si>
  <si>
    <t>79</t>
  </si>
  <si>
    <t>45</t>
  </si>
  <si>
    <t>Alle</t>
  </si>
  <si>
    <t>23</t>
  </si>
  <si>
    <t>31</t>
  </si>
  <si>
    <t>279</t>
  </si>
  <si>
    <t>283</t>
  </si>
  <si>
    <t>218</t>
  </si>
  <si>
    <t>88</t>
  </si>
  <si>
    <t>Smieøya sykkeltellepunkt, FG59 HP 201 Meter 2095 (800504)</t>
  </si>
  <si>
    <t>54</t>
  </si>
  <si>
    <t>78</t>
  </si>
  <si>
    <t>390</t>
  </si>
  <si>
    <t>717</t>
  </si>
  <si>
    <t>827</t>
  </si>
  <si>
    <t>650</t>
  </si>
  <si>
    <t>728</t>
  </si>
  <si>
    <t>685</t>
  </si>
  <si>
    <t>558</t>
  </si>
  <si>
    <t>364</t>
  </si>
  <si>
    <t>123</t>
  </si>
  <si>
    <t>Moflata sykkeltellepunkt, FG59 HP 250 Meter 1320 (800512)</t>
  </si>
  <si>
    <t>82</t>
  </si>
  <si>
    <t>109</t>
  </si>
  <si>
    <t>85</t>
  </si>
  <si>
    <t>Folkestad sykkeltellepunkt, FG152 HP 1 Meter 2374 (800536)</t>
  </si>
  <si>
    <t>6</t>
  </si>
  <si>
    <t>3</t>
  </si>
  <si>
    <t>36</t>
  </si>
  <si>
    <t>4</t>
  </si>
  <si>
    <t>Stathelle sykkeltellepunkt, FG352 HP 201 Meter 380 (800514)</t>
  </si>
  <si>
    <t>73</t>
  </si>
  <si>
    <t>141</t>
  </si>
  <si>
    <t>128</t>
  </si>
  <si>
    <t>Øyekastvegen sykkeltellepunkt, FG356 HP 50 Meter 1018 (800529)</t>
  </si>
  <si>
    <t>58</t>
  </si>
  <si>
    <t>76</t>
  </si>
  <si>
    <t>107</t>
  </si>
  <si>
    <t>93</t>
  </si>
  <si>
    <t>Falkumbrua sykkeltellepunkt, FG357 HP 1 Meter 1120 (800522)</t>
  </si>
  <si>
    <t>161</t>
  </si>
  <si>
    <t>318</t>
  </si>
  <si>
    <t>215</t>
  </si>
  <si>
    <t>286</t>
  </si>
  <si>
    <t>241</t>
  </si>
  <si>
    <t>183</t>
  </si>
  <si>
    <t>Elstrømbrua sykkeltellepunkt, FG357 HP 250 Meter 270 (800511)</t>
  </si>
  <si>
    <t>63</t>
  </si>
  <si>
    <t>265</t>
  </si>
  <si>
    <t>515</t>
  </si>
  <si>
    <t>500</t>
  </si>
  <si>
    <t>367</t>
  </si>
  <si>
    <t>451</t>
  </si>
  <si>
    <t>405</t>
  </si>
  <si>
    <t>299</t>
  </si>
  <si>
    <t>204</t>
  </si>
  <si>
    <t>Bedriftsvegen sykkeltellepunkt, KV13300 HP 3 Meter 457 (800537)</t>
  </si>
  <si>
    <t>38</t>
  </si>
  <si>
    <t>94</t>
  </si>
  <si>
    <t>110</t>
  </si>
  <si>
    <t>Nystrand sykkeltellepunkt, KG30 HP 4 Meter 100 (800515)</t>
  </si>
  <si>
    <t>81</t>
  </si>
  <si>
    <t>19</t>
  </si>
  <si>
    <t>Siljan sentrum sykkeltellepunkt, KG1039 HP 2 Meter 45 (800519)</t>
  </si>
  <si>
    <t>2</t>
  </si>
  <si>
    <t>1</t>
  </si>
  <si>
    <t>25</t>
  </si>
  <si>
    <t>22</t>
  </si>
  <si>
    <t>Deichmannsgate sykkeltellepunkt, KG1730 HP 1 Meter 218 (800528)</t>
  </si>
  <si>
    <t>194</t>
  </si>
  <si>
    <t>189</t>
  </si>
  <si>
    <t>69</t>
  </si>
  <si>
    <t>Sundjordet sykkeltellepunkt, KG4640 HP 1 Meter 370 (800513)</t>
  </si>
  <si>
    <t>195</t>
  </si>
  <si>
    <t>269</t>
  </si>
  <si>
    <t>312</t>
  </si>
  <si>
    <t>217</t>
  </si>
  <si>
    <t>197</t>
  </si>
  <si>
    <t>Jonassens bru sykkeltellepunkt, KG64045 HP 1 Meter 160 (800526)</t>
  </si>
  <si>
    <t>335</t>
  </si>
  <si>
    <t>350</t>
  </si>
  <si>
    <t>255</t>
  </si>
  <si>
    <t>127</t>
  </si>
  <si>
    <t>Lundedalen sykkeltellepunkt, KG67200 HP 1 Meter 344 (800520)</t>
  </si>
  <si>
    <t>87</t>
  </si>
  <si>
    <t xml:space="preserve">MDT = Månedsdøgntrafikk. Den totale trafikken i et snitt eller på en trafikklenke for en gitt måned dividert med antall dager i måneden.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</si>
</sst>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18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  <font>
      <b/>
      <sz val="9"/>
      <color indexed="8"/>
      <name val="SansSerif"/>
    </font>
    <font>
      <sz val="9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top"/>
    </xf>
    <xf numFmtId="0" fontId="3" fillId="0" borderId="0" xfId="0" applyFont="1" applyBorder="1" applyAlignment="1" applyProtection="1">
      <alignment horizontal="left" vertical="top"/>
    </xf>
    <xf numFmtId="0" fontId="4" fillId="0" borderId="0" xfId="0" applyFont="1" applyBorder="1" applyAlignment="1" applyProtection="1">
      <alignment horizontal="left" wrapText="1"/>
    </xf>
    <xf numFmtId="0" fontId="4" fillId="0" borderId="0" xfId="0" applyFont="1" applyBorder="1" applyAlignment="1" applyProtection="1">
      <alignment horizontal="right" wrapText="1"/>
    </xf>
    <xf numFmtId="0" fontId="5" fillId="0" borderId="0" xfId="0" applyFont="1" applyBorder="1" applyAlignment="1" applyProtection="1">
      <alignment horizontal="left" vertical="top" wrapText="1"/>
    </xf>
    <xf numFmtId="0" fontId="5" fillId="0" borderId="0" xfId="0" applyFont="1" applyBorder="1" applyAlignment="1" applyProtection="1">
      <alignment horizontal="right" vertical="top" wrapText="1"/>
    </xf>
    <xf numFmtId="0" fontId="4" fillId="0" borderId="0" xfId="0" applyFont="1" applyFill="1" applyBorder="1" applyAlignment="1" applyProtection="1">
      <alignment horizontal="right" wrapText="1"/>
    </xf>
    <xf numFmtId="0" fontId="5" fillId="0" borderId="0" xfId="0" applyNumberFormat="1" applyFont="1" applyBorder="1" applyAlignment="1" applyProtection="1">
      <alignment horizontal="right" vertical="top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auk\OneDrive%20-%20Telemark%20fylkeskommune\PowerBI\sykkeltrafikk\PBI%20-%20MDT%20sykke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hauk_t-fk_no/Documents/PowerBI/sykkeltrafikk/PBI%20-%20MDT%20sykk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pport"/>
    </sheetNames>
    <sheetDataSet>
      <sheetData sheetId="0">
        <row r="58">
          <cell r="C58" t="str">
            <v>Borgestad sykkeltellepunkt, FG32 HP 204 Meter 2360 (800503)</v>
          </cell>
          <cell r="D58">
            <v>52</v>
          </cell>
          <cell r="E58">
            <v>37</v>
          </cell>
          <cell r="F58">
            <v>42</v>
          </cell>
          <cell r="G58">
            <v>201</v>
          </cell>
          <cell r="H58">
            <v>346</v>
          </cell>
          <cell r="I58">
            <v>366</v>
          </cell>
          <cell r="J58">
            <v>260</v>
          </cell>
          <cell r="K58">
            <v>316</v>
          </cell>
          <cell r="L58">
            <v>259</v>
          </cell>
          <cell r="M58">
            <v>209</v>
          </cell>
          <cell r="N58">
            <v>138</v>
          </cell>
        </row>
        <row r="59">
          <cell r="C59" t="str">
            <v>Smieøya sykkeltellepunkt, FG59 HP 201 Meter 2095 (800504)</v>
          </cell>
          <cell r="D59">
            <v>77</v>
          </cell>
          <cell r="E59">
            <v>54</v>
          </cell>
          <cell r="F59">
            <v>78</v>
          </cell>
          <cell r="G59">
            <v>390</v>
          </cell>
          <cell r="H59">
            <v>717</v>
          </cell>
          <cell r="I59">
            <v>796</v>
          </cell>
          <cell r="J59">
            <v>633</v>
          </cell>
          <cell r="K59">
            <v>728</v>
          </cell>
          <cell r="L59">
            <v>685</v>
          </cell>
          <cell r="M59">
            <v>558</v>
          </cell>
          <cell r="N59">
            <v>364</v>
          </cell>
        </row>
        <row r="60">
          <cell r="C60" t="str">
            <v>Klevstrand sykkeltellepunkt, RG36 HP 201 Meter 3595 (800506)</v>
          </cell>
          <cell r="D60">
            <v>12</v>
          </cell>
          <cell r="E60">
            <v>9</v>
          </cell>
          <cell r="F60">
            <v>15</v>
          </cell>
          <cell r="G60">
            <v>72</v>
          </cell>
          <cell r="H60">
            <v>135</v>
          </cell>
          <cell r="I60">
            <v>139</v>
          </cell>
          <cell r="J60">
            <v>108</v>
          </cell>
          <cell r="K60">
            <v>121</v>
          </cell>
          <cell r="L60">
            <v>101</v>
          </cell>
          <cell r="M60">
            <v>75</v>
          </cell>
          <cell r="N60">
            <v>41</v>
          </cell>
        </row>
        <row r="61">
          <cell r="C61" t="str">
            <v>Menstad sykkeltellepunkt, FG32 HP 204 Meter 120 (800507)</v>
          </cell>
          <cell r="D61">
            <v>42</v>
          </cell>
          <cell r="E61">
            <v>27</v>
          </cell>
          <cell r="F61">
            <v>34</v>
          </cell>
          <cell r="G61">
            <v>153</v>
          </cell>
          <cell r="H61">
            <v>268</v>
          </cell>
          <cell r="I61">
            <v>276</v>
          </cell>
          <cell r="J61">
            <v>198</v>
          </cell>
          <cell r="K61">
            <v>245</v>
          </cell>
          <cell r="L61">
            <v>196</v>
          </cell>
          <cell r="M61">
            <v>156</v>
          </cell>
          <cell r="N61">
            <v>99</v>
          </cell>
        </row>
        <row r="62">
          <cell r="C62" t="str">
            <v>Nenset sykkeltellepunkt, RG36 HP 202 Meter 2813 (800508)</v>
          </cell>
          <cell r="D62">
            <v>57</v>
          </cell>
          <cell r="E62">
            <v>34</v>
          </cell>
          <cell r="F62">
            <v>48</v>
          </cell>
          <cell r="G62">
            <v>210</v>
          </cell>
          <cell r="H62">
            <v>371</v>
          </cell>
          <cell r="I62">
            <v>369</v>
          </cell>
          <cell r="J62">
            <v>295</v>
          </cell>
          <cell r="K62">
            <v>326</v>
          </cell>
          <cell r="L62">
            <v>261</v>
          </cell>
          <cell r="M62">
            <v>219</v>
          </cell>
          <cell r="N62">
            <v>148</v>
          </cell>
        </row>
        <row r="63">
          <cell r="C63" t="str">
            <v>Ballestad sykkeltellepunkt, FV31 HP 2 Meter 3500 (800509)</v>
          </cell>
          <cell r="D63">
            <v>28</v>
          </cell>
          <cell r="E63">
            <v>18</v>
          </cell>
          <cell r="F63">
            <v>24</v>
          </cell>
          <cell r="G63">
            <v>142</v>
          </cell>
          <cell r="H63">
            <v>226</v>
          </cell>
          <cell r="I63">
            <v>221</v>
          </cell>
          <cell r="J63">
            <v>151</v>
          </cell>
          <cell r="K63">
            <v>210</v>
          </cell>
          <cell r="L63">
            <v>166</v>
          </cell>
          <cell r="M63">
            <v>122</v>
          </cell>
          <cell r="N63">
            <v>72</v>
          </cell>
        </row>
        <row r="64">
          <cell r="C64" t="str">
            <v>Ørviksletta sykkeltellepunkt, RG354 HP 201 Meter 5666 (800510)</v>
          </cell>
          <cell r="D64">
            <v>17</v>
          </cell>
          <cell r="E64">
            <v>11</v>
          </cell>
          <cell r="F64">
            <v>18</v>
          </cell>
          <cell r="G64">
            <v>89</v>
          </cell>
          <cell r="H64">
            <v>198</v>
          </cell>
          <cell r="I64">
            <v>198</v>
          </cell>
          <cell r="J64">
            <v>193</v>
          </cell>
          <cell r="K64">
            <v>173</v>
          </cell>
          <cell r="L64">
            <v>114</v>
          </cell>
          <cell r="M64">
            <v>83</v>
          </cell>
          <cell r="N64">
            <v>51</v>
          </cell>
        </row>
        <row r="65">
          <cell r="C65" t="str">
            <v>Elstrømbrua sykkeltellepunkt, FG357 HP 250 Meter 270 (800511)</v>
          </cell>
          <cell r="D65">
            <v>63</v>
          </cell>
          <cell r="E65">
            <v>23</v>
          </cell>
          <cell r="F65">
            <v>31</v>
          </cell>
          <cell r="G65">
            <v>265</v>
          </cell>
          <cell r="H65">
            <v>515</v>
          </cell>
          <cell r="I65">
            <v>500</v>
          </cell>
          <cell r="J65">
            <v>367</v>
          </cell>
          <cell r="K65">
            <v>451</v>
          </cell>
          <cell r="L65">
            <v>405</v>
          </cell>
          <cell r="M65">
            <v>299</v>
          </cell>
          <cell r="N65">
            <v>204</v>
          </cell>
        </row>
        <row r="66">
          <cell r="C66" t="str">
            <v>Moflata sykkeltellepunkt, FG59 HP 250 Meter 1320 (800512)</v>
          </cell>
          <cell r="D66">
            <v>21</v>
          </cell>
          <cell r="E66">
            <v>15</v>
          </cell>
          <cell r="F66">
            <v>17</v>
          </cell>
          <cell r="G66">
            <v>72</v>
          </cell>
          <cell r="H66">
            <v>111</v>
          </cell>
          <cell r="I66">
            <v>108</v>
          </cell>
          <cell r="J66">
            <v>108</v>
          </cell>
          <cell r="K66">
            <v>142</v>
          </cell>
          <cell r="L66">
            <v>148</v>
          </cell>
          <cell r="M66">
            <v>124</v>
          </cell>
          <cell r="N66">
            <v>85</v>
          </cell>
        </row>
        <row r="67">
          <cell r="C67" t="str">
            <v>Sundjordet sykkeltellepunkt, KG4640 HP 1 Meter 370 (800513)</v>
          </cell>
          <cell r="D67">
            <v>76</v>
          </cell>
          <cell r="E67">
            <v>51</v>
          </cell>
          <cell r="F67">
            <v>61</v>
          </cell>
          <cell r="G67">
            <v>177</v>
          </cell>
          <cell r="H67">
            <v>269</v>
          </cell>
          <cell r="I67">
            <v>312</v>
          </cell>
          <cell r="J67">
            <v>217</v>
          </cell>
          <cell r="K67">
            <v>250</v>
          </cell>
          <cell r="L67">
            <v>215</v>
          </cell>
          <cell r="M67">
            <v>197</v>
          </cell>
          <cell r="N67">
            <v>114</v>
          </cell>
        </row>
        <row r="68">
          <cell r="C68" t="str">
            <v>Stathelle sykkeltellepunkt, FG352 HP 201 Meter 380 (800514)</v>
          </cell>
          <cell r="D68">
            <v>10</v>
          </cell>
          <cell r="E68">
            <v>7</v>
          </cell>
          <cell r="F68">
            <v>11</v>
          </cell>
          <cell r="G68">
            <v>73</v>
          </cell>
          <cell r="H68">
            <v>134</v>
          </cell>
          <cell r="I68">
            <v>141</v>
          </cell>
          <cell r="J68">
            <v>128</v>
          </cell>
          <cell r="K68">
            <v>118</v>
          </cell>
          <cell r="L68">
            <v>97</v>
          </cell>
          <cell r="M68">
            <v>64</v>
          </cell>
          <cell r="N68">
            <v>34</v>
          </cell>
        </row>
        <row r="69">
          <cell r="C69" t="str">
            <v>Nystrand sykkeltellepunkt, KG30 HP 4 Meter 100 (800515)</v>
          </cell>
          <cell r="D69">
            <v>9</v>
          </cell>
          <cell r="E69">
            <v>6</v>
          </cell>
          <cell r="F69">
            <v>8</v>
          </cell>
          <cell r="G69">
            <v>42</v>
          </cell>
          <cell r="H69">
            <v>96</v>
          </cell>
          <cell r="I69">
            <v>93</v>
          </cell>
          <cell r="J69">
            <v>92</v>
          </cell>
          <cell r="K69">
            <v>81</v>
          </cell>
          <cell r="L69">
            <v>48</v>
          </cell>
          <cell r="M69">
            <v>38</v>
          </cell>
          <cell r="N69">
            <v>19</v>
          </cell>
        </row>
        <row r="70">
          <cell r="C70" t="str">
            <v>Hogga sluser sykkeltellepunkt, KV7015 HP 1 Meter 2597 (800516)</v>
          </cell>
          <cell r="D70">
            <v>7</v>
          </cell>
          <cell r="E70">
            <v>5</v>
          </cell>
          <cell r="F70">
            <v>7</v>
          </cell>
          <cell r="G70">
            <v>7</v>
          </cell>
          <cell r="H70">
            <v>22</v>
          </cell>
          <cell r="I70">
            <v>20</v>
          </cell>
          <cell r="J70">
            <v>30</v>
          </cell>
          <cell r="K70">
            <v>22</v>
          </cell>
          <cell r="L70">
            <v>8</v>
          </cell>
        </row>
        <row r="71">
          <cell r="C71" t="str">
            <v>Skjelsvikdalen sykkeltellepunkt, RG36 HP 201 Meter 818 (800517)</v>
          </cell>
          <cell r="D71">
            <v>35</v>
          </cell>
          <cell r="E71">
            <v>27</v>
          </cell>
          <cell r="F71">
            <v>30</v>
          </cell>
          <cell r="G71">
            <v>89</v>
          </cell>
          <cell r="H71">
            <v>178</v>
          </cell>
          <cell r="I71">
            <v>180</v>
          </cell>
          <cell r="J71">
            <v>156</v>
          </cell>
          <cell r="K71">
            <v>160</v>
          </cell>
          <cell r="L71">
            <v>122</v>
          </cell>
          <cell r="M71">
            <v>92</v>
          </cell>
          <cell r="N71">
            <v>62</v>
          </cell>
        </row>
        <row r="72">
          <cell r="C72" t="str">
            <v>Bøle sykkeltellepunkt, FG32 HP 203 Meter 4583 (800518)</v>
          </cell>
          <cell r="D72">
            <v>16</v>
          </cell>
          <cell r="E72">
            <v>10</v>
          </cell>
          <cell r="F72">
            <v>13</v>
          </cell>
          <cell r="G72">
            <v>74</v>
          </cell>
          <cell r="H72">
            <v>133</v>
          </cell>
          <cell r="I72">
            <v>135</v>
          </cell>
          <cell r="J72">
            <v>108</v>
          </cell>
          <cell r="K72">
            <v>131</v>
          </cell>
          <cell r="L72">
            <v>96</v>
          </cell>
          <cell r="M72">
            <v>77</v>
          </cell>
          <cell r="N72">
            <v>48</v>
          </cell>
        </row>
        <row r="73">
          <cell r="C73" t="str">
            <v>Siljan sentrum sykkeltellepunkt, KG1039 HP 2 Meter 45 (800519)</v>
          </cell>
          <cell r="D73">
            <v>2</v>
          </cell>
          <cell r="E73">
            <v>1</v>
          </cell>
          <cell r="F73">
            <v>2</v>
          </cell>
          <cell r="G73">
            <v>11</v>
          </cell>
          <cell r="H73">
            <v>25</v>
          </cell>
          <cell r="I73">
            <v>22</v>
          </cell>
          <cell r="J73">
            <v>15</v>
          </cell>
          <cell r="K73">
            <v>20</v>
          </cell>
          <cell r="L73">
            <v>17</v>
          </cell>
          <cell r="M73">
            <v>11</v>
          </cell>
          <cell r="N73">
            <v>4</v>
          </cell>
        </row>
        <row r="74">
          <cell r="C74" t="str">
            <v>Lundedalen sykkeltellepunkt, KG67200 HP 1 Meter 344 (800520)</v>
          </cell>
          <cell r="D74">
            <v>6</v>
          </cell>
          <cell r="E74">
            <v>3</v>
          </cell>
          <cell r="F74">
            <v>34</v>
          </cell>
          <cell r="G74">
            <v>51</v>
          </cell>
          <cell r="H74">
            <v>118</v>
          </cell>
          <cell r="I74">
            <v>107</v>
          </cell>
          <cell r="J74">
            <v>57</v>
          </cell>
          <cell r="K74">
            <v>87</v>
          </cell>
          <cell r="L74">
            <v>96</v>
          </cell>
          <cell r="M74">
            <v>57</v>
          </cell>
          <cell r="N74">
            <v>38</v>
          </cell>
        </row>
        <row r="75">
          <cell r="C75" t="str">
            <v>Gråten sykkeltellepunkt, FV59 HP 1 Meter 513 (800521)</v>
          </cell>
          <cell r="D75">
            <v>44</v>
          </cell>
          <cell r="E75">
            <v>26</v>
          </cell>
          <cell r="F75">
            <v>32</v>
          </cell>
          <cell r="G75">
            <v>214</v>
          </cell>
          <cell r="H75">
            <v>378</v>
          </cell>
          <cell r="I75">
            <v>380</v>
          </cell>
          <cell r="J75">
            <v>257</v>
          </cell>
          <cell r="K75">
            <v>330</v>
          </cell>
          <cell r="L75">
            <v>322</v>
          </cell>
          <cell r="M75">
            <v>253</v>
          </cell>
          <cell r="N75">
            <v>158</v>
          </cell>
        </row>
        <row r="76">
          <cell r="C76" t="str">
            <v>Falkumbrua sykkeltellepunkt, FG357 HP 1 Meter 1120 (800522)</v>
          </cell>
          <cell r="D76">
            <v>35</v>
          </cell>
          <cell r="E76">
            <v>24</v>
          </cell>
          <cell r="F76">
            <v>30</v>
          </cell>
          <cell r="G76">
            <v>161</v>
          </cell>
          <cell r="H76">
            <v>322</v>
          </cell>
          <cell r="I76">
            <v>318</v>
          </cell>
          <cell r="J76">
            <v>215</v>
          </cell>
          <cell r="K76">
            <v>286</v>
          </cell>
          <cell r="L76">
            <v>241</v>
          </cell>
          <cell r="M76">
            <v>183</v>
          </cell>
          <cell r="N76">
            <v>114</v>
          </cell>
        </row>
        <row r="77">
          <cell r="C77" t="str">
            <v>Klosterskogen sykkeltellepunkt, RG36 HP 2 Meter 6108 (800523)</v>
          </cell>
          <cell r="D77">
            <v>44</v>
          </cell>
          <cell r="E77">
            <v>26</v>
          </cell>
          <cell r="I77">
            <v>248</v>
          </cell>
          <cell r="J77">
            <v>212</v>
          </cell>
          <cell r="K77">
            <v>227</v>
          </cell>
          <cell r="L77">
            <v>178</v>
          </cell>
          <cell r="M77">
            <v>147</v>
          </cell>
          <cell r="N77">
            <v>104</v>
          </cell>
        </row>
        <row r="78">
          <cell r="C78" t="str">
            <v>Menstadbrua sykkeltellepunkt, FG32 HP 50 Meter 585 (800524)</v>
          </cell>
          <cell r="D78">
            <v>46</v>
          </cell>
          <cell r="E78">
            <v>34</v>
          </cell>
          <cell r="F78">
            <v>46</v>
          </cell>
          <cell r="G78">
            <v>175</v>
          </cell>
          <cell r="H78">
            <v>304</v>
          </cell>
          <cell r="I78">
            <v>324</v>
          </cell>
          <cell r="J78">
            <v>239</v>
          </cell>
          <cell r="K78">
            <v>290</v>
          </cell>
          <cell r="L78">
            <v>249</v>
          </cell>
          <cell r="M78">
            <v>211</v>
          </cell>
          <cell r="N78">
            <v>138</v>
          </cell>
        </row>
        <row r="79">
          <cell r="C79" t="str">
            <v>Siljanvegen sykkeltellepunkt, FG32 HP 202 Meter 11188 (800525)</v>
          </cell>
          <cell r="D79">
            <v>8</v>
          </cell>
          <cell r="E79">
            <v>5</v>
          </cell>
          <cell r="F79">
            <v>7</v>
          </cell>
          <cell r="G79">
            <v>64</v>
          </cell>
          <cell r="H79">
            <v>111</v>
          </cell>
          <cell r="I79">
            <v>103</v>
          </cell>
          <cell r="J79">
            <v>57</v>
          </cell>
          <cell r="K79">
            <v>89</v>
          </cell>
          <cell r="L79">
            <v>97</v>
          </cell>
          <cell r="M79">
            <v>68</v>
          </cell>
          <cell r="N79">
            <v>41</v>
          </cell>
        </row>
        <row r="80">
          <cell r="C80" t="str">
            <v>Jonassens bru sykkeltellepunkt, KG64045 HP 1 Meter 160 (800526)</v>
          </cell>
          <cell r="D80">
            <v>38</v>
          </cell>
          <cell r="E80">
            <v>22</v>
          </cell>
          <cell r="F80">
            <v>18</v>
          </cell>
          <cell r="G80">
            <v>175</v>
          </cell>
          <cell r="H80">
            <v>335</v>
          </cell>
          <cell r="I80">
            <v>350</v>
          </cell>
          <cell r="J80">
            <v>255</v>
          </cell>
          <cell r="K80">
            <v>295</v>
          </cell>
          <cell r="L80">
            <v>257</v>
          </cell>
          <cell r="M80">
            <v>193</v>
          </cell>
          <cell r="N80">
            <v>127</v>
          </cell>
        </row>
        <row r="81">
          <cell r="C81" t="str">
            <v>Luksefjellvegen sykkeltellepunkt, FV31 HP 3 Meter 27 (800527)</v>
          </cell>
          <cell r="D81">
            <v>8</v>
          </cell>
          <cell r="E81">
            <v>5</v>
          </cell>
          <cell r="F81">
            <v>7</v>
          </cell>
          <cell r="G81">
            <v>92</v>
          </cell>
          <cell r="H81">
            <v>166</v>
          </cell>
          <cell r="I81">
            <v>170</v>
          </cell>
          <cell r="J81">
            <v>98</v>
          </cell>
          <cell r="K81">
            <v>155</v>
          </cell>
          <cell r="L81">
            <v>104</v>
          </cell>
        </row>
        <row r="82">
          <cell r="C82" t="str">
            <v>Deichmannsgate sykkeltellepunkt, KG1730 HP 1 Meter 218 (800528)</v>
          </cell>
          <cell r="D82">
            <v>21</v>
          </cell>
          <cell r="E82">
            <v>17</v>
          </cell>
          <cell r="F82">
            <v>21</v>
          </cell>
          <cell r="G82">
            <v>108</v>
          </cell>
          <cell r="H82">
            <v>194</v>
          </cell>
          <cell r="I82">
            <v>194</v>
          </cell>
          <cell r="J82">
            <v>131</v>
          </cell>
          <cell r="K82">
            <v>189</v>
          </cell>
          <cell r="L82">
            <v>154</v>
          </cell>
          <cell r="M82">
            <v>118</v>
          </cell>
          <cell r="N82">
            <v>69</v>
          </cell>
        </row>
        <row r="83">
          <cell r="C83" t="str">
            <v>Øyekastvegen sykkeltellepunkt, FG356 HP 50 Meter 1018 (800529)</v>
          </cell>
          <cell r="D83">
            <v>32</v>
          </cell>
          <cell r="E83">
            <v>41</v>
          </cell>
          <cell r="F83">
            <v>45</v>
          </cell>
          <cell r="G83">
            <v>70</v>
          </cell>
          <cell r="H83">
            <v>95</v>
          </cell>
          <cell r="I83">
            <v>107</v>
          </cell>
          <cell r="J83">
            <v>78</v>
          </cell>
          <cell r="K83">
            <v>94</v>
          </cell>
          <cell r="L83">
            <v>78</v>
          </cell>
          <cell r="M83">
            <v>65</v>
          </cell>
          <cell r="N83">
            <v>39</v>
          </cell>
        </row>
        <row r="84">
          <cell r="C84" t="str">
            <v>Vallermyrene sykkeltellepunkt, FG32 HP 204 Meter 5886 (800535)</v>
          </cell>
          <cell r="D84">
            <v>28</v>
          </cell>
          <cell r="E84">
            <v>23</v>
          </cell>
          <cell r="F84">
            <v>31</v>
          </cell>
          <cell r="G84">
            <v>142</v>
          </cell>
          <cell r="H84">
            <v>279</v>
          </cell>
          <cell r="I84">
            <v>283</v>
          </cell>
          <cell r="J84">
            <v>218</v>
          </cell>
          <cell r="K84">
            <v>237</v>
          </cell>
          <cell r="L84">
            <v>198</v>
          </cell>
          <cell r="M84">
            <v>147</v>
          </cell>
          <cell r="N84">
            <v>88</v>
          </cell>
        </row>
        <row r="85">
          <cell r="C85" t="str">
            <v>Folkestad sykkeltellepunkt, FG152 HP 1 Meter 2374 (800536)</v>
          </cell>
          <cell r="D85">
            <v>12</v>
          </cell>
          <cell r="E85">
            <v>7</v>
          </cell>
          <cell r="F85">
            <v>3</v>
          </cell>
          <cell r="G85">
            <v>18</v>
          </cell>
          <cell r="H85">
            <v>36</v>
          </cell>
          <cell r="I85">
            <v>55</v>
          </cell>
          <cell r="J85">
            <v>55</v>
          </cell>
          <cell r="K85">
            <v>34</v>
          </cell>
          <cell r="L85">
            <v>21</v>
          </cell>
          <cell r="M85">
            <v>16</v>
          </cell>
          <cell r="N85">
            <v>12</v>
          </cell>
        </row>
        <row r="86">
          <cell r="C86" t="str">
            <v>Bedriftsveien sykkeltellepunkt, KV13300 HP 3 Meter 457 (800537)</v>
          </cell>
          <cell r="D86">
            <v>34</v>
          </cell>
          <cell r="E86">
            <v>47</v>
          </cell>
          <cell r="F86">
            <v>52</v>
          </cell>
          <cell r="G86">
            <v>73</v>
          </cell>
          <cell r="H86">
            <v>109</v>
          </cell>
          <cell r="I86">
            <v>123</v>
          </cell>
          <cell r="J86">
            <v>94</v>
          </cell>
          <cell r="K86">
            <v>110</v>
          </cell>
          <cell r="L86">
            <v>101</v>
          </cell>
          <cell r="M86">
            <v>78</v>
          </cell>
          <cell r="N86">
            <v>48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pport"/>
    </sheetNames>
    <sheetDataSet>
      <sheetData sheetId="0">
        <row r="58">
          <cell r="D58">
            <v>52</v>
          </cell>
          <cell r="E58">
            <v>37</v>
          </cell>
          <cell r="F58">
            <v>42</v>
          </cell>
          <cell r="G58">
            <v>201</v>
          </cell>
          <cell r="H58">
            <v>346</v>
          </cell>
          <cell r="I58">
            <v>366</v>
          </cell>
          <cell r="J58">
            <v>260</v>
          </cell>
          <cell r="K58">
            <v>316</v>
          </cell>
          <cell r="L58">
            <v>259</v>
          </cell>
          <cell r="M58">
            <v>209</v>
          </cell>
          <cell r="N58">
            <v>138</v>
          </cell>
          <cell r="O58">
            <v>50</v>
          </cell>
        </row>
        <row r="59">
          <cell r="D59">
            <v>77</v>
          </cell>
          <cell r="E59">
            <v>54</v>
          </cell>
          <cell r="F59">
            <v>78</v>
          </cell>
          <cell r="G59">
            <v>390</v>
          </cell>
          <cell r="H59">
            <v>717</v>
          </cell>
          <cell r="I59">
            <v>827</v>
          </cell>
          <cell r="J59">
            <v>650</v>
          </cell>
          <cell r="K59">
            <v>728</v>
          </cell>
          <cell r="L59">
            <v>685</v>
          </cell>
          <cell r="M59">
            <v>558</v>
          </cell>
          <cell r="N59">
            <v>364</v>
          </cell>
          <cell r="O59">
            <v>123</v>
          </cell>
        </row>
        <row r="60">
          <cell r="D60">
            <v>12</v>
          </cell>
          <cell r="E60">
            <v>9</v>
          </cell>
          <cell r="F60">
            <v>15</v>
          </cell>
          <cell r="G60">
            <v>72</v>
          </cell>
          <cell r="H60">
            <v>135</v>
          </cell>
          <cell r="I60">
            <v>139</v>
          </cell>
          <cell r="J60">
            <v>108</v>
          </cell>
          <cell r="K60">
            <v>121</v>
          </cell>
          <cell r="L60">
            <v>101</v>
          </cell>
          <cell r="M60">
            <v>75</v>
          </cell>
          <cell r="N60">
            <v>41</v>
          </cell>
          <cell r="O60">
            <v>14</v>
          </cell>
        </row>
        <row r="61">
          <cell r="D61">
            <v>42</v>
          </cell>
          <cell r="E61">
            <v>27</v>
          </cell>
          <cell r="F61">
            <v>34</v>
          </cell>
          <cell r="G61">
            <v>154</v>
          </cell>
          <cell r="H61">
            <v>268</v>
          </cell>
          <cell r="I61">
            <v>276</v>
          </cell>
          <cell r="J61">
            <v>198</v>
          </cell>
          <cell r="K61">
            <v>245</v>
          </cell>
          <cell r="L61">
            <v>196</v>
          </cell>
          <cell r="M61">
            <v>156</v>
          </cell>
          <cell r="N61">
            <v>99</v>
          </cell>
          <cell r="O61">
            <v>39</v>
          </cell>
        </row>
        <row r="62">
          <cell r="D62">
            <v>57</v>
          </cell>
          <cell r="E62">
            <v>34</v>
          </cell>
          <cell r="F62">
            <v>48</v>
          </cell>
          <cell r="G62">
            <v>210</v>
          </cell>
          <cell r="H62">
            <v>371</v>
          </cell>
          <cell r="I62">
            <v>369</v>
          </cell>
          <cell r="J62">
            <v>295</v>
          </cell>
          <cell r="K62">
            <v>326</v>
          </cell>
          <cell r="L62">
            <v>261</v>
          </cell>
          <cell r="M62">
            <v>219</v>
          </cell>
          <cell r="N62">
            <v>148</v>
          </cell>
          <cell r="O62">
            <v>59</v>
          </cell>
        </row>
        <row r="63">
          <cell r="D63">
            <v>28</v>
          </cell>
          <cell r="E63">
            <v>18</v>
          </cell>
          <cell r="F63">
            <v>24</v>
          </cell>
          <cell r="G63">
            <v>142</v>
          </cell>
          <cell r="H63">
            <v>226</v>
          </cell>
          <cell r="I63">
            <v>221</v>
          </cell>
          <cell r="J63">
            <v>151</v>
          </cell>
          <cell r="K63">
            <v>210</v>
          </cell>
          <cell r="L63">
            <v>166</v>
          </cell>
          <cell r="M63">
            <v>122</v>
          </cell>
          <cell r="N63">
            <v>72</v>
          </cell>
          <cell r="O63">
            <v>29</v>
          </cell>
        </row>
        <row r="64">
          <cell r="D64">
            <v>17</v>
          </cell>
          <cell r="E64">
            <v>11</v>
          </cell>
          <cell r="F64">
            <v>18</v>
          </cell>
          <cell r="G64">
            <v>89</v>
          </cell>
          <cell r="H64">
            <v>198</v>
          </cell>
          <cell r="I64">
            <v>198</v>
          </cell>
          <cell r="J64">
            <v>193</v>
          </cell>
          <cell r="K64">
            <v>173</v>
          </cell>
          <cell r="L64">
            <v>114</v>
          </cell>
          <cell r="M64">
            <v>83</v>
          </cell>
          <cell r="N64">
            <v>51</v>
          </cell>
          <cell r="O64">
            <v>21</v>
          </cell>
        </row>
        <row r="65">
          <cell r="D65">
            <v>63</v>
          </cell>
          <cell r="E65">
            <v>23</v>
          </cell>
          <cell r="F65">
            <v>31</v>
          </cell>
          <cell r="G65">
            <v>265</v>
          </cell>
          <cell r="H65">
            <v>515</v>
          </cell>
          <cell r="I65">
            <v>500</v>
          </cell>
          <cell r="J65">
            <v>367</v>
          </cell>
          <cell r="K65">
            <v>451</v>
          </cell>
          <cell r="L65">
            <v>405</v>
          </cell>
          <cell r="M65">
            <v>299</v>
          </cell>
          <cell r="N65">
            <v>204</v>
          </cell>
          <cell r="O65">
            <v>74</v>
          </cell>
        </row>
        <row r="66">
          <cell r="D66">
            <v>21</v>
          </cell>
          <cell r="E66">
            <v>15</v>
          </cell>
          <cell r="F66">
            <v>17</v>
          </cell>
          <cell r="G66">
            <v>82</v>
          </cell>
          <cell r="H66">
            <v>125</v>
          </cell>
          <cell r="I66">
            <v>109</v>
          </cell>
          <cell r="J66">
            <v>108</v>
          </cell>
          <cell r="K66">
            <v>142</v>
          </cell>
          <cell r="L66">
            <v>148</v>
          </cell>
          <cell r="M66">
            <v>124</v>
          </cell>
          <cell r="N66">
            <v>85</v>
          </cell>
          <cell r="O66">
            <v>29</v>
          </cell>
        </row>
        <row r="67">
          <cell r="D67">
            <v>76</v>
          </cell>
          <cell r="E67">
            <v>51</v>
          </cell>
          <cell r="F67">
            <v>62</v>
          </cell>
          <cell r="G67">
            <v>195</v>
          </cell>
          <cell r="H67">
            <v>269</v>
          </cell>
          <cell r="I67">
            <v>312</v>
          </cell>
          <cell r="J67">
            <v>217</v>
          </cell>
          <cell r="K67">
            <v>250</v>
          </cell>
          <cell r="L67">
            <v>215</v>
          </cell>
          <cell r="M67">
            <v>197</v>
          </cell>
          <cell r="N67">
            <v>114</v>
          </cell>
          <cell r="O67">
            <v>18</v>
          </cell>
        </row>
        <row r="68">
          <cell r="D68">
            <v>10</v>
          </cell>
          <cell r="E68">
            <v>7</v>
          </cell>
          <cell r="F68">
            <v>11</v>
          </cell>
          <cell r="G68">
            <v>73</v>
          </cell>
          <cell r="H68">
            <v>134</v>
          </cell>
          <cell r="I68">
            <v>141</v>
          </cell>
          <cell r="J68">
            <v>128</v>
          </cell>
          <cell r="K68">
            <v>118</v>
          </cell>
          <cell r="L68">
            <v>97</v>
          </cell>
          <cell r="M68">
            <v>64</v>
          </cell>
          <cell r="N68">
            <v>34</v>
          </cell>
          <cell r="O68">
            <v>13</v>
          </cell>
        </row>
        <row r="69">
          <cell r="D69">
            <v>9</v>
          </cell>
          <cell r="E69">
            <v>6</v>
          </cell>
          <cell r="F69">
            <v>8</v>
          </cell>
          <cell r="G69">
            <v>42</v>
          </cell>
          <cell r="H69">
            <v>96</v>
          </cell>
          <cell r="I69">
            <v>93</v>
          </cell>
          <cell r="J69">
            <v>92</v>
          </cell>
          <cell r="K69">
            <v>81</v>
          </cell>
          <cell r="L69">
            <v>48</v>
          </cell>
          <cell r="M69">
            <v>38</v>
          </cell>
          <cell r="N69">
            <v>19</v>
          </cell>
          <cell r="O69">
            <v>8</v>
          </cell>
        </row>
        <row r="71">
          <cell r="D71">
            <v>35</v>
          </cell>
          <cell r="E71">
            <v>27</v>
          </cell>
          <cell r="F71">
            <v>30</v>
          </cell>
          <cell r="G71">
            <v>89</v>
          </cell>
          <cell r="H71">
            <v>178</v>
          </cell>
          <cell r="I71">
            <v>180</v>
          </cell>
          <cell r="J71">
            <v>156</v>
          </cell>
          <cell r="K71">
            <v>160</v>
          </cell>
          <cell r="L71">
            <v>122</v>
          </cell>
          <cell r="M71">
            <v>92</v>
          </cell>
          <cell r="N71">
            <v>62</v>
          </cell>
          <cell r="O71">
            <v>30</v>
          </cell>
        </row>
        <row r="72">
          <cell r="D72">
            <v>16</v>
          </cell>
          <cell r="E72">
            <v>10</v>
          </cell>
          <cell r="F72">
            <v>13</v>
          </cell>
          <cell r="G72">
            <v>74</v>
          </cell>
          <cell r="H72">
            <v>133</v>
          </cell>
          <cell r="I72">
            <v>135</v>
          </cell>
          <cell r="J72">
            <v>108</v>
          </cell>
          <cell r="K72">
            <v>131</v>
          </cell>
          <cell r="L72">
            <v>96</v>
          </cell>
          <cell r="M72">
            <v>77</v>
          </cell>
          <cell r="N72">
            <v>48</v>
          </cell>
          <cell r="O72">
            <v>18</v>
          </cell>
        </row>
        <row r="73">
          <cell r="D73">
            <v>2</v>
          </cell>
          <cell r="E73">
            <v>1</v>
          </cell>
          <cell r="F73">
            <v>2</v>
          </cell>
          <cell r="G73">
            <v>11</v>
          </cell>
          <cell r="H73">
            <v>25</v>
          </cell>
          <cell r="I73">
            <v>22</v>
          </cell>
          <cell r="J73">
            <v>15</v>
          </cell>
          <cell r="K73">
            <v>20</v>
          </cell>
          <cell r="L73">
            <v>17</v>
          </cell>
          <cell r="M73">
            <v>11</v>
          </cell>
          <cell r="N73">
            <v>4</v>
          </cell>
          <cell r="O73">
            <v>2</v>
          </cell>
        </row>
        <row r="74">
          <cell r="D74">
            <v>6</v>
          </cell>
          <cell r="E74">
            <v>3</v>
          </cell>
          <cell r="F74">
            <v>36</v>
          </cell>
          <cell r="G74">
            <v>51</v>
          </cell>
          <cell r="H74">
            <v>118</v>
          </cell>
          <cell r="I74">
            <v>107</v>
          </cell>
          <cell r="J74">
            <v>57</v>
          </cell>
          <cell r="K74">
            <v>87</v>
          </cell>
          <cell r="L74">
            <v>96</v>
          </cell>
          <cell r="M74">
            <v>57</v>
          </cell>
          <cell r="N74">
            <v>38</v>
          </cell>
          <cell r="O74">
            <v>9</v>
          </cell>
        </row>
        <row r="75">
          <cell r="D75">
            <v>44</v>
          </cell>
          <cell r="E75">
            <v>26</v>
          </cell>
          <cell r="F75">
            <v>32</v>
          </cell>
          <cell r="G75">
            <v>214</v>
          </cell>
          <cell r="H75">
            <v>378</v>
          </cell>
          <cell r="I75">
            <v>380</v>
          </cell>
          <cell r="J75">
            <v>257</v>
          </cell>
          <cell r="K75">
            <v>330</v>
          </cell>
          <cell r="L75">
            <v>322</v>
          </cell>
          <cell r="M75">
            <v>253</v>
          </cell>
          <cell r="N75">
            <v>158</v>
          </cell>
          <cell r="O75">
            <v>53</v>
          </cell>
        </row>
        <row r="76">
          <cell r="D76">
            <v>35</v>
          </cell>
          <cell r="E76">
            <v>24</v>
          </cell>
          <cell r="F76">
            <v>30</v>
          </cell>
          <cell r="G76">
            <v>161</v>
          </cell>
          <cell r="H76">
            <v>322</v>
          </cell>
          <cell r="I76">
            <v>318</v>
          </cell>
          <cell r="J76">
            <v>215</v>
          </cell>
          <cell r="K76">
            <v>286</v>
          </cell>
          <cell r="L76">
            <v>241</v>
          </cell>
          <cell r="M76">
            <v>183</v>
          </cell>
          <cell r="N76">
            <v>114</v>
          </cell>
          <cell r="O76">
            <v>40</v>
          </cell>
        </row>
        <row r="77">
          <cell r="D77">
            <v>44</v>
          </cell>
          <cell r="E77">
            <v>26</v>
          </cell>
          <cell r="I77">
            <v>252</v>
          </cell>
          <cell r="J77">
            <v>212</v>
          </cell>
          <cell r="K77">
            <v>227</v>
          </cell>
          <cell r="L77">
            <v>178</v>
          </cell>
          <cell r="M77">
            <v>147</v>
          </cell>
          <cell r="N77">
            <v>104</v>
          </cell>
          <cell r="O77">
            <v>48</v>
          </cell>
        </row>
        <row r="78">
          <cell r="D78">
            <v>46</v>
          </cell>
          <cell r="E78">
            <v>34</v>
          </cell>
          <cell r="F78">
            <v>46</v>
          </cell>
          <cell r="G78">
            <v>175</v>
          </cell>
          <cell r="H78">
            <v>304</v>
          </cell>
          <cell r="I78">
            <v>324</v>
          </cell>
          <cell r="J78">
            <v>239</v>
          </cell>
          <cell r="K78">
            <v>290</v>
          </cell>
          <cell r="L78">
            <v>250</v>
          </cell>
          <cell r="M78">
            <v>211</v>
          </cell>
          <cell r="N78">
            <v>138</v>
          </cell>
          <cell r="O78">
            <v>55</v>
          </cell>
        </row>
        <row r="79">
          <cell r="D79">
            <v>8</v>
          </cell>
          <cell r="E79">
            <v>5</v>
          </cell>
          <cell r="F79">
            <v>7</v>
          </cell>
          <cell r="G79">
            <v>64</v>
          </cell>
          <cell r="H79">
            <v>111</v>
          </cell>
          <cell r="I79">
            <v>103</v>
          </cell>
          <cell r="J79">
            <v>57</v>
          </cell>
          <cell r="K79">
            <v>89</v>
          </cell>
          <cell r="L79">
            <v>97</v>
          </cell>
          <cell r="M79">
            <v>68</v>
          </cell>
          <cell r="N79">
            <v>41</v>
          </cell>
          <cell r="O79">
            <v>13</v>
          </cell>
        </row>
        <row r="80">
          <cell r="D80">
            <v>38</v>
          </cell>
          <cell r="E80">
            <v>22</v>
          </cell>
          <cell r="F80">
            <v>18</v>
          </cell>
          <cell r="G80">
            <v>175</v>
          </cell>
          <cell r="H80">
            <v>335</v>
          </cell>
          <cell r="I80">
            <v>350</v>
          </cell>
          <cell r="J80">
            <v>255</v>
          </cell>
          <cell r="K80">
            <v>295</v>
          </cell>
          <cell r="L80">
            <v>257</v>
          </cell>
          <cell r="M80">
            <v>193</v>
          </cell>
          <cell r="N80">
            <v>127</v>
          </cell>
          <cell r="O80">
            <v>41</v>
          </cell>
        </row>
        <row r="81">
          <cell r="D81">
            <v>8</v>
          </cell>
          <cell r="E81">
            <v>5</v>
          </cell>
          <cell r="F81">
            <v>7</v>
          </cell>
          <cell r="G81">
            <v>91</v>
          </cell>
          <cell r="H81">
            <v>166</v>
          </cell>
          <cell r="I81">
            <v>170</v>
          </cell>
          <cell r="J81">
            <v>98</v>
          </cell>
          <cell r="K81">
            <v>155</v>
          </cell>
          <cell r="L81">
            <v>125</v>
          </cell>
          <cell r="O81">
            <v>7</v>
          </cell>
        </row>
        <row r="82">
          <cell r="D82">
            <v>21</v>
          </cell>
          <cell r="E82">
            <v>17</v>
          </cell>
          <cell r="F82">
            <v>21</v>
          </cell>
          <cell r="G82">
            <v>108</v>
          </cell>
          <cell r="H82">
            <v>194</v>
          </cell>
          <cell r="I82">
            <v>194</v>
          </cell>
          <cell r="J82">
            <v>131</v>
          </cell>
          <cell r="K82">
            <v>189</v>
          </cell>
          <cell r="L82">
            <v>154</v>
          </cell>
          <cell r="M82">
            <v>118</v>
          </cell>
          <cell r="N82">
            <v>69</v>
          </cell>
          <cell r="O82">
            <v>24</v>
          </cell>
        </row>
        <row r="83">
          <cell r="D83">
            <v>35</v>
          </cell>
          <cell r="E83">
            <v>59</v>
          </cell>
          <cell r="F83">
            <v>58</v>
          </cell>
          <cell r="G83">
            <v>76</v>
          </cell>
          <cell r="H83">
            <v>99</v>
          </cell>
          <cell r="I83">
            <v>107</v>
          </cell>
          <cell r="J83">
            <v>78</v>
          </cell>
          <cell r="K83">
            <v>93</v>
          </cell>
          <cell r="L83">
            <v>78</v>
          </cell>
          <cell r="M83">
            <v>65</v>
          </cell>
          <cell r="N83">
            <v>39</v>
          </cell>
          <cell r="O83">
            <v>16</v>
          </cell>
        </row>
        <row r="84">
          <cell r="D84">
            <v>28</v>
          </cell>
          <cell r="E84">
            <v>23</v>
          </cell>
          <cell r="F84">
            <v>31</v>
          </cell>
          <cell r="G84">
            <v>142</v>
          </cell>
          <cell r="H84">
            <v>279</v>
          </cell>
          <cell r="I84">
            <v>283</v>
          </cell>
          <cell r="J84">
            <v>218</v>
          </cell>
          <cell r="K84">
            <v>237</v>
          </cell>
          <cell r="L84">
            <v>198</v>
          </cell>
          <cell r="M84">
            <v>147</v>
          </cell>
          <cell r="N84">
            <v>88</v>
          </cell>
          <cell r="O84">
            <v>32</v>
          </cell>
        </row>
        <row r="85">
          <cell r="D85">
            <v>13</v>
          </cell>
          <cell r="E85">
            <v>6</v>
          </cell>
          <cell r="F85">
            <v>3</v>
          </cell>
          <cell r="G85">
            <v>18</v>
          </cell>
          <cell r="H85">
            <v>36</v>
          </cell>
          <cell r="I85">
            <v>55</v>
          </cell>
          <cell r="J85">
            <v>55</v>
          </cell>
          <cell r="K85">
            <v>34</v>
          </cell>
          <cell r="L85">
            <v>21</v>
          </cell>
          <cell r="M85">
            <v>16</v>
          </cell>
          <cell r="N85">
            <v>12</v>
          </cell>
          <cell r="O85">
            <v>4</v>
          </cell>
        </row>
        <row r="86">
          <cell r="D86">
            <v>38</v>
          </cell>
          <cell r="E86">
            <v>51</v>
          </cell>
          <cell r="F86">
            <v>57</v>
          </cell>
          <cell r="G86">
            <v>78</v>
          </cell>
          <cell r="H86">
            <v>109</v>
          </cell>
          <cell r="I86">
            <v>123</v>
          </cell>
          <cell r="J86">
            <v>94</v>
          </cell>
          <cell r="K86">
            <v>110</v>
          </cell>
          <cell r="L86">
            <v>101</v>
          </cell>
          <cell r="M86">
            <v>78</v>
          </cell>
          <cell r="N86">
            <v>48</v>
          </cell>
          <cell r="O86">
            <v>16</v>
          </cell>
        </row>
      </sheetData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96"/>
  <sheetViews>
    <sheetView topLeftCell="A61" workbookViewId="0">
      <selection activeCell="D53" sqref="D53"/>
    </sheetView>
  </sheetViews>
  <sheetFormatPr baseColWidth="10" defaultColWidth="9.140625" defaultRowHeight="20.100000000000001" customHeight="1"/>
  <cols>
    <col min="2" max="2" width="16.5703125" customWidth="1"/>
    <col min="3" max="14" width="14.5703125" customWidth="1"/>
    <col min="15" max="15" width="10.140625" customWidth="1"/>
    <col min="16" max="16" width="13.85546875" customWidth="1"/>
  </cols>
  <sheetData>
    <row r="1" spans="2:14" ht="20.100000000000001" customHeight="1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2:14" ht="20.100000000000001" customHeight="1">
      <c r="B2" s="3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ht="20.100000000000001" customHeight="1">
      <c r="B3" s="4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ht="20.100000000000001" customHeight="1">
      <c r="B4" s="3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4" ht="20.100000000000001" customHeight="1">
      <c r="B5" s="4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2:14" ht="20.100000000000001" customHeight="1">
      <c r="B6" s="5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2:14" ht="20.100000000000001" customHeight="1">
      <c r="B7" s="6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2:14" ht="20.100000000000001" customHeight="1">
      <c r="B8" s="7" t="s">
        <v>7</v>
      </c>
      <c r="C8" s="8" t="s">
        <v>8</v>
      </c>
      <c r="D8" s="8" t="s">
        <v>9</v>
      </c>
      <c r="E8" s="8" t="s">
        <v>10</v>
      </c>
      <c r="F8" s="8" t="s">
        <v>11</v>
      </c>
      <c r="G8" s="8" t="s">
        <v>12</v>
      </c>
      <c r="H8" s="8" t="s">
        <v>13</v>
      </c>
      <c r="I8" s="8" t="s">
        <v>14</v>
      </c>
      <c r="J8" s="8" t="s">
        <v>15</v>
      </c>
      <c r="K8" s="8" t="s">
        <v>16</v>
      </c>
      <c r="L8" s="8" t="s">
        <v>17</v>
      </c>
      <c r="M8" s="8" t="s">
        <v>18</v>
      </c>
      <c r="N8" s="8" t="s">
        <v>19</v>
      </c>
    </row>
    <row r="9" spans="2:14" ht="20.100000000000001" customHeight="1">
      <c r="B9" s="9" t="s">
        <v>20</v>
      </c>
      <c r="C9" s="10" t="s">
        <v>21</v>
      </c>
      <c r="D9" s="10" t="s">
        <v>22</v>
      </c>
      <c r="E9" s="10" t="s">
        <v>23</v>
      </c>
      <c r="F9" s="10" t="s">
        <v>24</v>
      </c>
      <c r="G9" s="10" t="s">
        <v>25</v>
      </c>
      <c r="H9" s="10" t="s">
        <v>26</v>
      </c>
      <c r="I9" s="10" t="s">
        <v>27</v>
      </c>
      <c r="J9" s="10" t="s">
        <v>28</v>
      </c>
      <c r="K9" s="10" t="s">
        <v>29</v>
      </c>
      <c r="L9" s="10" t="s">
        <v>30</v>
      </c>
      <c r="M9" s="10" t="s">
        <v>31</v>
      </c>
      <c r="N9" s="10" t="s">
        <v>32</v>
      </c>
    </row>
    <row r="10" spans="2:14" ht="20.100000000000001" customHeight="1">
      <c r="B10" s="6" t="s">
        <v>33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2:14" ht="20.100000000000001" customHeight="1">
      <c r="B11" s="7" t="s">
        <v>7</v>
      </c>
      <c r="C11" s="8" t="s">
        <v>8</v>
      </c>
      <c r="D11" s="8" t="s">
        <v>9</v>
      </c>
      <c r="E11" s="8" t="s">
        <v>10</v>
      </c>
      <c r="F11" s="8" t="s">
        <v>11</v>
      </c>
      <c r="G11" s="8" t="s">
        <v>12</v>
      </c>
      <c r="H11" s="8" t="s">
        <v>13</v>
      </c>
      <c r="I11" s="8" t="s">
        <v>14</v>
      </c>
      <c r="J11" s="8" t="s">
        <v>15</v>
      </c>
      <c r="K11" s="8" t="s">
        <v>16</v>
      </c>
      <c r="L11" s="8" t="s">
        <v>17</v>
      </c>
      <c r="M11" s="8" t="s">
        <v>18</v>
      </c>
      <c r="N11" s="8" t="s">
        <v>19</v>
      </c>
    </row>
    <row r="12" spans="2:14" ht="20.100000000000001" customHeight="1">
      <c r="B12" s="9" t="s">
        <v>20</v>
      </c>
      <c r="C12" s="10" t="s">
        <v>34</v>
      </c>
      <c r="D12" s="10" t="s">
        <v>35</v>
      </c>
      <c r="E12" s="10" t="s">
        <v>36</v>
      </c>
      <c r="F12" s="10" t="s">
        <v>37</v>
      </c>
      <c r="G12" s="10" t="s">
        <v>29</v>
      </c>
      <c r="H12" s="10" t="s">
        <v>38</v>
      </c>
      <c r="I12" s="10" t="s">
        <v>39</v>
      </c>
      <c r="J12" s="10" t="s">
        <v>40</v>
      </c>
      <c r="K12" s="10" t="s">
        <v>41</v>
      </c>
      <c r="L12" s="10" t="s">
        <v>42</v>
      </c>
      <c r="M12" s="10" t="s">
        <v>43</v>
      </c>
      <c r="N12" s="10" t="s">
        <v>36</v>
      </c>
    </row>
    <row r="13" spans="2:14" ht="20.100000000000001" customHeight="1">
      <c r="B13" s="6" t="s">
        <v>44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 ht="20.100000000000001" customHeight="1">
      <c r="B14" s="7" t="s">
        <v>7</v>
      </c>
      <c r="C14" s="8" t="s">
        <v>8</v>
      </c>
      <c r="D14" s="8" t="s">
        <v>9</v>
      </c>
      <c r="E14" s="8" t="s">
        <v>10</v>
      </c>
      <c r="F14" s="8" t="s">
        <v>11</v>
      </c>
      <c r="G14" s="8" t="s">
        <v>12</v>
      </c>
      <c r="H14" s="8" t="s">
        <v>13</v>
      </c>
      <c r="I14" s="8" t="s">
        <v>14</v>
      </c>
      <c r="J14" s="8" t="s">
        <v>15</v>
      </c>
      <c r="K14" s="8" t="s">
        <v>16</v>
      </c>
      <c r="L14" s="8" t="s">
        <v>17</v>
      </c>
      <c r="M14" s="8" t="s">
        <v>18</v>
      </c>
      <c r="N14" s="8" t="s">
        <v>19</v>
      </c>
    </row>
    <row r="15" spans="2:14" ht="20.100000000000001" customHeight="1">
      <c r="B15" s="9" t="s">
        <v>20</v>
      </c>
      <c r="C15" s="10" t="s">
        <v>45</v>
      </c>
      <c r="D15" s="10" t="s">
        <v>46</v>
      </c>
      <c r="E15" s="10" t="s">
        <v>47</v>
      </c>
      <c r="F15" s="10" t="s">
        <v>48</v>
      </c>
      <c r="G15" s="10" t="s">
        <v>49</v>
      </c>
      <c r="H15" s="10" t="s">
        <v>50</v>
      </c>
      <c r="I15" s="10" t="s">
        <v>51</v>
      </c>
      <c r="J15" s="10" t="s">
        <v>52</v>
      </c>
      <c r="K15" s="10" t="s">
        <v>53</v>
      </c>
      <c r="L15" s="10" t="s">
        <v>54</v>
      </c>
      <c r="M15" s="10" t="s">
        <v>55</v>
      </c>
      <c r="N15" s="10" t="s">
        <v>56</v>
      </c>
    </row>
    <row r="16" spans="2:14" ht="20.100000000000001" customHeight="1">
      <c r="B16" s="6" t="s">
        <v>57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6" ht="20.100000000000001" customHeight="1">
      <c r="B17" s="7" t="s">
        <v>7</v>
      </c>
      <c r="C17" s="8" t="s">
        <v>8</v>
      </c>
      <c r="D17" s="8" t="s">
        <v>9</v>
      </c>
      <c r="E17" s="8" t="s">
        <v>10</v>
      </c>
      <c r="F17" s="8" t="s">
        <v>11</v>
      </c>
      <c r="G17" s="8" t="s">
        <v>12</v>
      </c>
      <c r="H17" s="8" t="s">
        <v>13</v>
      </c>
      <c r="I17" s="8" t="s">
        <v>14</v>
      </c>
      <c r="J17" s="8" t="s">
        <v>15</v>
      </c>
      <c r="K17" s="8" t="s">
        <v>16</v>
      </c>
      <c r="L17" s="8" t="s">
        <v>17</v>
      </c>
      <c r="M17" s="8" t="s">
        <v>18</v>
      </c>
      <c r="N17" s="8" t="s">
        <v>19</v>
      </c>
    </row>
    <row r="18" spans="2:16" ht="20.100000000000001" customHeight="1">
      <c r="B18" s="9" t="s">
        <v>20</v>
      </c>
      <c r="C18" s="10" t="s">
        <v>58</v>
      </c>
      <c r="D18" s="10" t="s">
        <v>59</v>
      </c>
      <c r="E18" s="10" t="s">
        <v>32</v>
      </c>
      <c r="F18" s="10" t="s">
        <v>60</v>
      </c>
      <c r="G18" s="10" t="s">
        <v>61</v>
      </c>
      <c r="H18" s="10" t="s">
        <v>62</v>
      </c>
      <c r="I18" s="10" t="s">
        <v>63</v>
      </c>
      <c r="J18" s="10" t="s">
        <v>64</v>
      </c>
      <c r="K18" s="10" t="s">
        <v>65</v>
      </c>
      <c r="L18" s="10" t="s">
        <v>66</v>
      </c>
      <c r="M18" s="10" t="s">
        <v>67</v>
      </c>
      <c r="N18" s="10" t="s">
        <v>68</v>
      </c>
    </row>
    <row r="19" spans="2:16" ht="20.100000000000001" customHeight="1">
      <c r="B19" s="6" t="s">
        <v>69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6" ht="20.100000000000001" customHeight="1">
      <c r="B20" s="7" t="s">
        <v>7</v>
      </c>
      <c r="C20" s="8" t="s">
        <v>8</v>
      </c>
      <c r="D20" s="8" t="s">
        <v>9</v>
      </c>
      <c r="E20" s="8" t="s">
        <v>10</v>
      </c>
      <c r="F20" s="8" t="s">
        <v>11</v>
      </c>
      <c r="G20" s="8" t="s">
        <v>12</v>
      </c>
      <c r="H20" s="8" t="s">
        <v>13</v>
      </c>
      <c r="I20" s="8" t="s">
        <v>14</v>
      </c>
      <c r="J20" s="8" t="s">
        <v>15</v>
      </c>
      <c r="K20" s="8" t="s">
        <v>16</v>
      </c>
      <c r="L20" s="8" t="s">
        <v>17</v>
      </c>
      <c r="M20" s="8" t="s">
        <v>18</v>
      </c>
      <c r="N20" s="8" t="s">
        <v>19</v>
      </c>
    </row>
    <row r="21" spans="2:16" ht="20.100000000000001" customHeight="1">
      <c r="B21" s="9" t="s">
        <v>20</v>
      </c>
      <c r="C21" s="10" t="s">
        <v>21</v>
      </c>
      <c r="D21" s="10" t="s">
        <v>21</v>
      </c>
      <c r="E21" s="10" t="s">
        <v>70</v>
      </c>
      <c r="F21" s="10" t="s">
        <v>71</v>
      </c>
      <c r="G21" s="10" t="s">
        <v>72</v>
      </c>
      <c r="H21" s="10" t="s">
        <v>73</v>
      </c>
      <c r="I21" s="10" t="s">
        <v>74</v>
      </c>
      <c r="J21" s="10" t="s">
        <v>75</v>
      </c>
      <c r="K21" s="10" t="s">
        <v>76</v>
      </c>
      <c r="L21" s="10" t="s">
        <v>77</v>
      </c>
      <c r="M21" s="10" t="s">
        <v>54</v>
      </c>
      <c r="N21" s="10" t="s">
        <v>78</v>
      </c>
    </row>
    <row r="22" spans="2:16" ht="20.100000000000001" customHeight="1">
      <c r="B22" s="6" t="s">
        <v>79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2:16" ht="20.100000000000001" customHeight="1">
      <c r="B23" s="7" t="s">
        <v>7</v>
      </c>
      <c r="C23" s="8" t="s">
        <v>8</v>
      </c>
      <c r="D23" s="8" t="s">
        <v>9</v>
      </c>
      <c r="E23" s="8" t="s">
        <v>10</v>
      </c>
      <c r="F23" s="8" t="s">
        <v>11</v>
      </c>
      <c r="G23" s="8" t="s">
        <v>12</v>
      </c>
      <c r="H23" s="8" t="s">
        <v>13</v>
      </c>
      <c r="I23" s="8" t="s">
        <v>14</v>
      </c>
      <c r="J23" s="8" t="s">
        <v>15</v>
      </c>
      <c r="K23" s="8" t="s">
        <v>16</v>
      </c>
      <c r="L23" s="8" t="s">
        <v>17</v>
      </c>
      <c r="M23" s="8" t="s">
        <v>18</v>
      </c>
      <c r="N23" s="8" t="s">
        <v>19</v>
      </c>
    </row>
    <row r="24" spans="2:16" ht="20.100000000000001" customHeight="1">
      <c r="B24" s="9" t="s">
        <v>20</v>
      </c>
      <c r="C24" s="10" t="s">
        <v>80</v>
      </c>
      <c r="D24" s="10" t="s">
        <v>81</v>
      </c>
      <c r="E24" s="10" t="s">
        <v>82</v>
      </c>
      <c r="F24" s="10" t="s">
        <v>37</v>
      </c>
      <c r="G24" s="10" t="s">
        <v>83</v>
      </c>
      <c r="H24" s="10" t="s">
        <v>83</v>
      </c>
      <c r="I24" s="10" t="s">
        <v>84</v>
      </c>
      <c r="J24" s="10" t="s">
        <v>75</v>
      </c>
      <c r="K24" s="10" t="s">
        <v>85</v>
      </c>
      <c r="L24" s="10" t="s">
        <v>86</v>
      </c>
      <c r="M24" s="10" t="s">
        <v>87</v>
      </c>
      <c r="N24" s="10" t="s">
        <v>88</v>
      </c>
    </row>
    <row r="25" spans="2:16" ht="20.100000000000001" customHeight="1">
      <c r="B25" s="6" t="s">
        <v>89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6" ht="20.100000000000001" customHeight="1">
      <c r="B26" s="7" t="s">
        <v>7</v>
      </c>
      <c r="C26" s="8" t="s">
        <v>8</v>
      </c>
      <c r="D26" s="8" t="s">
        <v>9</v>
      </c>
      <c r="E26" s="8" t="s">
        <v>10</v>
      </c>
      <c r="F26" s="8" t="s">
        <v>11</v>
      </c>
      <c r="G26" s="8" t="s">
        <v>12</v>
      </c>
      <c r="H26" s="8" t="s">
        <v>13</v>
      </c>
      <c r="I26" s="8" t="s">
        <v>14</v>
      </c>
      <c r="J26" s="8" t="s">
        <v>15</v>
      </c>
      <c r="K26" s="8" t="s">
        <v>16</v>
      </c>
      <c r="L26" s="8" t="s">
        <v>17</v>
      </c>
      <c r="M26" s="8" t="s">
        <v>18</v>
      </c>
      <c r="N26" s="8" t="s">
        <v>19</v>
      </c>
    </row>
    <row r="27" spans="2:16" ht="20.100000000000001" customHeight="1">
      <c r="B27" s="9" t="s">
        <v>20</v>
      </c>
      <c r="C27" s="10" t="s">
        <v>90</v>
      </c>
      <c r="D27" s="10" t="s">
        <v>82</v>
      </c>
      <c r="E27" s="10" t="s">
        <v>91</v>
      </c>
      <c r="F27" s="10" t="s">
        <v>92</v>
      </c>
      <c r="G27" s="10" t="s">
        <v>93</v>
      </c>
      <c r="H27" s="10" t="s">
        <v>94</v>
      </c>
      <c r="I27" s="10" t="s">
        <v>95</v>
      </c>
      <c r="J27" s="10" t="s">
        <v>60</v>
      </c>
      <c r="K27" s="10" t="s">
        <v>74</v>
      </c>
      <c r="L27" s="10" t="s">
        <v>41</v>
      </c>
      <c r="M27" s="10" t="s">
        <v>48</v>
      </c>
      <c r="N27" s="10" t="s">
        <v>96</v>
      </c>
    </row>
    <row r="28" spans="2:16" ht="20.100000000000001" customHeight="1">
      <c r="B28" s="6" t="s">
        <v>97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16" ht="20.100000000000001" customHeight="1">
      <c r="B29" s="7" t="s">
        <v>7</v>
      </c>
      <c r="C29" s="8" t="s">
        <v>8</v>
      </c>
      <c r="D29" s="8" t="s">
        <v>9</v>
      </c>
      <c r="E29" s="8" t="s">
        <v>10</v>
      </c>
      <c r="F29" s="8" t="s">
        <v>11</v>
      </c>
      <c r="G29" s="8" t="s">
        <v>12</v>
      </c>
      <c r="H29" s="8" t="s">
        <v>13</v>
      </c>
      <c r="I29" s="8" t="s">
        <v>14</v>
      </c>
      <c r="J29" s="8" t="s">
        <v>15</v>
      </c>
      <c r="K29" s="8" t="s">
        <v>16</v>
      </c>
      <c r="L29" s="8" t="s">
        <v>17</v>
      </c>
      <c r="M29" s="8" t="s">
        <v>18</v>
      </c>
      <c r="N29" s="8" t="s">
        <v>19</v>
      </c>
      <c r="P29" s="11" t="s">
        <v>98</v>
      </c>
    </row>
    <row r="30" spans="2:16" ht="20.100000000000001" customHeight="1">
      <c r="B30" s="9" t="s">
        <v>20</v>
      </c>
      <c r="C30" s="10" t="s">
        <v>99</v>
      </c>
      <c r="D30" s="10" t="s">
        <v>100</v>
      </c>
      <c r="E30" s="10" t="s">
        <v>101</v>
      </c>
      <c r="F30" s="10" t="s">
        <v>102</v>
      </c>
      <c r="G30" s="10" t="s">
        <v>74</v>
      </c>
      <c r="H30" s="10" t="s">
        <v>103</v>
      </c>
      <c r="I30" s="10" t="s">
        <v>104</v>
      </c>
      <c r="J30" s="10" t="s">
        <v>105</v>
      </c>
      <c r="K30" s="10" t="s">
        <v>106</v>
      </c>
      <c r="L30" s="10" t="s">
        <v>68</v>
      </c>
      <c r="M30" s="10" t="s">
        <v>107</v>
      </c>
      <c r="N30" s="10" t="s">
        <v>101</v>
      </c>
    </row>
    <row r="31" spans="2:16" ht="20.100000000000001" customHeight="1">
      <c r="B31" s="6" t="s">
        <v>108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16" ht="20.100000000000001" customHeight="1">
      <c r="B32" s="7" t="s">
        <v>7</v>
      </c>
      <c r="C32" s="8" t="s">
        <v>8</v>
      </c>
      <c r="D32" s="8" t="s">
        <v>9</v>
      </c>
      <c r="E32" s="8" t="s">
        <v>10</v>
      </c>
      <c r="F32" s="8" t="s">
        <v>11</v>
      </c>
      <c r="G32" s="8" t="s">
        <v>12</v>
      </c>
      <c r="H32" s="8" t="s">
        <v>13</v>
      </c>
      <c r="I32" s="8" t="s">
        <v>14</v>
      </c>
      <c r="J32" s="8" t="s">
        <v>15</v>
      </c>
      <c r="K32" s="8" t="s">
        <v>16</v>
      </c>
      <c r="L32" s="8" t="s">
        <v>17</v>
      </c>
      <c r="M32" s="8" t="s">
        <v>18</v>
      </c>
      <c r="N32" s="8" t="s">
        <v>19</v>
      </c>
    </row>
    <row r="33" spans="2:14" ht="20.100000000000001" customHeight="1">
      <c r="B33" s="9" t="s">
        <v>20</v>
      </c>
      <c r="C33" s="10" t="s">
        <v>21</v>
      </c>
      <c r="D33" s="10" t="s">
        <v>22</v>
      </c>
      <c r="E33" s="10" t="s">
        <v>109</v>
      </c>
      <c r="F33" s="10" t="s">
        <v>110</v>
      </c>
      <c r="G33" s="10" t="s">
        <v>111</v>
      </c>
      <c r="H33" s="10" t="s">
        <v>112</v>
      </c>
      <c r="I33" s="10" t="s">
        <v>113</v>
      </c>
      <c r="J33" s="10" t="s">
        <v>114</v>
      </c>
      <c r="K33" s="10" t="s">
        <v>115</v>
      </c>
      <c r="L33" s="10" t="s">
        <v>116</v>
      </c>
      <c r="M33" s="10" t="s">
        <v>117</v>
      </c>
      <c r="N33" s="10" t="s">
        <v>118</v>
      </c>
    </row>
    <row r="34" spans="2:14" ht="20.100000000000001" customHeight="1">
      <c r="B34" s="6" t="s">
        <v>119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 ht="20.100000000000001" customHeight="1">
      <c r="B35" s="7" t="s">
        <v>7</v>
      </c>
      <c r="C35" s="8" t="s">
        <v>8</v>
      </c>
      <c r="D35" s="8" t="s">
        <v>9</v>
      </c>
      <c r="E35" s="8" t="s">
        <v>10</v>
      </c>
      <c r="F35" s="8" t="s">
        <v>11</v>
      </c>
      <c r="G35" s="8" t="s">
        <v>12</v>
      </c>
      <c r="H35" s="8" t="s">
        <v>13</v>
      </c>
      <c r="I35" s="8" t="s">
        <v>14</v>
      </c>
      <c r="J35" s="8" t="s">
        <v>15</v>
      </c>
      <c r="K35" s="8" t="s">
        <v>16</v>
      </c>
      <c r="L35" s="8" t="s">
        <v>17</v>
      </c>
      <c r="M35" s="8" t="s">
        <v>18</v>
      </c>
      <c r="N35" s="8" t="s">
        <v>19</v>
      </c>
    </row>
    <row r="36" spans="2:14" ht="20.100000000000001" customHeight="1">
      <c r="B36" s="9" t="s">
        <v>20</v>
      </c>
      <c r="C36" s="10" t="s">
        <v>120</v>
      </c>
      <c r="D36" s="10" t="s">
        <v>59</v>
      </c>
      <c r="E36" s="10" t="s">
        <v>120</v>
      </c>
      <c r="F36" s="10" t="s">
        <v>121</v>
      </c>
      <c r="G36" s="10" t="s">
        <v>122</v>
      </c>
      <c r="H36" s="10" t="s">
        <v>123</v>
      </c>
      <c r="I36" s="10" t="s">
        <v>124</v>
      </c>
      <c r="J36" s="10" t="s">
        <v>125</v>
      </c>
      <c r="K36" s="10" t="s">
        <v>126</v>
      </c>
      <c r="L36" s="10" t="s">
        <v>127</v>
      </c>
      <c r="M36" s="10" t="s">
        <v>128</v>
      </c>
      <c r="N36" s="10" t="s">
        <v>129</v>
      </c>
    </row>
    <row r="37" spans="2:14" ht="20.100000000000001" customHeight="1">
      <c r="B37" s="6" t="s">
        <v>130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 ht="20.100000000000001" customHeight="1">
      <c r="B38" s="7" t="s">
        <v>7</v>
      </c>
      <c r="C38" s="8" t="s">
        <v>8</v>
      </c>
      <c r="D38" s="8" t="s">
        <v>9</v>
      </c>
      <c r="E38" s="8" t="s">
        <v>10</v>
      </c>
      <c r="F38" s="8" t="s">
        <v>11</v>
      </c>
      <c r="G38" s="8" t="s">
        <v>12</v>
      </c>
      <c r="H38" s="8" t="s">
        <v>13</v>
      </c>
      <c r="I38" s="8" t="s">
        <v>14</v>
      </c>
      <c r="J38" s="8" t="s">
        <v>15</v>
      </c>
      <c r="K38" s="8" t="s">
        <v>16</v>
      </c>
      <c r="L38" s="8" t="s">
        <v>17</v>
      </c>
      <c r="M38" s="8" t="s">
        <v>18</v>
      </c>
      <c r="N38" s="8" t="s">
        <v>19</v>
      </c>
    </row>
    <row r="39" spans="2:14" ht="20.100000000000001" customHeight="1">
      <c r="B39" s="9" t="s">
        <v>20</v>
      </c>
      <c r="C39" s="10" t="s">
        <v>99</v>
      </c>
      <c r="D39" s="10" t="s">
        <v>100</v>
      </c>
      <c r="E39" s="10" t="s">
        <v>101</v>
      </c>
      <c r="F39" s="10" t="s">
        <v>131</v>
      </c>
      <c r="G39" s="10" t="s">
        <v>132</v>
      </c>
      <c r="H39" s="10" t="s">
        <v>133</v>
      </c>
      <c r="I39" s="10" t="s">
        <v>58</v>
      </c>
      <c r="J39" s="10" t="s">
        <v>37</v>
      </c>
      <c r="K39" s="10" t="s">
        <v>134</v>
      </c>
      <c r="L39" s="10" t="s">
        <v>135</v>
      </c>
      <c r="M39" s="10" t="s">
        <v>55</v>
      </c>
      <c r="N39" s="10" t="s">
        <v>136</v>
      </c>
    </row>
    <row r="40" spans="2:14" ht="20.100000000000001" customHeight="1">
      <c r="B40" s="6" t="s">
        <v>137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4" ht="20.100000000000001" customHeight="1">
      <c r="B41" s="7" t="s">
        <v>7</v>
      </c>
      <c r="C41" s="8" t="s">
        <v>8</v>
      </c>
      <c r="D41" s="8" t="s">
        <v>9</v>
      </c>
      <c r="E41" s="8" t="s">
        <v>10</v>
      </c>
      <c r="F41" s="8" t="s">
        <v>11</v>
      </c>
      <c r="G41" s="8" t="s">
        <v>12</v>
      </c>
      <c r="H41" s="8" t="s">
        <v>13</v>
      </c>
      <c r="I41" s="8" t="s">
        <v>14</v>
      </c>
      <c r="J41" s="8" t="s">
        <v>15</v>
      </c>
      <c r="K41" s="8" t="s">
        <v>16</v>
      </c>
      <c r="L41" s="8" t="s">
        <v>17</v>
      </c>
      <c r="M41" s="8" t="s">
        <v>18</v>
      </c>
      <c r="N41" s="8" t="s">
        <v>19</v>
      </c>
    </row>
    <row r="42" spans="2:14" ht="20.100000000000001" customHeight="1">
      <c r="B42" s="9" t="s">
        <v>20</v>
      </c>
      <c r="C42" s="10" t="s">
        <v>138</v>
      </c>
      <c r="D42" s="10" t="s">
        <v>139</v>
      </c>
      <c r="E42" s="10" t="s">
        <v>136</v>
      </c>
      <c r="F42" s="10" t="s">
        <v>140</v>
      </c>
      <c r="G42" s="10" t="s">
        <v>141</v>
      </c>
      <c r="H42" s="10" t="s">
        <v>49</v>
      </c>
      <c r="I42" s="10" t="s">
        <v>51</v>
      </c>
      <c r="J42" s="10" t="s">
        <v>142</v>
      </c>
      <c r="K42" s="10" t="s">
        <v>143</v>
      </c>
      <c r="L42" s="10" t="s">
        <v>144</v>
      </c>
      <c r="M42" s="10" t="s">
        <v>32</v>
      </c>
      <c r="N42" s="10" t="s">
        <v>82</v>
      </c>
    </row>
    <row r="43" spans="2:14" ht="20.100000000000001" customHeight="1">
      <c r="B43" s="6" t="s">
        <v>145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2:14" ht="20.100000000000001" customHeight="1">
      <c r="B44" s="7" t="s">
        <v>7</v>
      </c>
      <c r="C44" s="8" t="s">
        <v>8</v>
      </c>
      <c r="D44" s="8" t="s">
        <v>9</v>
      </c>
      <c r="E44" s="8" t="s">
        <v>10</v>
      </c>
      <c r="F44" s="8" t="s">
        <v>11</v>
      </c>
      <c r="G44" s="8" t="s">
        <v>12</v>
      </c>
      <c r="H44" s="8" t="s">
        <v>13</v>
      </c>
      <c r="I44" s="8" t="s">
        <v>14</v>
      </c>
      <c r="J44" s="8" t="s">
        <v>15</v>
      </c>
      <c r="K44" s="8" t="s">
        <v>16</v>
      </c>
      <c r="L44" s="8" t="s">
        <v>17</v>
      </c>
      <c r="M44" s="8" t="s">
        <v>18</v>
      </c>
      <c r="N44" s="8" t="s">
        <v>19</v>
      </c>
    </row>
    <row r="45" spans="2:14" ht="20.100000000000001" customHeight="1">
      <c r="B45" s="9" t="s">
        <v>20</v>
      </c>
      <c r="C45" s="10" t="s">
        <v>146</v>
      </c>
      <c r="D45" s="10" t="s">
        <v>35</v>
      </c>
      <c r="E45" s="10" t="s">
        <v>59</v>
      </c>
      <c r="F45" s="10" t="s">
        <v>147</v>
      </c>
      <c r="G45" s="10" t="s">
        <v>148</v>
      </c>
      <c r="H45" s="10" t="s">
        <v>149</v>
      </c>
      <c r="I45" s="10" t="s">
        <v>83</v>
      </c>
      <c r="J45" s="10" t="s">
        <v>150</v>
      </c>
      <c r="K45" s="10" t="s">
        <v>151</v>
      </c>
      <c r="L45" s="10" t="s">
        <v>39</v>
      </c>
      <c r="M45" s="10" t="s">
        <v>152</v>
      </c>
      <c r="N45" s="10" t="s">
        <v>153</v>
      </c>
    </row>
    <row r="46" spans="2:14" ht="20.100000000000001" customHeight="1">
      <c r="B46" s="6" t="s">
        <v>154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2:14" ht="20.100000000000001" customHeight="1">
      <c r="B47" s="7" t="s">
        <v>7</v>
      </c>
      <c r="C47" s="8" t="s">
        <v>8</v>
      </c>
      <c r="D47" s="8" t="s">
        <v>9</v>
      </c>
      <c r="E47" s="8" t="s">
        <v>10</v>
      </c>
      <c r="F47" s="8" t="s">
        <v>11</v>
      </c>
      <c r="G47" s="8" t="s">
        <v>12</v>
      </c>
      <c r="H47" s="8" t="s">
        <v>13</v>
      </c>
      <c r="I47" s="8" t="s">
        <v>14</v>
      </c>
      <c r="J47" s="8" t="s">
        <v>15</v>
      </c>
      <c r="K47" s="8" t="s">
        <v>16</v>
      </c>
      <c r="L47" s="8" t="s">
        <v>17</v>
      </c>
      <c r="M47" s="8" t="s">
        <v>18</v>
      </c>
      <c r="N47" s="8" t="s">
        <v>19</v>
      </c>
    </row>
    <row r="48" spans="2:14" ht="20.100000000000001" customHeight="1">
      <c r="B48" s="9" t="s">
        <v>20</v>
      </c>
      <c r="C48" s="10" t="s">
        <v>155</v>
      </c>
      <c r="D48" s="10" t="s">
        <v>156</v>
      </c>
      <c r="E48" s="10" t="s">
        <v>146</v>
      </c>
      <c r="F48" s="10" t="s">
        <v>157</v>
      </c>
      <c r="G48" s="10" t="s">
        <v>158</v>
      </c>
      <c r="H48" s="10" t="s">
        <v>159</v>
      </c>
      <c r="I48" s="10" t="s">
        <v>160</v>
      </c>
      <c r="J48" s="10" t="s">
        <v>161</v>
      </c>
      <c r="K48" s="10" t="s">
        <v>162</v>
      </c>
      <c r="L48" s="10" t="s">
        <v>163</v>
      </c>
      <c r="M48" s="10" t="s">
        <v>128</v>
      </c>
      <c r="N48" s="10" t="s">
        <v>164</v>
      </c>
    </row>
    <row r="49" spans="2:14" ht="20.100000000000001" customHeight="1">
      <c r="B49" s="6" t="s">
        <v>165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2:14" ht="20.100000000000001" customHeight="1">
      <c r="B50" s="7" t="s">
        <v>7</v>
      </c>
      <c r="C50" s="8" t="s">
        <v>8</v>
      </c>
      <c r="D50" s="8" t="s">
        <v>9</v>
      </c>
      <c r="E50" s="8" t="s">
        <v>10</v>
      </c>
      <c r="F50" s="8" t="s">
        <v>11</v>
      </c>
      <c r="G50" s="8" t="s">
        <v>12</v>
      </c>
      <c r="H50" s="8" t="s">
        <v>13</v>
      </c>
      <c r="I50" s="8" t="s">
        <v>14</v>
      </c>
      <c r="J50" s="8" t="s">
        <v>15</v>
      </c>
      <c r="K50" s="8" t="s">
        <v>16</v>
      </c>
      <c r="L50" s="8" t="s">
        <v>17</v>
      </c>
      <c r="M50" s="8" t="s">
        <v>18</v>
      </c>
      <c r="N50" s="8" t="s">
        <v>19</v>
      </c>
    </row>
    <row r="51" spans="2:14" ht="20.100000000000001" customHeight="1">
      <c r="B51" s="9" t="s">
        <v>20</v>
      </c>
      <c r="C51" s="10" t="s">
        <v>80</v>
      </c>
      <c r="D51" s="10" t="s">
        <v>47</v>
      </c>
      <c r="E51" s="10" t="s">
        <v>80</v>
      </c>
      <c r="F51" s="10" t="s">
        <v>166</v>
      </c>
      <c r="G51" s="10" t="s">
        <v>167</v>
      </c>
      <c r="H51" s="10" t="s">
        <v>168</v>
      </c>
      <c r="I51" s="10" t="s">
        <v>169</v>
      </c>
      <c r="J51" s="10" t="s">
        <v>31</v>
      </c>
      <c r="K51" s="10" t="s">
        <v>170</v>
      </c>
      <c r="L51" s="10" t="s">
        <v>135</v>
      </c>
      <c r="M51" s="10" t="s">
        <v>171</v>
      </c>
      <c r="N51" s="10" t="s">
        <v>80</v>
      </c>
    </row>
    <row r="52" spans="2:14" ht="20.100000000000001" customHeight="1">
      <c r="B52" s="9" t="s">
        <v>172</v>
      </c>
      <c r="C52" s="10" t="s">
        <v>81</v>
      </c>
      <c r="D52" s="10" t="s">
        <v>99</v>
      </c>
      <c r="E52" s="10" t="s">
        <v>56</v>
      </c>
      <c r="F52" s="10" t="s">
        <v>144</v>
      </c>
      <c r="G52" s="10" t="s">
        <v>173</v>
      </c>
      <c r="H52" s="10" t="s">
        <v>174</v>
      </c>
      <c r="I52" s="10" t="s">
        <v>128</v>
      </c>
      <c r="J52" s="10" t="s">
        <v>141</v>
      </c>
      <c r="K52" s="10" t="s">
        <v>175</v>
      </c>
      <c r="L52" s="10" t="s">
        <v>176</v>
      </c>
      <c r="M52" s="10" t="s">
        <v>177</v>
      </c>
      <c r="N52" s="10" t="s">
        <v>47</v>
      </c>
    </row>
    <row r="53" spans="2:14" ht="20.100000000000001" customHeight="1">
      <c r="B53" s="9" t="s">
        <v>178</v>
      </c>
      <c r="C53" s="10" t="s">
        <v>90</v>
      </c>
      <c r="D53" s="10" t="s">
        <v>179</v>
      </c>
      <c r="E53" s="10" t="s">
        <v>180</v>
      </c>
      <c r="F53" s="10" t="s">
        <v>92</v>
      </c>
      <c r="G53" s="10" t="s">
        <v>181</v>
      </c>
      <c r="H53" s="10" t="s">
        <v>182</v>
      </c>
      <c r="I53" s="10" t="s">
        <v>183</v>
      </c>
      <c r="J53" s="10" t="s">
        <v>25</v>
      </c>
      <c r="K53" s="10" t="s">
        <v>83</v>
      </c>
      <c r="L53" s="10" t="s">
        <v>30</v>
      </c>
      <c r="M53" s="10" t="s">
        <v>184</v>
      </c>
      <c r="N53" s="10" t="s">
        <v>109</v>
      </c>
    </row>
    <row r="54" spans="2:14" ht="20.100000000000001" customHeight="1">
      <c r="B54" s="6" t="s">
        <v>185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2:14" ht="20.100000000000001" customHeight="1">
      <c r="B55" s="7" t="s">
        <v>7</v>
      </c>
      <c r="C55" s="8" t="s">
        <v>8</v>
      </c>
      <c r="D55" s="8" t="s">
        <v>9</v>
      </c>
      <c r="E55" s="8" t="s">
        <v>10</v>
      </c>
      <c r="F55" s="8" t="s">
        <v>11</v>
      </c>
      <c r="G55" s="8" t="s">
        <v>12</v>
      </c>
      <c r="H55" s="8" t="s">
        <v>13</v>
      </c>
      <c r="I55" s="8" t="s">
        <v>14</v>
      </c>
      <c r="J55" s="8" t="s">
        <v>15</v>
      </c>
      <c r="K55" s="8" t="s">
        <v>16</v>
      </c>
      <c r="L55" s="8" t="s">
        <v>17</v>
      </c>
      <c r="M55" s="8" t="s">
        <v>18</v>
      </c>
      <c r="N55" s="8" t="s">
        <v>19</v>
      </c>
    </row>
    <row r="56" spans="2:14" ht="20.100000000000001" customHeight="1">
      <c r="B56" s="9" t="s">
        <v>20</v>
      </c>
      <c r="C56" s="10" t="s">
        <v>144</v>
      </c>
      <c r="D56" s="10" t="s">
        <v>186</v>
      </c>
      <c r="E56" s="10" t="s">
        <v>187</v>
      </c>
      <c r="F56" s="10" t="s">
        <v>188</v>
      </c>
      <c r="G56" s="10" t="s">
        <v>189</v>
      </c>
      <c r="H56" s="10" t="s">
        <v>190</v>
      </c>
      <c r="I56" s="10" t="s">
        <v>191</v>
      </c>
      <c r="J56" s="10" t="s">
        <v>192</v>
      </c>
      <c r="K56" s="10" t="s">
        <v>193</v>
      </c>
      <c r="L56" s="10" t="s">
        <v>194</v>
      </c>
      <c r="M56" s="10" t="s">
        <v>195</v>
      </c>
      <c r="N56" s="10" t="s">
        <v>196</v>
      </c>
    </row>
    <row r="57" spans="2:14" ht="20.100000000000001" customHeight="1">
      <c r="B57" s="6" t="s">
        <v>197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2:14" ht="20.100000000000001" customHeight="1">
      <c r="B58" s="7" t="s">
        <v>7</v>
      </c>
      <c r="C58" s="8" t="s">
        <v>8</v>
      </c>
      <c r="D58" s="8" t="s">
        <v>9</v>
      </c>
      <c r="E58" s="8" t="s">
        <v>10</v>
      </c>
      <c r="F58" s="8" t="s">
        <v>11</v>
      </c>
      <c r="G58" s="8" t="s">
        <v>12</v>
      </c>
      <c r="H58" s="8" t="s">
        <v>13</v>
      </c>
      <c r="I58" s="8" t="s">
        <v>14</v>
      </c>
      <c r="J58" s="8" t="s">
        <v>15</v>
      </c>
      <c r="K58" s="8" t="s">
        <v>16</v>
      </c>
      <c r="L58" s="8" t="s">
        <v>17</v>
      </c>
      <c r="M58" s="8" t="s">
        <v>18</v>
      </c>
      <c r="N58" s="8" t="s">
        <v>19</v>
      </c>
    </row>
    <row r="59" spans="2:14" ht="20.100000000000001" customHeight="1">
      <c r="B59" s="9" t="s">
        <v>20</v>
      </c>
      <c r="C59" s="10" t="s">
        <v>88</v>
      </c>
      <c r="D59" s="10" t="s">
        <v>47</v>
      </c>
      <c r="E59" s="10" t="s">
        <v>80</v>
      </c>
      <c r="F59" s="10" t="s">
        <v>198</v>
      </c>
      <c r="G59" s="10" t="s">
        <v>106</v>
      </c>
      <c r="H59" s="10" t="s">
        <v>199</v>
      </c>
      <c r="I59" s="10" t="s">
        <v>51</v>
      </c>
      <c r="J59" s="10" t="s">
        <v>92</v>
      </c>
      <c r="K59" s="10" t="s">
        <v>67</v>
      </c>
      <c r="L59" s="10" t="s">
        <v>168</v>
      </c>
      <c r="M59" s="10" t="s">
        <v>200</v>
      </c>
      <c r="N59" s="10" t="s">
        <v>96</v>
      </c>
    </row>
    <row r="60" spans="2:14" ht="20.100000000000001" customHeight="1">
      <c r="B60" s="6" t="s">
        <v>201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2:14" ht="20.100000000000001" customHeight="1">
      <c r="B61" s="7" t="s">
        <v>7</v>
      </c>
      <c r="C61" s="8" t="s">
        <v>8</v>
      </c>
      <c r="D61" s="8" t="s">
        <v>9</v>
      </c>
      <c r="E61" s="8" t="s">
        <v>10</v>
      </c>
      <c r="F61" s="8" t="s">
        <v>11</v>
      </c>
      <c r="G61" s="8" t="s">
        <v>12</v>
      </c>
      <c r="H61" s="8" t="s">
        <v>13</v>
      </c>
      <c r="I61" s="8" t="s">
        <v>14</v>
      </c>
      <c r="J61" s="8" t="s">
        <v>15</v>
      </c>
      <c r="K61" s="8" t="s">
        <v>16</v>
      </c>
      <c r="L61" s="8" t="s">
        <v>17</v>
      </c>
      <c r="M61" s="8" t="s">
        <v>18</v>
      </c>
      <c r="N61" s="8" t="s">
        <v>19</v>
      </c>
    </row>
    <row r="62" spans="2:14" ht="20.100000000000001" customHeight="1">
      <c r="B62" s="9" t="s">
        <v>20</v>
      </c>
      <c r="C62" s="10" t="s">
        <v>136</v>
      </c>
      <c r="D62" s="10" t="s">
        <v>202</v>
      </c>
      <c r="E62" s="10" t="s">
        <v>203</v>
      </c>
      <c r="F62" s="10" t="s">
        <v>82</v>
      </c>
      <c r="G62" s="10" t="s">
        <v>204</v>
      </c>
      <c r="H62" s="10" t="s">
        <v>129</v>
      </c>
      <c r="I62" s="10" t="s">
        <v>129</v>
      </c>
      <c r="J62" s="10" t="s">
        <v>59</v>
      </c>
      <c r="K62" s="10" t="s">
        <v>88</v>
      </c>
      <c r="L62" s="10" t="s">
        <v>138</v>
      </c>
      <c r="M62" s="10" t="s">
        <v>45</v>
      </c>
      <c r="N62" s="10" t="s">
        <v>205</v>
      </c>
    </row>
    <row r="63" spans="2:14" ht="20.100000000000001" customHeight="1">
      <c r="B63" s="6" t="s">
        <v>206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2:14" ht="20.100000000000001" customHeight="1">
      <c r="B64" s="7" t="s">
        <v>7</v>
      </c>
      <c r="C64" s="8" t="s">
        <v>8</v>
      </c>
      <c r="D64" s="8" t="s">
        <v>9</v>
      </c>
      <c r="E64" s="8" t="s">
        <v>10</v>
      </c>
      <c r="F64" s="8" t="s">
        <v>11</v>
      </c>
      <c r="G64" s="8" t="s">
        <v>12</v>
      </c>
      <c r="H64" s="8" t="s">
        <v>13</v>
      </c>
      <c r="I64" s="8" t="s">
        <v>14</v>
      </c>
      <c r="J64" s="8" t="s">
        <v>15</v>
      </c>
      <c r="K64" s="8" t="s">
        <v>16</v>
      </c>
      <c r="L64" s="8" t="s">
        <v>17</v>
      </c>
      <c r="M64" s="8" t="s">
        <v>18</v>
      </c>
      <c r="N64" s="8" t="s">
        <v>19</v>
      </c>
    </row>
    <row r="65" spans="2:14" ht="20.100000000000001" customHeight="1">
      <c r="B65" s="9" t="s">
        <v>20</v>
      </c>
      <c r="C65" s="10" t="s">
        <v>139</v>
      </c>
      <c r="D65" s="10" t="s">
        <v>101</v>
      </c>
      <c r="E65" s="10" t="s">
        <v>81</v>
      </c>
      <c r="F65" s="10" t="s">
        <v>207</v>
      </c>
      <c r="G65" s="10" t="s">
        <v>76</v>
      </c>
      <c r="H65" s="10" t="s">
        <v>208</v>
      </c>
      <c r="I65" s="10" t="s">
        <v>209</v>
      </c>
      <c r="J65" s="10" t="s">
        <v>77</v>
      </c>
      <c r="K65" s="10" t="s">
        <v>134</v>
      </c>
      <c r="L65" s="10" t="s">
        <v>131</v>
      </c>
      <c r="M65" s="10" t="s">
        <v>59</v>
      </c>
      <c r="N65" s="10" t="s">
        <v>136</v>
      </c>
    </row>
    <row r="66" spans="2:14" ht="20.100000000000001" customHeight="1">
      <c r="B66" s="6" t="s">
        <v>210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2:14" ht="20.100000000000001" customHeight="1">
      <c r="B67" s="7" t="s">
        <v>7</v>
      </c>
      <c r="C67" s="8" t="s">
        <v>8</v>
      </c>
      <c r="D67" s="8" t="s">
        <v>9</v>
      </c>
      <c r="E67" s="8" t="s">
        <v>10</v>
      </c>
      <c r="F67" s="8" t="s">
        <v>11</v>
      </c>
      <c r="G67" s="8" t="s">
        <v>12</v>
      </c>
      <c r="H67" s="8" t="s">
        <v>13</v>
      </c>
      <c r="I67" s="8" t="s">
        <v>14</v>
      </c>
      <c r="J67" s="8" t="s">
        <v>15</v>
      </c>
      <c r="K67" s="8" t="s">
        <v>16</v>
      </c>
      <c r="L67" s="8" t="s">
        <v>17</v>
      </c>
      <c r="M67" s="8" t="s">
        <v>18</v>
      </c>
      <c r="N67" s="8" t="s">
        <v>19</v>
      </c>
    </row>
    <row r="68" spans="2:14" ht="20.100000000000001" customHeight="1">
      <c r="B68" s="9" t="s">
        <v>20</v>
      </c>
      <c r="C68" s="10" t="s">
        <v>34</v>
      </c>
      <c r="D68" s="10" t="s">
        <v>68</v>
      </c>
      <c r="E68" s="10" t="s">
        <v>211</v>
      </c>
      <c r="F68" s="10" t="s">
        <v>212</v>
      </c>
      <c r="G68" s="10" t="s">
        <v>152</v>
      </c>
      <c r="H68" s="10" t="s">
        <v>213</v>
      </c>
      <c r="I68" s="10" t="s">
        <v>187</v>
      </c>
      <c r="J68" s="10" t="s">
        <v>214</v>
      </c>
      <c r="K68" s="10" t="s">
        <v>187</v>
      </c>
      <c r="L68" s="10" t="s">
        <v>166</v>
      </c>
      <c r="M68" s="10" t="s">
        <v>153</v>
      </c>
      <c r="N68" s="10" t="s">
        <v>138</v>
      </c>
    </row>
    <row r="69" spans="2:14" ht="20.100000000000001" customHeight="1">
      <c r="B69" s="6" t="s">
        <v>215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2:14" ht="20.100000000000001" customHeight="1">
      <c r="B70" s="7" t="s">
        <v>7</v>
      </c>
      <c r="C70" s="8" t="s">
        <v>8</v>
      </c>
      <c r="D70" s="8" t="s">
        <v>9</v>
      </c>
      <c r="E70" s="8" t="s">
        <v>10</v>
      </c>
      <c r="F70" s="8" t="s">
        <v>11</v>
      </c>
      <c r="G70" s="8" t="s">
        <v>12</v>
      </c>
      <c r="H70" s="8" t="s">
        <v>13</v>
      </c>
      <c r="I70" s="8" t="s">
        <v>14</v>
      </c>
      <c r="J70" s="8" t="s">
        <v>15</v>
      </c>
      <c r="K70" s="8" t="s">
        <v>16</v>
      </c>
      <c r="L70" s="8" t="s">
        <v>17</v>
      </c>
      <c r="M70" s="8" t="s">
        <v>18</v>
      </c>
      <c r="N70" s="8" t="s">
        <v>19</v>
      </c>
    </row>
    <row r="71" spans="2:14" ht="20.100000000000001" customHeight="1">
      <c r="B71" s="9" t="s">
        <v>20</v>
      </c>
      <c r="C71" s="10" t="s">
        <v>34</v>
      </c>
      <c r="D71" s="10" t="s">
        <v>91</v>
      </c>
      <c r="E71" s="10" t="s">
        <v>36</v>
      </c>
      <c r="F71" s="10" t="s">
        <v>216</v>
      </c>
      <c r="G71" s="10" t="s">
        <v>115</v>
      </c>
      <c r="H71" s="10" t="s">
        <v>217</v>
      </c>
      <c r="I71" s="10" t="s">
        <v>218</v>
      </c>
      <c r="J71" s="10" t="s">
        <v>219</v>
      </c>
      <c r="K71" s="10" t="s">
        <v>220</v>
      </c>
      <c r="L71" s="10" t="s">
        <v>221</v>
      </c>
      <c r="M71" s="10" t="s">
        <v>85</v>
      </c>
      <c r="N71" s="10" t="s">
        <v>107</v>
      </c>
    </row>
    <row r="72" spans="2:14" ht="20.100000000000001" customHeight="1">
      <c r="B72" s="6" t="s">
        <v>222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2:14" ht="20.100000000000001" customHeight="1">
      <c r="B73" s="7" t="s">
        <v>7</v>
      </c>
      <c r="C73" s="8" t="s">
        <v>8</v>
      </c>
      <c r="D73" s="8" t="s">
        <v>9</v>
      </c>
      <c r="E73" s="8" t="s">
        <v>10</v>
      </c>
      <c r="F73" s="8" t="s">
        <v>11</v>
      </c>
      <c r="G73" s="8" t="s">
        <v>12</v>
      </c>
      <c r="H73" s="8" t="s">
        <v>13</v>
      </c>
      <c r="I73" s="8" t="s">
        <v>14</v>
      </c>
      <c r="J73" s="8" t="s">
        <v>15</v>
      </c>
      <c r="K73" s="8" t="s">
        <v>16</v>
      </c>
      <c r="L73" s="8" t="s">
        <v>17</v>
      </c>
      <c r="M73" s="8" t="s">
        <v>18</v>
      </c>
      <c r="N73" s="8" t="s">
        <v>19</v>
      </c>
    </row>
    <row r="74" spans="2:14" ht="20.100000000000001" customHeight="1">
      <c r="B74" s="9" t="s">
        <v>20</v>
      </c>
      <c r="C74" s="10" t="s">
        <v>223</v>
      </c>
      <c r="D74" s="10" t="s">
        <v>179</v>
      </c>
      <c r="E74" s="10" t="s">
        <v>180</v>
      </c>
      <c r="F74" s="10" t="s">
        <v>224</v>
      </c>
      <c r="G74" s="10" t="s">
        <v>225</v>
      </c>
      <c r="H74" s="10" t="s">
        <v>226</v>
      </c>
      <c r="I74" s="10" t="s">
        <v>227</v>
      </c>
      <c r="J74" s="10" t="s">
        <v>228</v>
      </c>
      <c r="K74" s="10" t="s">
        <v>229</v>
      </c>
      <c r="L74" s="10" t="s">
        <v>230</v>
      </c>
      <c r="M74" s="10" t="s">
        <v>231</v>
      </c>
      <c r="N74" s="10" t="s">
        <v>140</v>
      </c>
    </row>
    <row r="75" spans="2:14" ht="20.100000000000001" customHeight="1">
      <c r="B75" s="6" t="s">
        <v>232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2:14" ht="20.100000000000001" customHeight="1">
      <c r="B76" s="7" t="s">
        <v>7</v>
      </c>
      <c r="C76" s="8" t="s">
        <v>8</v>
      </c>
      <c r="D76" s="8" t="s">
        <v>9</v>
      </c>
      <c r="E76" s="8" t="s">
        <v>10</v>
      </c>
      <c r="F76" s="8" t="s">
        <v>11</v>
      </c>
      <c r="G76" s="8" t="s">
        <v>12</v>
      </c>
      <c r="H76" s="8" t="s">
        <v>13</v>
      </c>
      <c r="I76" s="8" t="s">
        <v>14</v>
      </c>
      <c r="J76" s="8" t="s">
        <v>15</v>
      </c>
      <c r="K76" s="8" t="s">
        <v>16</v>
      </c>
      <c r="L76" s="8" t="s">
        <v>17</v>
      </c>
      <c r="M76" s="8" t="s">
        <v>18</v>
      </c>
      <c r="N76" s="8" t="s">
        <v>19</v>
      </c>
    </row>
    <row r="77" spans="2:14" ht="20.100000000000001" customHeight="1">
      <c r="B77" s="9" t="s">
        <v>20</v>
      </c>
      <c r="C77" s="10" t="s">
        <v>233</v>
      </c>
      <c r="D77" s="10" t="s">
        <v>87</v>
      </c>
      <c r="E77" s="10" t="s">
        <v>58</v>
      </c>
      <c r="F77" s="10" t="s">
        <v>187</v>
      </c>
      <c r="G77" s="10" t="s">
        <v>199</v>
      </c>
      <c r="H77" s="10" t="s">
        <v>196</v>
      </c>
      <c r="I77" s="10" t="s">
        <v>234</v>
      </c>
      <c r="J77" s="10" t="s">
        <v>235</v>
      </c>
      <c r="K77" s="10" t="s">
        <v>53</v>
      </c>
      <c r="L77" s="10" t="s">
        <v>187</v>
      </c>
      <c r="M77" s="10" t="s">
        <v>32</v>
      </c>
      <c r="N77" s="10" t="s">
        <v>138</v>
      </c>
    </row>
    <row r="78" spans="2:14" ht="20.100000000000001" customHeight="1">
      <c r="B78" s="6" t="s">
        <v>236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2:14" ht="20.100000000000001" customHeight="1">
      <c r="B79" s="7" t="s">
        <v>7</v>
      </c>
      <c r="C79" s="8" t="s">
        <v>8</v>
      </c>
      <c r="D79" s="8" t="s">
        <v>9</v>
      </c>
      <c r="E79" s="8" t="s">
        <v>10</v>
      </c>
      <c r="F79" s="8" t="s">
        <v>11</v>
      </c>
      <c r="G79" s="8" t="s">
        <v>12</v>
      </c>
      <c r="H79" s="8" t="s">
        <v>13</v>
      </c>
      <c r="I79" s="8" t="s">
        <v>14</v>
      </c>
      <c r="J79" s="8" t="s">
        <v>15</v>
      </c>
      <c r="K79" s="8" t="s">
        <v>16</v>
      </c>
      <c r="L79" s="8" t="s">
        <v>17</v>
      </c>
      <c r="M79" s="8" t="s">
        <v>18</v>
      </c>
      <c r="N79" s="8" t="s">
        <v>19</v>
      </c>
    </row>
    <row r="80" spans="2:14" ht="20.100000000000001" customHeight="1">
      <c r="B80" s="9" t="s">
        <v>20</v>
      </c>
      <c r="C80" s="10" t="s">
        <v>46</v>
      </c>
      <c r="D80" s="10" t="s">
        <v>202</v>
      </c>
      <c r="E80" s="10" t="s">
        <v>99</v>
      </c>
      <c r="F80" s="10" t="s">
        <v>146</v>
      </c>
      <c r="G80" s="10" t="s">
        <v>143</v>
      </c>
      <c r="H80" s="10" t="s">
        <v>214</v>
      </c>
      <c r="I80" s="10" t="s">
        <v>42</v>
      </c>
      <c r="J80" s="10" t="s">
        <v>237</v>
      </c>
      <c r="K80" s="10" t="s">
        <v>32</v>
      </c>
      <c r="L80" s="10" t="s">
        <v>233</v>
      </c>
      <c r="M80" s="10" t="s">
        <v>238</v>
      </c>
      <c r="N80" s="10" t="s">
        <v>99</v>
      </c>
    </row>
    <row r="81" spans="2:14" ht="20.100000000000001" customHeight="1">
      <c r="B81" s="6" t="s">
        <v>239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2:14" ht="20.100000000000001" customHeight="1">
      <c r="B82" s="7" t="s">
        <v>7</v>
      </c>
      <c r="C82" s="8" t="s">
        <v>8</v>
      </c>
      <c r="D82" s="8" t="s">
        <v>9</v>
      </c>
      <c r="E82" s="8" t="s">
        <v>10</v>
      </c>
      <c r="F82" s="8" t="s">
        <v>11</v>
      </c>
      <c r="G82" s="8" t="s">
        <v>12</v>
      </c>
      <c r="H82" s="8" t="s">
        <v>13</v>
      </c>
      <c r="I82" s="8" t="s">
        <v>14</v>
      </c>
      <c r="J82" s="8" t="s">
        <v>15</v>
      </c>
      <c r="K82" s="8" t="s">
        <v>16</v>
      </c>
      <c r="L82" s="8" t="s">
        <v>17</v>
      </c>
      <c r="M82" s="8" t="s">
        <v>18</v>
      </c>
      <c r="N82" s="8" t="s">
        <v>19</v>
      </c>
    </row>
    <row r="83" spans="2:14" ht="20.100000000000001" customHeight="1">
      <c r="B83" s="9" t="s">
        <v>20</v>
      </c>
      <c r="C83" s="10" t="s">
        <v>240</v>
      </c>
      <c r="D83" s="10" t="s">
        <v>241</v>
      </c>
      <c r="E83" s="10" t="s">
        <v>240</v>
      </c>
      <c r="F83" s="10" t="s">
        <v>81</v>
      </c>
      <c r="G83" s="10" t="s">
        <v>242</v>
      </c>
      <c r="H83" s="10" t="s">
        <v>243</v>
      </c>
      <c r="I83" s="10" t="s">
        <v>47</v>
      </c>
      <c r="J83" s="10" t="s">
        <v>78</v>
      </c>
      <c r="K83" s="10" t="s">
        <v>80</v>
      </c>
      <c r="L83" s="10" t="s">
        <v>81</v>
      </c>
      <c r="M83" s="10" t="s">
        <v>205</v>
      </c>
      <c r="N83" s="10" t="s">
        <v>240</v>
      </c>
    </row>
    <row r="84" spans="2:14" ht="20.100000000000001" customHeight="1">
      <c r="B84" s="6" t="s">
        <v>244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2:14" ht="20.100000000000001" customHeight="1">
      <c r="B85" s="7" t="s">
        <v>7</v>
      </c>
      <c r="C85" s="8" t="s">
        <v>8</v>
      </c>
      <c r="D85" s="8" t="s">
        <v>9</v>
      </c>
      <c r="E85" s="8" t="s">
        <v>10</v>
      </c>
      <c r="F85" s="8" t="s">
        <v>11</v>
      </c>
      <c r="G85" s="8" t="s">
        <v>12</v>
      </c>
      <c r="H85" s="8" t="s">
        <v>13</v>
      </c>
      <c r="I85" s="8" t="s">
        <v>14</v>
      </c>
      <c r="J85" s="8" t="s">
        <v>15</v>
      </c>
      <c r="K85" s="8" t="s">
        <v>16</v>
      </c>
      <c r="L85" s="8" t="s">
        <v>17</v>
      </c>
      <c r="M85" s="8" t="s">
        <v>18</v>
      </c>
      <c r="N85" s="8" t="s">
        <v>19</v>
      </c>
    </row>
    <row r="86" spans="2:14" ht="20.100000000000001" customHeight="1">
      <c r="B86" s="9" t="s">
        <v>20</v>
      </c>
      <c r="C86" s="10" t="s">
        <v>88</v>
      </c>
      <c r="D86" s="10" t="s">
        <v>80</v>
      </c>
      <c r="E86" s="10" t="s">
        <v>88</v>
      </c>
      <c r="F86" s="10" t="s">
        <v>51</v>
      </c>
      <c r="G86" s="10" t="s">
        <v>245</v>
      </c>
      <c r="H86" s="10" t="s">
        <v>245</v>
      </c>
      <c r="I86" s="10" t="s">
        <v>142</v>
      </c>
      <c r="J86" s="10" t="s">
        <v>246</v>
      </c>
      <c r="K86" s="10" t="s">
        <v>147</v>
      </c>
      <c r="L86" s="10" t="s">
        <v>77</v>
      </c>
      <c r="M86" s="10" t="s">
        <v>247</v>
      </c>
      <c r="N86" s="10" t="s">
        <v>91</v>
      </c>
    </row>
    <row r="87" spans="2:14" ht="20.100000000000001" customHeight="1">
      <c r="B87" s="6" t="s">
        <v>248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2:14" ht="20.100000000000001" customHeight="1">
      <c r="B88" s="7" t="s">
        <v>7</v>
      </c>
      <c r="C88" s="8" t="s">
        <v>8</v>
      </c>
      <c r="D88" s="8" t="s">
        <v>9</v>
      </c>
      <c r="E88" s="8" t="s">
        <v>10</v>
      </c>
      <c r="F88" s="8" t="s">
        <v>11</v>
      </c>
      <c r="G88" s="8" t="s">
        <v>12</v>
      </c>
      <c r="H88" s="8" t="s">
        <v>13</v>
      </c>
      <c r="I88" s="8" t="s">
        <v>14</v>
      </c>
      <c r="J88" s="8" t="s">
        <v>15</v>
      </c>
      <c r="K88" s="8" t="s">
        <v>16</v>
      </c>
      <c r="L88" s="8" t="s">
        <v>17</v>
      </c>
      <c r="M88" s="8" t="s">
        <v>18</v>
      </c>
      <c r="N88" s="8" t="s">
        <v>19</v>
      </c>
    </row>
    <row r="89" spans="2:14" ht="20.100000000000001" customHeight="1">
      <c r="B89" s="9" t="s">
        <v>20</v>
      </c>
      <c r="C89" s="10" t="s">
        <v>212</v>
      </c>
      <c r="D89" s="10" t="s">
        <v>87</v>
      </c>
      <c r="E89" s="10" t="s">
        <v>43</v>
      </c>
      <c r="F89" s="10" t="s">
        <v>249</v>
      </c>
      <c r="G89" s="10" t="s">
        <v>250</v>
      </c>
      <c r="H89" s="10" t="s">
        <v>251</v>
      </c>
      <c r="I89" s="10" t="s">
        <v>252</v>
      </c>
      <c r="J89" s="10" t="s">
        <v>126</v>
      </c>
      <c r="K89" s="10" t="s">
        <v>218</v>
      </c>
      <c r="L89" s="10" t="s">
        <v>253</v>
      </c>
      <c r="M89" s="10" t="s">
        <v>85</v>
      </c>
      <c r="N89" s="10" t="s">
        <v>82</v>
      </c>
    </row>
    <row r="90" spans="2:14" ht="20.100000000000001" customHeight="1">
      <c r="B90" s="6" t="s">
        <v>254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2:14" ht="20.100000000000001" customHeight="1">
      <c r="B91" s="7" t="s">
        <v>7</v>
      </c>
      <c r="C91" s="8" t="s">
        <v>8</v>
      </c>
      <c r="D91" s="8" t="s">
        <v>9</v>
      </c>
      <c r="E91" s="8" t="s">
        <v>10</v>
      </c>
      <c r="F91" s="8" t="s">
        <v>11</v>
      </c>
      <c r="G91" s="8" t="s">
        <v>12</v>
      </c>
      <c r="H91" s="8" t="s">
        <v>13</v>
      </c>
      <c r="I91" s="8" t="s">
        <v>14</v>
      </c>
      <c r="J91" s="8" t="s">
        <v>15</v>
      </c>
      <c r="K91" s="8" t="s">
        <v>16</v>
      </c>
      <c r="L91" s="8" t="s">
        <v>17</v>
      </c>
      <c r="M91" s="8" t="s">
        <v>18</v>
      </c>
      <c r="N91" s="8" t="s">
        <v>19</v>
      </c>
    </row>
    <row r="92" spans="2:14" ht="20.100000000000001" customHeight="1">
      <c r="B92" s="9" t="s">
        <v>20</v>
      </c>
      <c r="C92" s="10" t="s">
        <v>233</v>
      </c>
      <c r="D92" s="10" t="s">
        <v>243</v>
      </c>
      <c r="E92" s="10" t="s">
        <v>82</v>
      </c>
      <c r="F92" s="10" t="s">
        <v>121</v>
      </c>
      <c r="G92" s="10" t="s">
        <v>255</v>
      </c>
      <c r="H92" s="10" t="s">
        <v>256</v>
      </c>
      <c r="I92" s="10" t="s">
        <v>257</v>
      </c>
      <c r="J92" s="10" t="s">
        <v>63</v>
      </c>
      <c r="K92" s="10" t="s">
        <v>113</v>
      </c>
      <c r="L92" s="10" t="s">
        <v>84</v>
      </c>
      <c r="M92" s="10" t="s">
        <v>258</v>
      </c>
      <c r="N92" s="10" t="s">
        <v>55</v>
      </c>
    </row>
    <row r="93" spans="2:14" ht="20.100000000000001" customHeight="1">
      <c r="B93" s="6" t="s">
        <v>259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2:14" ht="20.100000000000001" customHeight="1">
      <c r="B94" s="7" t="s">
        <v>7</v>
      </c>
      <c r="C94" s="8" t="s">
        <v>8</v>
      </c>
      <c r="D94" s="8" t="s">
        <v>9</v>
      </c>
      <c r="E94" s="8" t="s">
        <v>10</v>
      </c>
      <c r="F94" s="8" t="s">
        <v>11</v>
      </c>
      <c r="G94" s="8" t="s">
        <v>12</v>
      </c>
      <c r="H94" s="8" t="s">
        <v>13</v>
      </c>
      <c r="I94" s="8" t="s">
        <v>14</v>
      </c>
      <c r="J94" s="8" t="s">
        <v>15</v>
      </c>
      <c r="K94" s="8" t="s">
        <v>16</v>
      </c>
      <c r="L94" s="8" t="s">
        <v>17</v>
      </c>
      <c r="M94" s="8" t="s">
        <v>18</v>
      </c>
      <c r="N94" s="8" t="s">
        <v>19</v>
      </c>
    </row>
    <row r="95" spans="2:14" ht="20.100000000000001" customHeight="1">
      <c r="B95" s="9" t="s">
        <v>20</v>
      </c>
      <c r="C95" s="10" t="s">
        <v>202</v>
      </c>
      <c r="D95" s="10" t="s">
        <v>203</v>
      </c>
      <c r="E95" s="10" t="s">
        <v>204</v>
      </c>
      <c r="F95" s="10" t="s">
        <v>87</v>
      </c>
      <c r="G95" s="10" t="s">
        <v>77</v>
      </c>
      <c r="H95" s="10" t="s">
        <v>213</v>
      </c>
      <c r="I95" s="10" t="s">
        <v>58</v>
      </c>
      <c r="J95" s="10" t="s">
        <v>260</v>
      </c>
      <c r="K95" s="10" t="s">
        <v>143</v>
      </c>
      <c r="L95" s="10" t="s">
        <v>58</v>
      </c>
      <c r="M95" s="10" t="s">
        <v>233</v>
      </c>
      <c r="N95" s="10" t="s">
        <v>46</v>
      </c>
    </row>
    <row r="96" spans="2:14" ht="20.100000000000001" customHeight="1">
      <c r="B96" s="3" t="s">
        <v>261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</sheetData>
  <autoFilter ref="B1:N96" xr:uid="{00000000-0009-0000-0000-000000000000}"/>
  <pageMargins left="0.75" right="0.75" top="1" bottom="1" header="0.5" footer="0.5"/>
  <pageSetup pageOrder="overThenDown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1"/>
  <sheetViews>
    <sheetView tabSelected="1" workbookViewId="0">
      <pane xSplit="4" topLeftCell="E1" activePane="topRight" state="frozen"/>
      <selection pane="topRight"/>
    </sheetView>
  </sheetViews>
  <sheetFormatPr baseColWidth="10" defaultColWidth="11.42578125" defaultRowHeight="12.75"/>
  <cols>
    <col min="3" max="3" width="62.140625" customWidth="1"/>
    <col min="4" max="4" width="20.140625" customWidth="1"/>
  </cols>
  <sheetData>
    <row r="1" spans="1:33"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</row>
    <row r="2" spans="1:33">
      <c r="A2" t="str">
        <f>LEFT(RIGHT([1]Rapport!$C58,7),6)</f>
        <v>800503</v>
      </c>
      <c r="B2">
        <f>A2-D2</f>
        <v>0</v>
      </c>
      <c r="C2" t="s">
        <v>154</v>
      </c>
      <c r="D2" t="str">
        <f t="shared" ref="D2:D13" si="0">LEFT(RIGHT(C2,7),6)</f>
        <v>800503</v>
      </c>
      <c r="E2" s="12">
        <v>52</v>
      </c>
      <c r="F2" s="12">
        <v>37</v>
      </c>
      <c r="G2" s="12">
        <v>42</v>
      </c>
      <c r="H2" s="12">
        <v>201</v>
      </c>
      <c r="I2" s="12">
        <v>346</v>
      </c>
      <c r="J2" s="12">
        <v>366</v>
      </c>
      <c r="K2" s="12">
        <v>260</v>
      </c>
      <c r="L2" s="12">
        <v>316</v>
      </c>
      <c r="M2" s="12">
        <v>259</v>
      </c>
      <c r="N2" s="12">
        <v>209</v>
      </c>
      <c r="O2" s="12">
        <v>138</v>
      </c>
      <c r="P2" s="12">
        <v>50</v>
      </c>
      <c r="R2">
        <f>SUM(E2:O2)</f>
        <v>2226</v>
      </c>
      <c r="S2">
        <f>SUM([1]Rapport!$D58:$N58)</f>
        <v>2226</v>
      </c>
      <c r="T2">
        <f>R2-S2</f>
        <v>0</v>
      </c>
      <c r="V2">
        <f>E2-[2]Rapport!D58</f>
        <v>0</v>
      </c>
      <c r="W2">
        <f>F2-[2]Rapport!E58</f>
        <v>0</v>
      </c>
      <c r="X2">
        <f>G2-[2]Rapport!F58</f>
        <v>0</v>
      </c>
      <c r="Y2">
        <f>H2-[2]Rapport!G58</f>
        <v>0</v>
      </c>
      <c r="Z2">
        <f>I2-[2]Rapport!H58</f>
        <v>0</v>
      </c>
      <c r="AA2">
        <f>J2-[2]Rapport!I58</f>
        <v>0</v>
      </c>
      <c r="AB2">
        <f>K2-[2]Rapport!J58</f>
        <v>0</v>
      </c>
      <c r="AC2">
        <f>L2-[2]Rapport!K58</f>
        <v>0</v>
      </c>
      <c r="AD2">
        <f>M2-[2]Rapport!L58</f>
        <v>0</v>
      </c>
      <c r="AE2">
        <f>N2-[2]Rapport!M58</f>
        <v>0</v>
      </c>
      <c r="AF2">
        <f>O2-[2]Rapport!N58</f>
        <v>0</v>
      </c>
      <c r="AG2">
        <f>P2-[2]Rapport!O58</f>
        <v>0</v>
      </c>
    </row>
    <row r="3" spans="1:33">
      <c r="A3" t="str">
        <f>LEFT(RIGHT([1]Rapport!$C59,7),6)</f>
        <v>800504</v>
      </c>
      <c r="B3">
        <f t="shared" ref="B3:B13" si="1">A3-D3</f>
        <v>0</v>
      </c>
      <c r="C3" t="s">
        <v>185</v>
      </c>
      <c r="D3" t="str">
        <f t="shared" si="0"/>
        <v>800504</v>
      </c>
      <c r="E3" s="12">
        <v>77</v>
      </c>
      <c r="F3" s="12">
        <v>54</v>
      </c>
      <c r="G3" s="12">
        <v>78</v>
      </c>
      <c r="H3" s="12">
        <v>390</v>
      </c>
      <c r="I3" s="12">
        <v>717</v>
      </c>
      <c r="J3" s="12">
        <v>827</v>
      </c>
      <c r="K3" s="12">
        <v>650</v>
      </c>
      <c r="L3" s="12">
        <v>728</v>
      </c>
      <c r="M3" s="12">
        <v>685</v>
      </c>
      <c r="N3" s="12">
        <v>558</v>
      </c>
      <c r="O3" s="12">
        <v>364</v>
      </c>
      <c r="P3" s="12">
        <v>123</v>
      </c>
      <c r="R3">
        <f t="shared" ref="R3:R31" si="2">SUM(E3:O3)</f>
        <v>5128</v>
      </c>
      <c r="S3">
        <f>SUM([1]Rapport!$D59:$N59)</f>
        <v>5080</v>
      </c>
      <c r="T3">
        <f t="shared" ref="T3:T31" si="3">R3-S3</f>
        <v>48</v>
      </c>
      <c r="V3">
        <f>E3-[2]Rapport!D59</f>
        <v>0</v>
      </c>
      <c r="W3">
        <f>F3-[2]Rapport!E59</f>
        <v>0</v>
      </c>
      <c r="X3">
        <f>G3-[2]Rapport!F59</f>
        <v>0</v>
      </c>
      <c r="Y3">
        <f>H3-[2]Rapport!G59</f>
        <v>0</v>
      </c>
      <c r="Z3">
        <f>I3-[2]Rapport!H59</f>
        <v>0</v>
      </c>
      <c r="AA3">
        <f>J3-[2]Rapport!I59</f>
        <v>0</v>
      </c>
      <c r="AB3">
        <f>K3-[2]Rapport!J59</f>
        <v>0</v>
      </c>
      <c r="AC3">
        <f>L3-[2]Rapport!K59</f>
        <v>0</v>
      </c>
      <c r="AD3">
        <f>M3-[2]Rapport!L59</f>
        <v>0</v>
      </c>
      <c r="AE3">
        <f>N3-[2]Rapport!M59</f>
        <v>0</v>
      </c>
      <c r="AF3">
        <f>O3-[2]Rapport!N59</f>
        <v>0</v>
      </c>
      <c r="AG3">
        <f>P3-[2]Rapport!O59</f>
        <v>0</v>
      </c>
    </row>
    <row r="4" spans="1:33">
      <c r="A4" t="str">
        <f>LEFT(RIGHT([1]Rapport!$C60,7),6)</f>
        <v>800506</v>
      </c>
      <c r="B4">
        <f t="shared" si="1"/>
        <v>0</v>
      </c>
      <c r="C4" t="s">
        <v>44</v>
      </c>
      <c r="D4" t="str">
        <f t="shared" si="0"/>
        <v>800506</v>
      </c>
      <c r="E4" s="12">
        <v>12</v>
      </c>
      <c r="F4" s="12">
        <v>9</v>
      </c>
      <c r="G4" s="12">
        <v>15</v>
      </c>
      <c r="H4" s="12">
        <v>72</v>
      </c>
      <c r="I4" s="12">
        <v>135</v>
      </c>
      <c r="J4" s="12">
        <v>139</v>
      </c>
      <c r="K4" s="12">
        <v>108</v>
      </c>
      <c r="L4" s="12">
        <v>121</v>
      </c>
      <c r="M4" s="12">
        <v>101</v>
      </c>
      <c r="N4" s="12">
        <v>75</v>
      </c>
      <c r="O4" s="12">
        <v>41</v>
      </c>
      <c r="P4" s="12">
        <v>14</v>
      </c>
      <c r="R4">
        <f t="shared" si="2"/>
        <v>828</v>
      </c>
      <c r="S4">
        <f>SUM([1]Rapport!$D60:$N60)</f>
        <v>828</v>
      </c>
      <c r="T4">
        <f t="shared" si="3"/>
        <v>0</v>
      </c>
      <c r="V4">
        <f>E4-[2]Rapport!D60</f>
        <v>0</v>
      </c>
      <c r="W4">
        <f>F4-[2]Rapport!E60</f>
        <v>0</v>
      </c>
      <c r="X4">
        <f>G4-[2]Rapport!F60</f>
        <v>0</v>
      </c>
      <c r="Y4">
        <f>H4-[2]Rapport!G60</f>
        <v>0</v>
      </c>
      <c r="Z4">
        <f>I4-[2]Rapport!H60</f>
        <v>0</v>
      </c>
      <c r="AA4">
        <f>J4-[2]Rapport!I60</f>
        <v>0</v>
      </c>
      <c r="AB4">
        <f>K4-[2]Rapport!J60</f>
        <v>0</v>
      </c>
      <c r="AC4">
        <f>L4-[2]Rapport!K60</f>
        <v>0</v>
      </c>
      <c r="AD4">
        <f>M4-[2]Rapport!L60</f>
        <v>0</v>
      </c>
      <c r="AE4">
        <f>N4-[2]Rapport!M60</f>
        <v>0</v>
      </c>
      <c r="AF4">
        <f>O4-[2]Rapport!N60</f>
        <v>0</v>
      </c>
      <c r="AG4">
        <f>P4-[2]Rapport!O60</f>
        <v>0</v>
      </c>
    </row>
    <row r="5" spans="1:33">
      <c r="A5" t="str">
        <f>LEFT(RIGHT([1]Rapport!$C61,7),6)</f>
        <v>800507</v>
      </c>
      <c r="B5">
        <f t="shared" si="1"/>
        <v>0</v>
      </c>
      <c r="C5" t="s">
        <v>145</v>
      </c>
      <c r="D5" t="str">
        <f t="shared" si="0"/>
        <v>800507</v>
      </c>
      <c r="E5" s="12">
        <v>42</v>
      </c>
      <c r="F5" s="12">
        <v>27</v>
      </c>
      <c r="G5" s="12">
        <v>34</v>
      </c>
      <c r="H5" s="12">
        <v>154</v>
      </c>
      <c r="I5" s="12">
        <v>268</v>
      </c>
      <c r="J5" s="12">
        <v>276</v>
      </c>
      <c r="K5" s="12">
        <v>198</v>
      </c>
      <c r="L5" s="12">
        <v>245</v>
      </c>
      <c r="M5" s="12">
        <v>196</v>
      </c>
      <c r="N5" s="12">
        <v>156</v>
      </c>
      <c r="O5" s="12">
        <v>99</v>
      </c>
      <c r="P5" s="12">
        <v>39</v>
      </c>
      <c r="R5">
        <f t="shared" si="2"/>
        <v>1695</v>
      </c>
      <c r="S5">
        <f>SUM([1]Rapport!$D61:$N61)</f>
        <v>1694</v>
      </c>
      <c r="T5">
        <f t="shared" si="3"/>
        <v>1</v>
      </c>
      <c r="V5">
        <f>E5-[2]Rapport!D61</f>
        <v>0</v>
      </c>
      <c r="W5">
        <f>F5-[2]Rapport!E61</f>
        <v>0</v>
      </c>
      <c r="X5">
        <f>G5-[2]Rapport!F61</f>
        <v>0</v>
      </c>
      <c r="Y5">
        <f>H5-[2]Rapport!G61</f>
        <v>0</v>
      </c>
      <c r="Z5">
        <f>I5-[2]Rapport!H61</f>
        <v>0</v>
      </c>
      <c r="AA5">
        <f>J5-[2]Rapport!I61</f>
        <v>0</v>
      </c>
      <c r="AB5">
        <f>K5-[2]Rapport!J61</f>
        <v>0</v>
      </c>
      <c r="AC5">
        <f>L5-[2]Rapport!K61</f>
        <v>0</v>
      </c>
      <c r="AD5">
        <f>M5-[2]Rapport!L61</f>
        <v>0</v>
      </c>
      <c r="AE5">
        <f>N5-[2]Rapport!M61</f>
        <v>0</v>
      </c>
      <c r="AF5">
        <f>O5-[2]Rapport!N61</f>
        <v>0</v>
      </c>
      <c r="AG5">
        <f>P5-[2]Rapport!O61</f>
        <v>0</v>
      </c>
    </row>
    <row r="6" spans="1:33">
      <c r="A6" t="str">
        <f>LEFT(RIGHT([1]Rapport!$C62,7),6)</f>
        <v>800508</v>
      </c>
      <c r="B6">
        <f t="shared" si="1"/>
        <v>0</v>
      </c>
      <c r="C6" t="s">
        <v>57</v>
      </c>
      <c r="D6" t="str">
        <f t="shared" si="0"/>
        <v>800508</v>
      </c>
      <c r="E6" s="12">
        <v>57</v>
      </c>
      <c r="F6" s="12">
        <v>34</v>
      </c>
      <c r="G6" s="12">
        <v>48</v>
      </c>
      <c r="H6" s="12">
        <v>210</v>
      </c>
      <c r="I6" s="12">
        <v>371</v>
      </c>
      <c r="J6" s="12">
        <v>369</v>
      </c>
      <c r="K6" s="12">
        <v>295</v>
      </c>
      <c r="L6" s="12">
        <v>326</v>
      </c>
      <c r="M6" s="12">
        <v>261</v>
      </c>
      <c r="N6" s="12">
        <v>219</v>
      </c>
      <c r="O6" s="12">
        <v>148</v>
      </c>
      <c r="P6" s="12">
        <v>59</v>
      </c>
      <c r="R6">
        <f t="shared" si="2"/>
        <v>2338</v>
      </c>
      <c r="S6">
        <f>SUM([1]Rapport!$D62:$N62)</f>
        <v>2338</v>
      </c>
      <c r="T6">
        <f t="shared" si="3"/>
        <v>0</v>
      </c>
      <c r="V6">
        <f>E6-[2]Rapport!D62</f>
        <v>0</v>
      </c>
      <c r="W6">
        <f>F6-[2]Rapport!E62</f>
        <v>0</v>
      </c>
      <c r="X6">
        <f>G6-[2]Rapport!F62</f>
        <v>0</v>
      </c>
      <c r="Y6">
        <f>H6-[2]Rapport!G62</f>
        <v>0</v>
      </c>
      <c r="Z6">
        <f>I6-[2]Rapport!H62</f>
        <v>0</v>
      </c>
      <c r="AA6">
        <f>J6-[2]Rapport!I62</f>
        <v>0</v>
      </c>
      <c r="AB6">
        <f>K6-[2]Rapport!J62</f>
        <v>0</v>
      </c>
      <c r="AC6">
        <f>L6-[2]Rapport!K62</f>
        <v>0</v>
      </c>
      <c r="AD6">
        <f>M6-[2]Rapport!L62</f>
        <v>0</v>
      </c>
      <c r="AE6">
        <f>N6-[2]Rapport!M62</f>
        <v>0</v>
      </c>
      <c r="AF6">
        <f>O6-[2]Rapport!N62</f>
        <v>0</v>
      </c>
      <c r="AG6">
        <f>P6-[2]Rapport!O62</f>
        <v>0</v>
      </c>
    </row>
    <row r="7" spans="1:33">
      <c r="A7" t="str">
        <f>LEFT(RIGHT([1]Rapport!$C63,7),6)</f>
        <v>800509</v>
      </c>
      <c r="B7">
        <f t="shared" si="1"/>
        <v>0</v>
      </c>
      <c r="C7" t="s">
        <v>89</v>
      </c>
      <c r="D7" t="str">
        <f t="shared" si="0"/>
        <v>800509</v>
      </c>
      <c r="E7" s="12">
        <v>28</v>
      </c>
      <c r="F7" s="12">
        <v>18</v>
      </c>
      <c r="G7" s="12">
        <v>24</v>
      </c>
      <c r="H7" s="12">
        <v>142</v>
      </c>
      <c r="I7" s="12">
        <v>226</v>
      </c>
      <c r="J7" s="12">
        <v>221</v>
      </c>
      <c r="K7" s="12">
        <v>151</v>
      </c>
      <c r="L7" s="12">
        <v>210</v>
      </c>
      <c r="M7" s="12">
        <v>166</v>
      </c>
      <c r="N7" s="12">
        <v>122</v>
      </c>
      <c r="O7" s="12">
        <v>72</v>
      </c>
      <c r="P7" s="12">
        <v>29</v>
      </c>
      <c r="R7">
        <f t="shared" si="2"/>
        <v>1380</v>
      </c>
      <c r="S7">
        <f>SUM([1]Rapport!$D63:$N63)</f>
        <v>1380</v>
      </c>
      <c r="T7">
        <f t="shared" si="3"/>
        <v>0</v>
      </c>
      <c r="V7">
        <f>E7-[2]Rapport!D63</f>
        <v>0</v>
      </c>
      <c r="W7">
        <f>F7-[2]Rapport!E63</f>
        <v>0</v>
      </c>
      <c r="X7">
        <f>G7-[2]Rapport!F63</f>
        <v>0</v>
      </c>
      <c r="Y7">
        <f>H7-[2]Rapport!G63</f>
        <v>0</v>
      </c>
      <c r="Z7">
        <f>I7-[2]Rapport!H63</f>
        <v>0</v>
      </c>
      <c r="AA7">
        <f>J7-[2]Rapport!I63</f>
        <v>0</v>
      </c>
      <c r="AB7">
        <f>K7-[2]Rapport!J63</f>
        <v>0</v>
      </c>
      <c r="AC7">
        <f>L7-[2]Rapport!K63</f>
        <v>0</v>
      </c>
      <c r="AD7">
        <f>M7-[2]Rapport!L63</f>
        <v>0</v>
      </c>
      <c r="AE7">
        <f>N7-[2]Rapport!M63</f>
        <v>0</v>
      </c>
      <c r="AF7">
        <f>O7-[2]Rapport!N63</f>
        <v>0</v>
      </c>
      <c r="AG7">
        <f>P7-[2]Rapport!O63</f>
        <v>0</v>
      </c>
    </row>
    <row r="8" spans="1:33">
      <c r="A8" t="str">
        <f>LEFT(RIGHT([1]Rapport!$C64,7),6)</f>
        <v>800510</v>
      </c>
      <c r="B8">
        <f t="shared" si="1"/>
        <v>0</v>
      </c>
      <c r="C8" t="s">
        <v>79</v>
      </c>
      <c r="D8" t="str">
        <f t="shared" si="0"/>
        <v>800510</v>
      </c>
      <c r="E8" s="12">
        <v>17</v>
      </c>
      <c r="F8" s="12">
        <v>11</v>
      </c>
      <c r="G8" s="12">
        <v>18</v>
      </c>
      <c r="H8" s="12">
        <v>89</v>
      </c>
      <c r="I8" s="12">
        <v>198</v>
      </c>
      <c r="J8" s="12">
        <v>198</v>
      </c>
      <c r="K8" s="12">
        <v>193</v>
      </c>
      <c r="L8" s="12">
        <v>173</v>
      </c>
      <c r="M8" s="12">
        <v>114</v>
      </c>
      <c r="N8" s="12">
        <v>83</v>
      </c>
      <c r="O8" s="12">
        <v>51</v>
      </c>
      <c r="P8" s="12">
        <v>21</v>
      </c>
      <c r="R8">
        <f t="shared" si="2"/>
        <v>1145</v>
      </c>
      <c r="S8">
        <f>SUM([1]Rapport!$D64:$N64)</f>
        <v>1145</v>
      </c>
      <c r="T8">
        <f t="shared" si="3"/>
        <v>0</v>
      </c>
      <c r="V8">
        <f>E8-[2]Rapport!D64</f>
        <v>0</v>
      </c>
      <c r="W8">
        <f>F8-[2]Rapport!E64</f>
        <v>0</v>
      </c>
      <c r="X8">
        <f>G8-[2]Rapport!F64</f>
        <v>0</v>
      </c>
      <c r="Y8">
        <f>H8-[2]Rapport!G64</f>
        <v>0</v>
      </c>
      <c r="Z8">
        <f>I8-[2]Rapport!H64</f>
        <v>0</v>
      </c>
      <c r="AA8">
        <f>J8-[2]Rapport!I64</f>
        <v>0</v>
      </c>
      <c r="AB8">
        <f>K8-[2]Rapport!J64</f>
        <v>0</v>
      </c>
      <c r="AC8">
        <f>L8-[2]Rapport!K64</f>
        <v>0</v>
      </c>
      <c r="AD8">
        <f>M8-[2]Rapport!L64</f>
        <v>0</v>
      </c>
      <c r="AE8">
        <f>N8-[2]Rapport!M64</f>
        <v>0</v>
      </c>
      <c r="AF8">
        <f>O8-[2]Rapport!N64</f>
        <v>0</v>
      </c>
      <c r="AG8">
        <f>P8-[2]Rapport!O64</f>
        <v>0</v>
      </c>
    </row>
    <row r="9" spans="1:33">
      <c r="A9" t="str">
        <f>LEFT(RIGHT([1]Rapport!$C65,7),6)</f>
        <v>800511</v>
      </c>
      <c r="B9">
        <f t="shared" si="1"/>
        <v>0</v>
      </c>
      <c r="C9" t="s">
        <v>222</v>
      </c>
      <c r="D9" t="str">
        <f t="shared" si="0"/>
        <v>800511</v>
      </c>
      <c r="E9" s="12">
        <v>63</v>
      </c>
      <c r="F9" s="12">
        <v>23</v>
      </c>
      <c r="G9" s="12">
        <v>31</v>
      </c>
      <c r="H9" s="12">
        <v>265</v>
      </c>
      <c r="I9" s="12">
        <v>515</v>
      </c>
      <c r="J9" s="12">
        <v>500</v>
      </c>
      <c r="K9" s="12">
        <v>367</v>
      </c>
      <c r="L9" s="12">
        <v>451</v>
      </c>
      <c r="M9" s="12">
        <v>405</v>
      </c>
      <c r="N9" s="12">
        <v>299</v>
      </c>
      <c r="O9" s="12">
        <v>204</v>
      </c>
      <c r="P9" s="12">
        <v>74</v>
      </c>
      <c r="R9">
        <f t="shared" si="2"/>
        <v>3123</v>
      </c>
      <c r="S9">
        <f>SUM([1]Rapport!$D65:$N65)</f>
        <v>3123</v>
      </c>
      <c r="T9">
        <f t="shared" si="3"/>
        <v>0</v>
      </c>
      <c r="V9">
        <f>E9-[2]Rapport!D65</f>
        <v>0</v>
      </c>
      <c r="W9">
        <f>F9-[2]Rapport!E65</f>
        <v>0</v>
      </c>
      <c r="X9">
        <f>G9-[2]Rapport!F65</f>
        <v>0</v>
      </c>
      <c r="Y9">
        <f>H9-[2]Rapport!G65</f>
        <v>0</v>
      </c>
      <c r="Z9">
        <f>I9-[2]Rapport!H65</f>
        <v>0</v>
      </c>
      <c r="AA9">
        <f>J9-[2]Rapport!I65</f>
        <v>0</v>
      </c>
      <c r="AB9">
        <f>K9-[2]Rapport!J65</f>
        <v>0</v>
      </c>
      <c r="AC9">
        <f>L9-[2]Rapport!K65</f>
        <v>0</v>
      </c>
      <c r="AD9">
        <f>M9-[2]Rapport!L65</f>
        <v>0</v>
      </c>
      <c r="AE9">
        <f>N9-[2]Rapport!M65</f>
        <v>0</v>
      </c>
      <c r="AF9">
        <f>O9-[2]Rapport!N65</f>
        <v>0</v>
      </c>
      <c r="AG9">
        <f>P9-[2]Rapport!O65</f>
        <v>0</v>
      </c>
    </row>
    <row r="10" spans="1:33">
      <c r="A10" t="str">
        <f>LEFT(RIGHT([1]Rapport!$C66,7),6)</f>
        <v>800512</v>
      </c>
      <c r="B10">
        <f t="shared" si="1"/>
        <v>0</v>
      </c>
      <c r="C10" t="s">
        <v>197</v>
      </c>
      <c r="D10" t="str">
        <f t="shared" si="0"/>
        <v>800512</v>
      </c>
      <c r="E10" s="12">
        <v>21</v>
      </c>
      <c r="F10" s="12">
        <v>15</v>
      </c>
      <c r="G10" s="12">
        <v>17</v>
      </c>
      <c r="H10" s="12">
        <v>82</v>
      </c>
      <c r="I10" s="12">
        <v>125</v>
      </c>
      <c r="J10" s="12">
        <v>109</v>
      </c>
      <c r="K10" s="12">
        <v>108</v>
      </c>
      <c r="L10" s="12">
        <v>142</v>
      </c>
      <c r="M10" s="12">
        <v>148</v>
      </c>
      <c r="N10" s="12">
        <v>124</v>
      </c>
      <c r="O10" s="12">
        <v>85</v>
      </c>
      <c r="P10" s="12">
        <v>29</v>
      </c>
      <c r="R10">
        <f t="shared" si="2"/>
        <v>976</v>
      </c>
      <c r="S10">
        <f>SUM([1]Rapport!$D66:$N66)</f>
        <v>951</v>
      </c>
      <c r="T10">
        <f t="shared" si="3"/>
        <v>25</v>
      </c>
      <c r="V10">
        <f>E10-[2]Rapport!D66</f>
        <v>0</v>
      </c>
      <c r="W10">
        <f>F10-[2]Rapport!E66</f>
        <v>0</v>
      </c>
      <c r="X10">
        <f>G10-[2]Rapport!F66</f>
        <v>0</v>
      </c>
      <c r="Y10">
        <f>H10-[2]Rapport!G66</f>
        <v>0</v>
      </c>
      <c r="Z10">
        <f>I10-[2]Rapport!H66</f>
        <v>0</v>
      </c>
      <c r="AA10">
        <f>J10-[2]Rapport!I66</f>
        <v>0</v>
      </c>
      <c r="AB10">
        <f>K10-[2]Rapport!J66</f>
        <v>0</v>
      </c>
      <c r="AC10">
        <f>L10-[2]Rapport!K66</f>
        <v>0</v>
      </c>
      <c r="AD10">
        <f>M10-[2]Rapport!L66</f>
        <v>0</v>
      </c>
      <c r="AE10">
        <f>N10-[2]Rapport!M66</f>
        <v>0</v>
      </c>
      <c r="AF10">
        <f>O10-[2]Rapport!N66</f>
        <v>0</v>
      </c>
      <c r="AG10">
        <f>P10-[2]Rapport!O66</f>
        <v>0</v>
      </c>
    </row>
    <row r="11" spans="1:33">
      <c r="A11" t="str">
        <f>LEFT(RIGHT([1]Rapport!$C67,7),6)</f>
        <v>800513</v>
      </c>
      <c r="B11">
        <f t="shared" si="1"/>
        <v>0</v>
      </c>
      <c r="C11" t="s">
        <v>248</v>
      </c>
      <c r="D11" t="str">
        <f t="shared" si="0"/>
        <v>800513</v>
      </c>
      <c r="E11" s="12">
        <v>76</v>
      </c>
      <c r="F11" s="12">
        <v>51</v>
      </c>
      <c r="G11" s="12">
        <v>62</v>
      </c>
      <c r="H11" s="12">
        <v>195</v>
      </c>
      <c r="I11" s="12">
        <v>269</v>
      </c>
      <c r="J11" s="12">
        <v>312</v>
      </c>
      <c r="K11" s="12">
        <v>217</v>
      </c>
      <c r="L11" s="12">
        <v>250</v>
      </c>
      <c r="M11" s="12">
        <v>215</v>
      </c>
      <c r="N11" s="12">
        <v>197</v>
      </c>
      <c r="O11" s="12">
        <v>114</v>
      </c>
      <c r="P11" s="12">
        <v>18</v>
      </c>
      <c r="R11">
        <f t="shared" si="2"/>
        <v>1958</v>
      </c>
      <c r="S11">
        <f>SUM([1]Rapport!$D67:$N67)</f>
        <v>1939</v>
      </c>
      <c r="T11">
        <f t="shared" si="3"/>
        <v>19</v>
      </c>
      <c r="V11">
        <f>E11-[2]Rapport!D67</f>
        <v>0</v>
      </c>
      <c r="W11">
        <f>F11-[2]Rapport!E67</f>
        <v>0</v>
      </c>
      <c r="X11">
        <f>G11-[2]Rapport!F67</f>
        <v>0</v>
      </c>
      <c r="Y11">
        <f>H11-[2]Rapport!G67</f>
        <v>0</v>
      </c>
      <c r="Z11">
        <f>I11-[2]Rapport!H67</f>
        <v>0</v>
      </c>
      <c r="AA11">
        <f>J11-[2]Rapport!I67</f>
        <v>0</v>
      </c>
      <c r="AB11">
        <f>K11-[2]Rapport!J67</f>
        <v>0</v>
      </c>
      <c r="AC11">
        <f>L11-[2]Rapport!K67</f>
        <v>0</v>
      </c>
      <c r="AD11">
        <f>M11-[2]Rapport!L67</f>
        <v>0</v>
      </c>
      <c r="AE11">
        <f>N11-[2]Rapport!M67</f>
        <v>0</v>
      </c>
      <c r="AF11">
        <f>O11-[2]Rapport!N67</f>
        <v>0</v>
      </c>
      <c r="AG11">
        <f>P11-[2]Rapport!O67</f>
        <v>0</v>
      </c>
    </row>
    <row r="12" spans="1:33">
      <c r="A12" t="str">
        <f>LEFT(RIGHT([1]Rapport!$C68,7),6)</f>
        <v>800514</v>
      </c>
      <c r="B12">
        <f t="shared" si="1"/>
        <v>0</v>
      </c>
      <c r="C12" t="s">
        <v>206</v>
      </c>
      <c r="D12" t="str">
        <f t="shared" si="0"/>
        <v>800514</v>
      </c>
      <c r="E12" s="12">
        <v>10</v>
      </c>
      <c r="F12" s="12">
        <v>7</v>
      </c>
      <c r="G12" s="12">
        <v>11</v>
      </c>
      <c r="H12" s="12">
        <v>73</v>
      </c>
      <c r="I12" s="12">
        <v>134</v>
      </c>
      <c r="J12" s="12">
        <v>141</v>
      </c>
      <c r="K12" s="12">
        <v>128</v>
      </c>
      <c r="L12" s="12">
        <v>118</v>
      </c>
      <c r="M12" s="12">
        <v>97</v>
      </c>
      <c r="N12" s="12">
        <v>64</v>
      </c>
      <c r="O12" s="12">
        <v>34</v>
      </c>
      <c r="P12" s="12">
        <v>13</v>
      </c>
      <c r="R12">
        <f t="shared" si="2"/>
        <v>817</v>
      </c>
      <c r="S12">
        <f>SUM([1]Rapport!$D68:$N68)</f>
        <v>817</v>
      </c>
      <c r="T12">
        <f t="shared" si="3"/>
        <v>0</v>
      </c>
      <c r="V12">
        <f>E12-[2]Rapport!D68</f>
        <v>0</v>
      </c>
      <c r="W12">
        <f>F12-[2]Rapport!E68</f>
        <v>0</v>
      </c>
      <c r="X12">
        <f>G12-[2]Rapport!F68</f>
        <v>0</v>
      </c>
      <c r="Y12">
        <f>H12-[2]Rapport!G68</f>
        <v>0</v>
      </c>
      <c r="Z12">
        <f>I12-[2]Rapport!H68</f>
        <v>0</v>
      </c>
      <c r="AA12">
        <f>J12-[2]Rapport!I68</f>
        <v>0</v>
      </c>
      <c r="AB12">
        <f>K12-[2]Rapport!J68</f>
        <v>0</v>
      </c>
      <c r="AC12">
        <f>L12-[2]Rapport!K68</f>
        <v>0</v>
      </c>
      <c r="AD12">
        <f>M12-[2]Rapport!L68</f>
        <v>0</v>
      </c>
      <c r="AE12">
        <f>N12-[2]Rapport!M68</f>
        <v>0</v>
      </c>
      <c r="AF12">
        <f>O12-[2]Rapport!N68</f>
        <v>0</v>
      </c>
      <c r="AG12">
        <f>P12-[2]Rapport!O68</f>
        <v>0</v>
      </c>
    </row>
    <row r="13" spans="1:33">
      <c r="A13" t="str">
        <f>LEFT(RIGHT([1]Rapport!$C69,7),6)</f>
        <v>800515</v>
      </c>
      <c r="B13">
        <f t="shared" si="1"/>
        <v>0</v>
      </c>
      <c r="C13" t="s">
        <v>236</v>
      </c>
      <c r="D13" t="str">
        <f t="shared" si="0"/>
        <v>800515</v>
      </c>
      <c r="E13" s="12">
        <v>9</v>
      </c>
      <c r="F13" s="12">
        <v>6</v>
      </c>
      <c r="G13" s="12">
        <v>8</v>
      </c>
      <c r="H13" s="12">
        <v>42</v>
      </c>
      <c r="I13" s="12">
        <v>96</v>
      </c>
      <c r="J13" s="12">
        <v>93</v>
      </c>
      <c r="K13" s="12">
        <v>92</v>
      </c>
      <c r="L13" s="12">
        <v>81</v>
      </c>
      <c r="M13" s="12">
        <v>48</v>
      </c>
      <c r="N13" s="12">
        <v>38</v>
      </c>
      <c r="O13" s="12">
        <v>19</v>
      </c>
      <c r="P13" s="12">
        <v>8</v>
      </c>
      <c r="R13">
        <f t="shared" si="2"/>
        <v>532</v>
      </c>
      <c r="S13">
        <f>SUM([1]Rapport!$D69:$N69)</f>
        <v>532</v>
      </c>
      <c r="T13">
        <f t="shared" si="3"/>
        <v>0</v>
      </c>
      <c r="V13">
        <f>E13-[2]Rapport!D69</f>
        <v>0</v>
      </c>
      <c r="W13">
        <f>F13-[2]Rapport!E69</f>
        <v>0</v>
      </c>
      <c r="X13">
        <f>G13-[2]Rapport!F69</f>
        <v>0</v>
      </c>
      <c r="Y13">
        <f>H13-[2]Rapport!G69</f>
        <v>0</v>
      </c>
      <c r="Z13">
        <f>I13-[2]Rapport!H69</f>
        <v>0</v>
      </c>
      <c r="AA13">
        <f>J13-[2]Rapport!I69</f>
        <v>0</v>
      </c>
      <c r="AB13">
        <f>K13-[2]Rapport!J69</f>
        <v>0</v>
      </c>
      <c r="AC13">
        <f>L13-[2]Rapport!K69</f>
        <v>0</v>
      </c>
      <c r="AD13">
        <f>M13-[2]Rapport!L69</f>
        <v>0</v>
      </c>
      <c r="AE13">
        <f>N13-[2]Rapport!M69</f>
        <v>0</v>
      </c>
      <c r="AF13">
        <f>O13-[2]Rapport!N69</f>
        <v>0</v>
      </c>
      <c r="AG13">
        <f>P13-[2]Rapport!O69</f>
        <v>0</v>
      </c>
    </row>
    <row r="14" spans="1:33">
      <c r="A14" t="str">
        <f>LEFT(RIGHT([1]Rapport!$C70,7),6)</f>
        <v>800516</v>
      </c>
      <c r="B14">
        <f>A14-D15</f>
        <v>-1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R14">
        <f t="shared" si="2"/>
        <v>0</v>
      </c>
      <c r="S14" t="e">
        <f>SUM([1]Rapport!$D70:$N70)</f>
        <v>#REF!</v>
      </c>
      <c r="T14" t="e">
        <f t="shared" si="3"/>
        <v>#REF!</v>
      </c>
    </row>
    <row r="15" spans="1:33">
      <c r="A15" t="str">
        <f>LEFT(RIGHT([1]Rapport!$C71,7),6)</f>
        <v>800517</v>
      </c>
      <c r="B15">
        <f>A15-D15</f>
        <v>0</v>
      </c>
      <c r="C15" t="s">
        <v>33</v>
      </c>
      <c r="D15" t="str">
        <f t="shared" ref="D15:D31" si="4">LEFT(RIGHT(C15,7),6)</f>
        <v>800517</v>
      </c>
      <c r="E15" s="12">
        <v>35</v>
      </c>
      <c r="F15" s="12">
        <v>27</v>
      </c>
      <c r="G15" s="12">
        <v>30</v>
      </c>
      <c r="H15" s="12">
        <v>89</v>
      </c>
      <c r="I15" s="12">
        <v>178</v>
      </c>
      <c r="J15" s="12">
        <v>180</v>
      </c>
      <c r="K15" s="12">
        <v>156</v>
      </c>
      <c r="L15" s="12">
        <v>160</v>
      </c>
      <c r="M15" s="12">
        <v>122</v>
      </c>
      <c r="N15" s="12">
        <v>92</v>
      </c>
      <c r="O15" s="12">
        <v>62</v>
      </c>
      <c r="P15" s="12">
        <v>30</v>
      </c>
      <c r="R15">
        <f t="shared" si="2"/>
        <v>1131</v>
      </c>
      <c r="S15">
        <f>SUM([1]Rapport!$D71:$N71)</f>
        <v>1131</v>
      </c>
      <c r="T15">
        <f t="shared" si="3"/>
        <v>0</v>
      </c>
      <c r="V15">
        <f>E15-[2]Rapport!D71</f>
        <v>0</v>
      </c>
      <c r="W15">
        <f>F15-[2]Rapport!E71</f>
        <v>0</v>
      </c>
      <c r="X15">
        <f>G15-[2]Rapport!F71</f>
        <v>0</v>
      </c>
      <c r="Y15">
        <f>H15-[2]Rapport!G71</f>
        <v>0</v>
      </c>
      <c r="Z15">
        <f>I15-[2]Rapport!H71</f>
        <v>0</v>
      </c>
      <c r="AA15">
        <f>J15-[2]Rapport!I71</f>
        <v>0</v>
      </c>
      <c r="AB15">
        <f>K15-[2]Rapport!J71</f>
        <v>0</v>
      </c>
      <c r="AC15">
        <f>L15-[2]Rapport!K71</f>
        <v>0</v>
      </c>
      <c r="AD15">
        <f>M15-[2]Rapport!L71</f>
        <v>0</v>
      </c>
      <c r="AE15">
        <f>N15-[2]Rapport!M71</f>
        <v>0</v>
      </c>
      <c r="AF15">
        <f>O15-[2]Rapport!N71</f>
        <v>0</v>
      </c>
      <c r="AG15">
        <f>P15-[2]Rapport!O71</f>
        <v>0</v>
      </c>
    </row>
    <row r="16" spans="1:33">
      <c r="A16" t="str">
        <f>LEFT(RIGHT([1]Rapport!$C72,7),6)</f>
        <v>800518</v>
      </c>
      <c r="B16">
        <f t="shared" ref="B16:B30" si="5">A16-D16</f>
        <v>0</v>
      </c>
      <c r="C16" t="s">
        <v>137</v>
      </c>
      <c r="D16" t="str">
        <f t="shared" si="4"/>
        <v>800518</v>
      </c>
      <c r="E16" s="12">
        <v>16</v>
      </c>
      <c r="F16" s="12">
        <v>10</v>
      </c>
      <c r="G16" s="12">
        <v>13</v>
      </c>
      <c r="H16" s="12">
        <v>74</v>
      </c>
      <c r="I16" s="12">
        <v>133</v>
      </c>
      <c r="J16" s="12">
        <v>135</v>
      </c>
      <c r="K16" s="12">
        <v>108</v>
      </c>
      <c r="L16" s="12">
        <v>131</v>
      </c>
      <c r="M16" s="12">
        <v>96</v>
      </c>
      <c r="N16" s="12">
        <v>77</v>
      </c>
      <c r="O16" s="12">
        <v>48</v>
      </c>
      <c r="P16" s="12">
        <v>18</v>
      </c>
      <c r="R16">
        <f t="shared" si="2"/>
        <v>841</v>
      </c>
      <c r="S16">
        <f>SUM([1]Rapport!$D72:$N72)</f>
        <v>841</v>
      </c>
      <c r="T16">
        <f t="shared" si="3"/>
        <v>0</v>
      </c>
      <c r="V16">
        <f>E16-[2]Rapport!D72</f>
        <v>0</v>
      </c>
      <c r="W16">
        <f>F16-[2]Rapport!E72</f>
        <v>0</v>
      </c>
      <c r="X16">
        <f>G16-[2]Rapport!F72</f>
        <v>0</v>
      </c>
      <c r="Y16">
        <f>H16-[2]Rapport!G72</f>
        <v>0</v>
      </c>
      <c r="Z16">
        <f>I16-[2]Rapport!H72</f>
        <v>0</v>
      </c>
      <c r="AA16">
        <f>J16-[2]Rapport!I72</f>
        <v>0</v>
      </c>
      <c r="AB16">
        <f>K16-[2]Rapport!J72</f>
        <v>0</v>
      </c>
      <c r="AC16">
        <f>L16-[2]Rapport!K72</f>
        <v>0</v>
      </c>
      <c r="AD16">
        <f>M16-[2]Rapport!L72</f>
        <v>0</v>
      </c>
      <c r="AE16">
        <f>N16-[2]Rapport!M72</f>
        <v>0</v>
      </c>
      <c r="AF16">
        <f>O16-[2]Rapport!N72</f>
        <v>0</v>
      </c>
      <c r="AG16">
        <f>P16-[2]Rapport!O72</f>
        <v>0</v>
      </c>
    </row>
    <row r="17" spans="1:33">
      <c r="A17" t="str">
        <f>LEFT(RIGHT([1]Rapport!$C73,7),6)</f>
        <v>800519</v>
      </c>
      <c r="B17">
        <f t="shared" si="5"/>
        <v>0</v>
      </c>
      <c r="C17" t="s">
        <v>239</v>
      </c>
      <c r="D17" t="str">
        <f t="shared" si="4"/>
        <v>800519</v>
      </c>
      <c r="E17" s="12">
        <v>2</v>
      </c>
      <c r="F17" s="12">
        <v>1</v>
      </c>
      <c r="G17" s="12">
        <v>2</v>
      </c>
      <c r="H17" s="12">
        <v>11</v>
      </c>
      <c r="I17" s="12">
        <v>25</v>
      </c>
      <c r="J17" s="12">
        <v>22</v>
      </c>
      <c r="K17" s="12">
        <v>15</v>
      </c>
      <c r="L17" s="12">
        <v>20</v>
      </c>
      <c r="M17" s="12">
        <v>17</v>
      </c>
      <c r="N17" s="12">
        <v>11</v>
      </c>
      <c r="O17" s="12">
        <v>4</v>
      </c>
      <c r="P17" s="12">
        <v>2</v>
      </c>
      <c r="R17">
        <f t="shared" si="2"/>
        <v>130</v>
      </c>
      <c r="S17">
        <f>SUM([1]Rapport!$D73:$N73)</f>
        <v>130</v>
      </c>
      <c r="T17">
        <f t="shared" si="3"/>
        <v>0</v>
      </c>
      <c r="V17">
        <f>E17-[2]Rapport!D73</f>
        <v>0</v>
      </c>
      <c r="W17">
        <f>F17-[2]Rapport!E73</f>
        <v>0</v>
      </c>
      <c r="X17">
        <f>G17-[2]Rapport!F73</f>
        <v>0</v>
      </c>
      <c r="Y17">
        <f>H17-[2]Rapport!G73</f>
        <v>0</v>
      </c>
      <c r="Z17">
        <f>I17-[2]Rapport!H73</f>
        <v>0</v>
      </c>
      <c r="AA17">
        <f>J17-[2]Rapport!I73</f>
        <v>0</v>
      </c>
      <c r="AB17">
        <f>K17-[2]Rapport!J73</f>
        <v>0</v>
      </c>
      <c r="AC17">
        <f>L17-[2]Rapport!K73</f>
        <v>0</v>
      </c>
      <c r="AD17">
        <f>M17-[2]Rapport!L73</f>
        <v>0</v>
      </c>
      <c r="AE17">
        <f>N17-[2]Rapport!M73</f>
        <v>0</v>
      </c>
      <c r="AF17">
        <f>O17-[2]Rapport!N73</f>
        <v>0</v>
      </c>
      <c r="AG17">
        <f>P17-[2]Rapport!O73</f>
        <v>0</v>
      </c>
    </row>
    <row r="18" spans="1:33">
      <c r="A18" t="str">
        <f>LEFT(RIGHT([1]Rapport!$C74,7),6)</f>
        <v>800520</v>
      </c>
      <c r="B18">
        <f t="shared" si="5"/>
        <v>0</v>
      </c>
      <c r="C18" t="s">
        <v>259</v>
      </c>
      <c r="D18" t="str">
        <f t="shared" si="4"/>
        <v>800520</v>
      </c>
      <c r="E18" s="12">
        <v>6</v>
      </c>
      <c r="F18" s="12">
        <v>3</v>
      </c>
      <c r="G18" s="12">
        <v>36</v>
      </c>
      <c r="H18" s="12">
        <v>51</v>
      </c>
      <c r="I18" s="12">
        <v>118</v>
      </c>
      <c r="J18" s="12">
        <v>107</v>
      </c>
      <c r="K18" s="12">
        <v>57</v>
      </c>
      <c r="L18" s="12">
        <v>87</v>
      </c>
      <c r="M18" s="12">
        <v>96</v>
      </c>
      <c r="N18" s="12">
        <v>57</v>
      </c>
      <c r="O18" s="12">
        <v>38</v>
      </c>
      <c r="P18" s="12">
        <v>9</v>
      </c>
      <c r="R18">
        <f t="shared" si="2"/>
        <v>656</v>
      </c>
      <c r="S18">
        <f>SUM([1]Rapport!$D74:$N74)</f>
        <v>654</v>
      </c>
      <c r="T18">
        <f t="shared" si="3"/>
        <v>2</v>
      </c>
      <c r="V18">
        <f>E18-[2]Rapport!D74</f>
        <v>0</v>
      </c>
      <c r="W18">
        <f>F18-[2]Rapport!E74</f>
        <v>0</v>
      </c>
      <c r="X18">
        <f>G18-[2]Rapport!F74</f>
        <v>0</v>
      </c>
      <c r="Y18">
        <f>H18-[2]Rapport!G74</f>
        <v>0</v>
      </c>
      <c r="Z18">
        <f>I18-[2]Rapport!H74</f>
        <v>0</v>
      </c>
      <c r="AA18">
        <f>J18-[2]Rapport!I74</f>
        <v>0</v>
      </c>
      <c r="AB18">
        <f>K18-[2]Rapport!J74</f>
        <v>0</v>
      </c>
      <c r="AC18">
        <f>L18-[2]Rapport!K74</f>
        <v>0</v>
      </c>
      <c r="AD18">
        <f>M18-[2]Rapport!L74</f>
        <v>0</v>
      </c>
      <c r="AE18">
        <f>N18-[2]Rapport!M74</f>
        <v>0</v>
      </c>
      <c r="AF18">
        <f>O18-[2]Rapport!N74</f>
        <v>0</v>
      </c>
      <c r="AG18">
        <f>P18-[2]Rapport!O74</f>
        <v>0</v>
      </c>
    </row>
    <row r="19" spans="1:33">
      <c r="A19" t="str">
        <f>LEFT(RIGHT([1]Rapport!$C75,7),6)</f>
        <v>800521</v>
      </c>
      <c r="B19">
        <f t="shared" si="5"/>
        <v>0</v>
      </c>
      <c r="C19" t="s">
        <v>108</v>
      </c>
      <c r="D19" t="str">
        <f t="shared" si="4"/>
        <v>800521</v>
      </c>
      <c r="E19" s="12">
        <v>44</v>
      </c>
      <c r="F19" s="12">
        <v>26</v>
      </c>
      <c r="G19" s="12">
        <v>32</v>
      </c>
      <c r="H19" s="12">
        <v>214</v>
      </c>
      <c r="I19" s="12">
        <v>378</v>
      </c>
      <c r="J19" s="12">
        <v>380</v>
      </c>
      <c r="K19" s="12">
        <v>257</v>
      </c>
      <c r="L19" s="12">
        <v>330</v>
      </c>
      <c r="M19" s="12">
        <v>322</v>
      </c>
      <c r="N19" s="12">
        <v>253</v>
      </c>
      <c r="O19" s="12">
        <v>158</v>
      </c>
      <c r="P19" s="12">
        <v>53</v>
      </c>
      <c r="R19">
        <f t="shared" si="2"/>
        <v>2394</v>
      </c>
      <c r="S19">
        <f>SUM([1]Rapport!$D75:$N75)</f>
        <v>2394</v>
      </c>
      <c r="T19">
        <f t="shared" si="3"/>
        <v>0</v>
      </c>
      <c r="V19">
        <f>E19-[2]Rapport!D75</f>
        <v>0</v>
      </c>
      <c r="W19">
        <f>F19-[2]Rapport!E75</f>
        <v>0</v>
      </c>
      <c r="X19">
        <f>G19-[2]Rapport!F75</f>
        <v>0</v>
      </c>
      <c r="Y19">
        <f>H19-[2]Rapport!G75</f>
        <v>0</v>
      </c>
      <c r="Z19">
        <f>I19-[2]Rapport!H75</f>
        <v>0</v>
      </c>
      <c r="AA19">
        <f>J19-[2]Rapport!I75</f>
        <v>0</v>
      </c>
      <c r="AB19">
        <f>K19-[2]Rapport!J75</f>
        <v>0</v>
      </c>
      <c r="AC19">
        <f>L19-[2]Rapport!K75</f>
        <v>0</v>
      </c>
      <c r="AD19">
        <f>M19-[2]Rapport!L75</f>
        <v>0</v>
      </c>
      <c r="AE19">
        <f>N19-[2]Rapport!M75</f>
        <v>0</v>
      </c>
      <c r="AF19">
        <f>O19-[2]Rapport!N75</f>
        <v>0</v>
      </c>
      <c r="AG19">
        <f>P19-[2]Rapport!O75</f>
        <v>0</v>
      </c>
    </row>
    <row r="20" spans="1:33">
      <c r="A20" t="str">
        <f>LEFT(RIGHT([1]Rapport!$C76,7),6)</f>
        <v>800522</v>
      </c>
      <c r="B20">
        <f t="shared" si="5"/>
        <v>0</v>
      </c>
      <c r="C20" t="s">
        <v>215</v>
      </c>
      <c r="D20" t="str">
        <f t="shared" si="4"/>
        <v>800522</v>
      </c>
      <c r="E20" s="12">
        <v>35</v>
      </c>
      <c r="F20" s="12">
        <v>24</v>
      </c>
      <c r="G20" s="12">
        <v>30</v>
      </c>
      <c r="H20" s="12">
        <v>161</v>
      </c>
      <c r="I20" s="12">
        <v>322</v>
      </c>
      <c r="J20" s="12">
        <v>318</v>
      </c>
      <c r="K20" s="12">
        <v>215</v>
      </c>
      <c r="L20" s="12">
        <v>286</v>
      </c>
      <c r="M20" s="12">
        <v>241</v>
      </c>
      <c r="N20" s="12">
        <v>183</v>
      </c>
      <c r="O20" s="12">
        <v>114</v>
      </c>
      <c r="P20" s="12">
        <v>40</v>
      </c>
      <c r="R20">
        <f t="shared" si="2"/>
        <v>1929</v>
      </c>
      <c r="S20">
        <f>SUM([1]Rapport!$D76:$N76)</f>
        <v>1929</v>
      </c>
      <c r="T20">
        <f t="shared" si="3"/>
        <v>0</v>
      </c>
      <c r="V20">
        <f>E20-[2]Rapport!D76</f>
        <v>0</v>
      </c>
      <c r="W20">
        <f>F20-[2]Rapport!E76</f>
        <v>0</v>
      </c>
      <c r="X20">
        <f>G20-[2]Rapport!F76</f>
        <v>0</v>
      </c>
      <c r="Y20">
        <f>H20-[2]Rapport!G76</f>
        <v>0</v>
      </c>
      <c r="Z20">
        <f>I20-[2]Rapport!H76</f>
        <v>0</v>
      </c>
      <c r="AA20">
        <f>J20-[2]Rapport!I76</f>
        <v>0</v>
      </c>
      <c r="AB20">
        <f>K20-[2]Rapport!J76</f>
        <v>0</v>
      </c>
      <c r="AC20">
        <f>L20-[2]Rapport!K76</f>
        <v>0</v>
      </c>
      <c r="AD20">
        <f>M20-[2]Rapport!L76</f>
        <v>0</v>
      </c>
      <c r="AE20">
        <f>N20-[2]Rapport!M76</f>
        <v>0</v>
      </c>
      <c r="AF20">
        <f>O20-[2]Rapport!N76</f>
        <v>0</v>
      </c>
      <c r="AG20">
        <f>P20-[2]Rapport!O76</f>
        <v>0</v>
      </c>
    </row>
    <row r="21" spans="1:33">
      <c r="A21" t="str">
        <f>LEFT(RIGHT([1]Rapport!$C77,7),6)</f>
        <v>800523</v>
      </c>
      <c r="B21">
        <f t="shared" si="5"/>
        <v>0</v>
      </c>
      <c r="C21" t="s">
        <v>6</v>
      </c>
      <c r="D21" t="str">
        <f t="shared" si="4"/>
        <v>800523</v>
      </c>
      <c r="E21" s="12">
        <v>44</v>
      </c>
      <c r="F21" s="12">
        <v>26</v>
      </c>
      <c r="G21" s="12"/>
      <c r="H21" s="12"/>
      <c r="I21" s="12"/>
      <c r="J21" s="12">
        <v>252</v>
      </c>
      <c r="K21" s="12">
        <v>212</v>
      </c>
      <c r="L21" s="12">
        <v>227</v>
      </c>
      <c r="M21" s="12">
        <v>178</v>
      </c>
      <c r="N21" s="12">
        <v>147</v>
      </c>
      <c r="O21" s="12">
        <v>104</v>
      </c>
      <c r="P21" s="12">
        <v>48</v>
      </c>
      <c r="R21">
        <f t="shared" si="2"/>
        <v>1190</v>
      </c>
      <c r="S21" t="e">
        <f>SUM([1]Rapport!$D77:$N77)</f>
        <v>#REF!</v>
      </c>
      <c r="T21" t="e">
        <f t="shared" si="3"/>
        <v>#REF!</v>
      </c>
      <c r="V21">
        <f>E21-[2]Rapport!D77</f>
        <v>0</v>
      </c>
      <c r="W21">
        <f>F21-[2]Rapport!E77</f>
        <v>0</v>
      </c>
      <c r="X21">
        <f>G21-[2]Rapport!F77</f>
        <v>0</v>
      </c>
      <c r="Y21">
        <f>H21-[2]Rapport!G77</f>
        <v>0</v>
      </c>
      <c r="Z21">
        <f>I21-[2]Rapport!H77</f>
        <v>0</v>
      </c>
      <c r="AA21">
        <f>J21-[2]Rapport!I77</f>
        <v>0</v>
      </c>
      <c r="AB21">
        <f>K21-[2]Rapport!J77</f>
        <v>0</v>
      </c>
      <c r="AC21">
        <f>L21-[2]Rapport!K77</f>
        <v>0</v>
      </c>
      <c r="AD21">
        <f>M21-[2]Rapport!L77</f>
        <v>0</v>
      </c>
      <c r="AE21">
        <f>N21-[2]Rapport!M77</f>
        <v>0</v>
      </c>
      <c r="AF21">
        <f>O21-[2]Rapport!N77</f>
        <v>0</v>
      </c>
      <c r="AG21">
        <f>P21-[2]Rapport!O77</f>
        <v>0</v>
      </c>
    </row>
    <row r="22" spans="1:33">
      <c r="A22" t="str">
        <f>LEFT(RIGHT([1]Rapport!$C78,7),6)</f>
        <v>800524</v>
      </c>
      <c r="B22">
        <f t="shared" si="5"/>
        <v>0</v>
      </c>
      <c r="C22" t="s">
        <v>119</v>
      </c>
      <c r="D22" t="str">
        <f t="shared" si="4"/>
        <v>800524</v>
      </c>
      <c r="E22" s="12">
        <v>46</v>
      </c>
      <c r="F22" s="12">
        <v>34</v>
      </c>
      <c r="G22" s="12">
        <v>46</v>
      </c>
      <c r="H22" s="12">
        <v>175</v>
      </c>
      <c r="I22" s="12">
        <v>304</v>
      </c>
      <c r="J22" s="12">
        <v>324</v>
      </c>
      <c r="K22" s="12">
        <v>239</v>
      </c>
      <c r="L22" s="12">
        <v>290</v>
      </c>
      <c r="M22" s="12">
        <v>250</v>
      </c>
      <c r="N22" s="12">
        <v>211</v>
      </c>
      <c r="O22" s="12">
        <v>138</v>
      </c>
      <c r="P22" s="12">
        <v>55</v>
      </c>
      <c r="R22">
        <f t="shared" si="2"/>
        <v>2057</v>
      </c>
      <c r="S22">
        <f>SUM([1]Rapport!$D78:$N78)</f>
        <v>2056</v>
      </c>
      <c r="T22">
        <f t="shared" si="3"/>
        <v>1</v>
      </c>
      <c r="V22">
        <f>E22-[2]Rapport!D78</f>
        <v>0</v>
      </c>
      <c r="W22">
        <f>F22-[2]Rapport!E78</f>
        <v>0</v>
      </c>
      <c r="X22">
        <f>G22-[2]Rapport!F78</f>
        <v>0</v>
      </c>
      <c r="Y22">
        <f>H22-[2]Rapport!G78</f>
        <v>0</v>
      </c>
      <c r="Z22">
        <f>I22-[2]Rapport!H78</f>
        <v>0</v>
      </c>
      <c r="AA22">
        <f>J22-[2]Rapport!I78</f>
        <v>0</v>
      </c>
      <c r="AB22">
        <f>K22-[2]Rapport!J78</f>
        <v>0</v>
      </c>
      <c r="AC22">
        <f>L22-[2]Rapport!K78</f>
        <v>0</v>
      </c>
      <c r="AD22">
        <f>M22-[2]Rapport!L78</f>
        <v>0</v>
      </c>
      <c r="AE22">
        <f>N22-[2]Rapport!M78</f>
        <v>0</v>
      </c>
      <c r="AF22">
        <f>O22-[2]Rapport!N78</f>
        <v>0</v>
      </c>
      <c r="AG22">
        <f>P22-[2]Rapport!O78</f>
        <v>0</v>
      </c>
    </row>
    <row r="23" spans="1:33">
      <c r="A23" t="str">
        <f>LEFT(RIGHT([1]Rapport!$C79,7),6)</f>
        <v>800525</v>
      </c>
      <c r="B23">
        <f t="shared" si="5"/>
        <v>0</v>
      </c>
      <c r="C23" t="s">
        <v>130</v>
      </c>
      <c r="D23" t="str">
        <f t="shared" si="4"/>
        <v>800525</v>
      </c>
      <c r="E23" s="12">
        <v>8</v>
      </c>
      <c r="F23" s="12">
        <v>5</v>
      </c>
      <c r="G23" s="12">
        <v>7</v>
      </c>
      <c r="H23" s="12">
        <v>64</v>
      </c>
      <c r="I23" s="12">
        <v>111</v>
      </c>
      <c r="J23" s="12">
        <v>103</v>
      </c>
      <c r="K23" s="12">
        <v>57</v>
      </c>
      <c r="L23" s="12">
        <v>89</v>
      </c>
      <c r="M23" s="12">
        <v>97</v>
      </c>
      <c r="N23" s="12">
        <v>68</v>
      </c>
      <c r="O23" s="12">
        <v>41</v>
      </c>
      <c r="P23" s="12">
        <v>13</v>
      </c>
      <c r="R23">
        <f t="shared" si="2"/>
        <v>650</v>
      </c>
      <c r="S23">
        <f>SUM([1]Rapport!$D79:$N79)</f>
        <v>650</v>
      </c>
      <c r="T23">
        <f t="shared" si="3"/>
        <v>0</v>
      </c>
      <c r="V23">
        <f>E23-[2]Rapport!D79</f>
        <v>0</v>
      </c>
      <c r="W23">
        <f>F23-[2]Rapport!E79</f>
        <v>0</v>
      </c>
      <c r="X23">
        <f>G23-[2]Rapport!F79</f>
        <v>0</v>
      </c>
      <c r="Y23">
        <f>H23-[2]Rapport!G79</f>
        <v>0</v>
      </c>
      <c r="Z23">
        <f>I23-[2]Rapport!H79</f>
        <v>0</v>
      </c>
      <c r="AA23">
        <f>J23-[2]Rapport!I79</f>
        <v>0</v>
      </c>
      <c r="AB23">
        <f>K23-[2]Rapport!J79</f>
        <v>0</v>
      </c>
      <c r="AC23">
        <f>L23-[2]Rapport!K79</f>
        <v>0</v>
      </c>
      <c r="AD23">
        <f>M23-[2]Rapport!L79</f>
        <v>0</v>
      </c>
      <c r="AE23">
        <f>N23-[2]Rapport!M79</f>
        <v>0</v>
      </c>
      <c r="AF23">
        <f>O23-[2]Rapport!N79</f>
        <v>0</v>
      </c>
      <c r="AG23">
        <f>P23-[2]Rapport!O79</f>
        <v>0</v>
      </c>
    </row>
    <row r="24" spans="1:33">
      <c r="A24" t="str">
        <f>LEFT(RIGHT([1]Rapport!$C80,7),6)</f>
        <v>800526</v>
      </c>
      <c r="B24">
        <f t="shared" si="5"/>
        <v>0</v>
      </c>
      <c r="C24" t="s">
        <v>254</v>
      </c>
      <c r="D24" t="str">
        <f t="shared" si="4"/>
        <v>800526</v>
      </c>
      <c r="E24" s="12">
        <v>38</v>
      </c>
      <c r="F24" s="12">
        <v>22</v>
      </c>
      <c r="G24" s="12">
        <v>18</v>
      </c>
      <c r="H24" s="12">
        <v>175</v>
      </c>
      <c r="I24" s="12">
        <v>335</v>
      </c>
      <c r="J24" s="12">
        <v>350</v>
      </c>
      <c r="K24" s="12">
        <v>255</v>
      </c>
      <c r="L24" s="12">
        <v>295</v>
      </c>
      <c r="M24" s="12">
        <v>257</v>
      </c>
      <c r="N24" s="12">
        <v>193</v>
      </c>
      <c r="O24" s="12">
        <v>127</v>
      </c>
      <c r="P24" s="12">
        <v>41</v>
      </c>
      <c r="R24">
        <f t="shared" si="2"/>
        <v>2065</v>
      </c>
      <c r="S24">
        <f>SUM([1]Rapport!$D80:$N80)</f>
        <v>2065</v>
      </c>
      <c r="T24">
        <f t="shared" si="3"/>
        <v>0</v>
      </c>
      <c r="V24">
        <f>E24-[2]Rapport!D80</f>
        <v>0</v>
      </c>
      <c r="W24">
        <f>F24-[2]Rapport!E80</f>
        <v>0</v>
      </c>
      <c r="X24">
        <f>G24-[2]Rapport!F80</f>
        <v>0</v>
      </c>
      <c r="Y24">
        <f>H24-[2]Rapport!G80</f>
        <v>0</v>
      </c>
      <c r="Z24">
        <f>I24-[2]Rapport!H80</f>
        <v>0</v>
      </c>
      <c r="AA24">
        <f>J24-[2]Rapport!I80</f>
        <v>0</v>
      </c>
      <c r="AB24">
        <f>K24-[2]Rapport!J80</f>
        <v>0</v>
      </c>
      <c r="AC24">
        <f>L24-[2]Rapport!K80</f>
        <v>0</v>
      </c>
      <c r="AD24">
        <f>M24-[2]Rapport!L80</f>
        <v>0</v>
      </c>
      <c r="AE24">
        <f>N24-[2]Rapport!M80</f>
        <v>0</v>
      </c>
      <c r="AF24">
        <f>O24-[2]Rapport!N80</f>
        <v>0</v>
      </c>
      <c r="AG24">
        <f>P24-[2]Rapport!O80</f>
        <v>0</v>
      </c>
    </row>
    <row r="25" spans="1:33">
      <c r="A25" t="str">
        <f>LEFT(RIGHT([1]Rapport!$C81,7),6)</f>
        <v>800527</v>
      </c>
      <c r="B25">
        <f t="shared" si="5"/>
        <v>0</v>
      </c>
      <c r="C25" t="s">
        <v>97</v>
      </c>
      <c r="D25" t="str">
        <f t="shared" si="4"/>
        <v>800527</v>
      </c>
      <c r="E25" s="12">
        <v>8</v>
      </c>
      <c r="F25" s="12">
        <v>5</v>
      </c>
      <c r="G25" s="12">
        <v>7</v>
      </c>
      <c r="H25" s="12">
        <v>91</v>
      </c>
      <c r="I25" s="12">
        <v>166</v>
      </c>
      <c r="J25" s="12">
        <v>170</v>
      </c>
      <c r="K25" s="12">
        <v>98</v>
      </c>
      <c r="L25" s="12">
        <v>155</v>
      </c>
      <c r="M25" s="12">
        <v>125</v>
      </c>
      <c r="N25" s="12"/>
      <c r="O25" s="12"/>
      <c r="P25" s="12">
        <v>7</v>
      </c>
      <c r="R25">
        <f t="shared" si="2"/>
        <v>825</v>
      </c>
      <c r="S25" t="e">
        <f>SUM([1]Rapport!$D81:$N81)</f>
        <v>#REF!</v>
      </c>
      <c r="T25" t="e">
        <f t="shared" si="3"/>
        <v>#REF!</v>
      </c>
      <c r="V25">
        <f>E25-[2]Rapport!D81</f>
        <v>0</v>
      </c>
      <c r="W25">
        <f>F25-[2]Rapport!E81</f>
        <v>0</v>
      </c>
      <c r="X25">
        <f>G25-[2]Rapport!F81</f>
        <v>0</v>
      </c>
      <c r="Y25">
        <f>H25-[2]Rapport!G81</f>
        <v>0</v>
      </c>
      <c r="Z25">
        <f>I25-[2]Rapport!H81</f>
        <v>0</v>
      </c>
      <c r="AA25">
        <f>J25-[2]Rapport!I81</f>
        <v>0</v>
      </c>
      <c r="AB25">
        <f>K25-[2]Rapport!J81</f>
        <v>0</v>
      </c>
      <c r="AC25">
        <f>L25-[2]Rapport!K81</f>
        <v>0</v>
      </c>
      <c r="AD25">
        <f>M25-[2]Rapport!L81</f>
        <v>0</v>
      </c>
      <c r="AE25">
        <f>N25-[2]Rapport!M81</f>
        <v>0</v>
      </c>
      <c r="AF25">
        <f>O25-[2]Rapport!N81</f>
        <v>0</v>
      </c>
      <c r="AG25">
        <f>P25-[2]Rapport!O81</f>
        <v>0</v>
      </c>
    </row>
    <row r="26" spans="1:33">
      <c r="A26" t="str">
        <f>LEFT(RIGHT([1]Rapport!$C82,7),6)</f>
        <v>800528</v>
      </c>
      <c r="B26">
        <f t="shared" si="5"/>
        <v>0</v>
      </c>
      <c r="C26" t="s">
        <v>244</v>
      </c>
      <c r="D26" t="str">
        <f t="shared" si="4"/>
        <v>800528</v>
      </c>
      <c r="E26" s="12">
        <v>21</v>
      </c>
      <c r="F26" s="12">
        <v>17</v>
      </c>
      <c r="G26" s="12">
        <v>21</v>
      </c>
      <c r="H26" s="12">
        <v>108</v>
      </c>
      <c r="I26" s="12">
        <v>194</v>
      </c>
      <c r="J26" s="12">
        <v>194</v>
      </c>
      <c r="K26" s="12">
        <v>131</v>
      </c>
      <c r="L26" s="12">
        <v>189</v>
      </c>
      <c r="M26" s="12">
        <v>154</v>
      </c>
      <c r="N26" s="12">
        <v>118</v>
      </c>
      <c r="O26" s="12">
        <v>69</v>
      </c>
      <c r="P26" s="12">
        <v>24</v>
      </c>
      <c r="R26">
        <f t="shared" si="2"/>
        <v>1216</v>
      </c>
      <c r="S26">
        <f>SUM([1]Rapport!$D82:$N82)</f>
        <v>1216</v>
      </c>
      <c r="T26">
        <f t="shared" si="3"/>
        <v>0</v>
      </c>
      <c r="V26">
        <f>E26-[2]Rapport!D82</f>
        <v>0</v>
      </c>
      <c r="W26">
        <f>F26-[2]Rapport!E82</f>
        <v>0</v>
      </c>
      <c r="X26">
        <f>G26-[2]Rapport!F82</f>
        <v>0</v>
      </c>
      <c r="Y26">
        <f>H26-[2]Rapport!G82</f>
        <v>0</v>
      </c>
      <c r="Z26">
        <f>I26-[2]Rapport!H82</f>
        <v>0</v>
      </c>
      <c r="AA26">
        <f>J26-[2]Rapport!I82</f>
        <v>0</v>
      </c>
      <c r="AB26">
        <f>K26-[2]Rapport!J82</f>
        <v>0</v>
      </c>
      <c r="AC26">
        <f>L26-[2]Rapport!K82</f>
        <v>0</v>
      </c>
      <c r="AD26">
        <f>M26-[2]Rapport!L82</f>
        <v>0</v>
      </c>
      <c r="AE26">
        <f>N26-[2]Rapport!M82</f>
        <v>0</v>
      </c>
      <c r="AF26">
        <f>O26-[2]Rapport!N82</f>
        <v>0</v>
      </c>
      <c r="AG26">
        <f>P26-[2]Rapport!O82</f>
        <v>0</v>
      </c>
    </row>
    <row r="27" spans="1:33">
      <c r="A27" t="str">
        <f>LEFT(RIGHT([1]Rapport!$C83,7),6)</f>
        <v>800529</v>
      </c>
      <c r="B27">
        <f t="shared" si="5"/>
        <v>0</v>
      </c>
      <c r="C27" t="s">
        <v>210</v>
      </c>
      <c r="D27" t="str">
        <f t="shared" si="4"/>
        <v>800529</v>
      </c>
      <c r="E27" s="12">
        <v>35</v>
      </c>
      <c r="F27" s="12">
        <v>59</v>
      </c>
      <c r="G27" s="12">
        <v>58</v>
      </c>
      <c r="H27" s="12">
        <v>76</v>
      </c>
      <c r="I27" s="12">
        <v>99</v>
      </c>
      <c r="J27" s="12">
        <v>107</v>
      </c>
      <c r="K27" s="12">
        <v>78</v>
      </c>
      <c r="L27" s="12">
        <v>93</v>
      </c>
      <c r="M27" s="12">
        <v>78</v>
      </c>
      <c r="N27" s="12">
        <v>65</v>
      </c>
      <c r="O27" s="12">
        <v>39</v>
      </c>
      <c r="P27" s="12">
        <v>16</v>
      </c>
      <c r="R27">
        <f t="shared" si="2"/>
        <v>787</v>
      </c>
      <c r="S27">
        <f>SUM([1]Rapport!$D83:$N83)</f>
        <v>744</v>
      </c>
      <c r="T27">
        <f t="shared" si="3"/>
        <v>43</v>
      </c>
      <c r="V27">
        <f>E27-[2]Rapport!D83</f>
        <v>0</v>
      </c>
      <c r="W27">
        <f>F27-[2]Rapport!E83</f>
        <v>0</v>
      </c>
      <c r="X27">
        <f>G27-[2]Rapport!F83</f>
        <v>0</v>
      </c>
      <c r="Y27">
        <f>H27-[2]Rapport!G83</f>
        <v>0</v>
      </c>
      <c r="Z27">
        <f>I27-[2]Rapport!H83</f>
        <v>0</v>
      </c>
      <c r="AA27">
        <f>J27-[2]Rapport!I83</f>
        <v>0</v>
      </c>
      <c r="AB27">
        <f>K27-[2]Rapport!J83</f>
        <v>0</v>
      </c>
      <c r="AC27">
        <f>L27-[2]Rapport!K83</f>
        <v>0</v>
      </c>
      <c r="AD27">
        <f>M27-[2]Rapport!L83</f>
        <v>0</v>
      </c>
      <c r="AE27">
        <f>N27-[2]Rapport!M83</f>
        <v>0</v>
      </c>
      <c r="AF27">
        <f>O27-[2]Rapport!N83</f>
        <v>0</v>
      </c>
      <c r="AG27">
        <f>P27-[2]Rapport!O83</f>
        <v>0</v>
      </c>
    </row>
    <row r="28" spans="1:33">
      <c r="A28" t="str">
        <f>LEFT(RIGHT([1]Rapport!$C84,7),6)</f>
        <v>800535</v>
      </c>
      <c r="B28">
        <f t="shared" si="5"/>
        <v>0</v>
      </c>
      <c r="C28" t="s">
        <v>165</v>
      </c>
      <c r="D28" t="str">
        <f t="shared" si="4"/>
        <v>800535</v>
      </c>
      <c r="E28" s="12">
        <v>28</v>
      </c>
      <c r="F28" s="12">
        <v>23</v>
      </c>
      <c r="G28" s="12">
        <v>31</v>
      </c>
      <c r="H28" s="12">
        <v>142</v>
      </c>
      <c r="I28" s="12">
        <v>279</v>
      </c>
      <c r="J28" s="12">
        <v>283</v>
      </c>
      <c r="K28" s="12">
        <v>218</v>
      </c>
      <c r="L28" s="12">
        <v>237</v>
      </c>
      <c r="M28" s="12">
        <v>198</v>
      </c>
      <c r="N28" s="12">
        <v>147</v>
      </c>
      <c r="O28" s="12">
        <v>88</v>
      </c>
      <c r="P28" s="12">
        <v>32</v>
      </c>
      <c r="R28">
        <f t="shared" si="2"/>
        <v>1674</v>
      </c>
      <c r="S28">
        <f>SUM([1]Rapport!$D84:$N84)</f>
        <v>1674</v>
      </c>
      <c r="T28">
        <f t="shared" si="3"/>
        <v>0</v>
      </c>
      <c r="V28">
        <f>E28-[2]Rapport!D84</f>
        <v>0</v>
      </c>
      <c r="W28">
        <f>F28-[2]Rapport!E84</f>
        <v>0</v>
      </c>
      <c r="X28">
        <f>G28-[2]Rapport!F84</f>
        <v>0</v>
      </c>
      <c r="Y28">
        <f>H28-[2]Rapport!G84</f>
        <v>0</v>
      </c>
      <c r="Z28">
        <f>I28-[2]Rapport!H84</f>
        <v>0</v>
      </c>
      <c r="AA28">
        <f>J28-[2]Rapport!I84</f>
        <v>0</v>
      </c>
      <c r="AB28">
        <f>K28-[2]Rapport!J84</f>
        <v>0</v>
      </c>
      <c r="AC28">
        <f>L28-[2]Rapport!K84</f>
        <v>0</v>
      </c>
      <c r="AD28">
        <f>M28-[2]Rapport!L84</f>
        <v>0</v>
      </c>
      <c r="AE28">
        <f>N28-[2]Rapport!M84</f>
        <v>0</v>
      </c>
      <c r="AF28">
        <f>O28-[2]Rapport!N84</f>
        <v>0</v>
      </c>
      <c r="AG28">
        <f>P28-[2]Rapport!O84</f>
        <v>0</v>
      </c>
    </row>
    <row r="29" spans="1:33">
      <c r="A29" t="str">
        <f>LEFT(RIGHT([1]Rapport!$C85,7),6)</f>
        <v>800536</v>
      </c>
      <c r="B29">
        <f t="shared" si="5"/>
        <v>0</v>
      </c>
      <c r="C29" t="s">
        <v>201</v>
      </c>
      <c r="D29" t="str">
        <f t="shared" si="4"/>
        <v>800536</v>
      </c>
      <c r="E29" s="12">
        <v>13</v>
      </c>
      <c r="F29" s="12">
        <v>6</v>
      </c>
      <c r="G29" s="12">
        <v>3</v>
      </c>
      <c r="H29" s="12">
        <v>18</v>
      </c>
      <c r="I29" s="12">
        <v>36</v>
      </c>
      <c r="J29" s="12">
        <v>55</v>
      </c>
      <c r="K29" s="12">
        <v>55</v>
      </c>
      <c r="L29" s="12">
        <v>34</v>
      </c>
      <c r="M29" s="12">
        <v>21</v>
      </c>
      <c r="N29" s="12">
        <v>16</v>
      </c>
      <c r="O29" s="12">
        <v>12</v>
      </c>
      <c r="P29" s="12">
        <v>4</v>
      </c>
      <c r="R29">
        <f t="shared" si="2"/>
        <v>269</v>
      </c>
      <c r="S29">
        <f>SUM([1]Rapport!$D85:$N85)</f>
        <v>269</v>
      </c>
      <c r="T29">
        <f t="shared" si="3"/>
        <v>0</v>
      </c>
      <c r="V29">
        <f>E29-[2]Rapport!D85</f>
        <v>0</v>
      </c>
      <c r="W29">
        <f>F29-[2]Rapport!E85</f>
        <v>0</v>
      </c>
      <c r="X29">
        <f>G29-[2]Rapport!F85</f>
        <v>0</v>
      </c>
      <c r="Y29">
        <f>H29-[2]Rapport!G85</f>
        <v>0</v>
      </c>
      <c r="Z29">
        <f>I29-[2]Rapport!H85</f>
        <v>0</v>
      </c>
      <c r="AA29">
        <f>J29-[2]Rapport!I85</f>
        <v>0</v>
      </c>
      <c r="AB29">
        <f>K29-[2]Rapport!J85</f>
        <v>0</v>
      </c>
      <c r="AC29">
        <f>L29-[2]Rapport!K85</f>
        <v>0</v>
      </c>
      <c r="AD29">
        <f>M29-[2]Rapport!L85</f>
        <v>0</v>
      </c>
      <c r="AE29">
        <f>N29-[2]Rapport!M85</f>
        <v>0</v>
      </c>
      <c r="AF29">
        <f>O29-[2]Rapport!N85</f>
        <v>0</v>
      </c>
      <c r="AG29">
        <f>P29-[2]Rapport!O85</f>
        <v>0</v>
      </c>
    </row>
    <row r="30" spans="1:33">
      <c r="A30" t="str">
        <f>LEFT(RIGHT([1]Rapport!$C86,7),6)</f>
        <v>800537</v>
      </c>
      <c r="B30">
        <f t="shared" si="5"/>
        <v>0</v>
      </c>
      <c r="C30" t="s">
        <v>232</v>
      </c>
      <c r="D30" t="str">
        <f t="shared" si="4"/>
        <v>800537</v>
      </c>
      <c r="E30" s="12">
        <v>38</v>
      </c>
      <c r="F30" s="12">
        <v>51</v>
      </c>
      <c r="G30" s="12">
        <v>57</v>
      </c>
      <c r="H30" s="12">
        <v>78</v>
      </c>
      <c r="I30" s="12">
        <v>109</v>
      </c>
      <c r="J30" s="12">
        <v>123</v>
      </c>
      <c r="K30" s="12">
        <v>94</v>
      </c>
      <c r="L30" s="12">
        <v>110</v>
      </c>
      <c r="M30" s="12">
        <v>101</v>
      </c>
      <c r="N30" s="12">
        <v>78</v>
      </c>
      <c r="O30" s="12">
        <v>48</v>
      </c>
      <c r="P30" s="12">
        <v>16</v>
      </c>
      <c r="R30">
        <f t="shared" si="2"/>
        <v>887</v>
      </c>
      <c r="S30">
        <f>SUM([1]Rapport!$D86:$N86)</f>
        <v>869</v>
      </c>
      <c r="T30">
        <f t="shared" si="3"/>
        <v>18</v>
      </c>
      <c r="V30">
        <f>E30-[2]Rapport!D86</f>
        <v>0</v>
      </c>
      <c r="W30">
        <f>F30-[2]Rapport!E86</f>
        <v>0</v>
      </c>
      <c r="X30">
        <f>G30-[2]Rapport!F86</f>
        <v>0</v>
      </c>
      <c r="Y30">
        <f>H30-[2]Rapport!G86</f>
        <v>0</v>
      </c>
      <c r="Z30">
        <f>I30-[2]Rapport!H86</f>
        <v>0</v>
      </c>
      <c r="AA30">
        <f>J30-[2]Rapport!I86</f>
        <v>0</v>
      </c>
      <c r="AB30">
        <f>K30-[2]Rapport!J86</f>
        <v>0</v>
      </c>
      <c r="AC30">
        <f>L30-[2]Rapport!K86</f>
        <v>0</v>
      </c>
      <c r="AD30">
        <f>M30-[2]Rapport!L86</f>
        <v>0</v>
      </c>
      <c r="AE30">
        <f>N30-[2]Rapport!M86</f>
        <v>0</v>
      </c>
      <c r="AF30">
        <f>O30-[2]Rapport!N86</f>
        <v>0</v>
      </c>
      <c r="AG30">
        <f>P30-[2]Rapport!O86</f>
        <v>0</v>
      </c>
    </row>
    <row r="31" spans="1:33">
      <c r="C31" t="s">
        <v>69</v>
      </c>
      <c r="D31" t="str">
        <f t="shared" si="4"/>
        <v>800538</v>
      </c>
      <c r="E31" s="12">
        <v>44</v>
      </c>
      <c r="F31" s="12">
        <v>44</v>
      </c>
      <c r="G31" s="12">
        <v>60</v>
      </c>
      <c r="H31" s="12">
        <v>116</v>
      </c>
      <c r="I31" s="12">
        <v>132</v>
      </c>
      <c r="J31" s="12">
        <v>185</v>
      </c>
      <c r="K31" s="12">
        <v>166</v>
      </c>
      <c r="L31" s="12">
        <v>173</v>
      </c>
      <c r="M31" s="12">
        <v>134</v>
      </c>
      <c r="N31" s="12">
        <v>118</v>
      </c>
      <c r="O31" s="12">
        <v>75</v>
      </c>
      <c r="P31" s="12">
        <v>20</v>
      </c>
      <c r="R31">
        <f t="shared" si="2"/>
        <v>1247</v>
      </c>
      <c r="S31" t="e">
        <f>SUM([1]Rapport!$D87:$N87)</f>
        <v>#REF!</v>
      </c>
      <c r="T31" t="e">
        <f t="shared" si="3"/>
        <v>#REF!</v>
      </c>
    </row>
  </sheetData>
  <sortState ref="C2:P31">
    <sortCondition ref="D2:D31"/>
  </sortState>
  <conditionalFormatting sqref="V2:AF30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Rapport</vt:lpstr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Kleiv Tone Jemtland</dc:creator>
  <cp:keywords/>
  <dc:description/>
  <cp:lastModifiedBy>Kjell-Tore Haustveit</cp:lastModifiedBy>
  <cp:revision/>
  <dcterms:created xsi:type="dcterms:W3CDTF">2019-01-07T11:32:43Z</dcterms:created>
  <dcterms:modified xsi:type="dcterms:W3CDTF">2019-01-08T09:06:19Z</dcterms:modified>
  <cp:category/>
  <cp:contentStatus/>
</cp:coreProperties>
</file>