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kollektiv/arkiv/"/>
    </mc:Choice>
  </mc:AlternateContent>
  <bookViews>
    <workbookView xWindow="0" yWindow="0" windowWidth="28800" windowHeight="15528" activeTab="1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19" i="1" l="1"/>
  <c r="D18" i="1"/>
  <c r="E18" i="1" s="1"/>
  <c r="F18" i="1" s="1"/>
  <c r="C48" i="2"/>
  <c r="H19" i="1" s="1"/>
  <c r="C47" i="2"/>
  <c r="H18" i="1" s="1"/>
  <c r="C36" i="2"/>
  <c r="G19" i="1" s="1"/>
  <c r="C35" i="2"/>
  <c r="G18" i="1" s="1"/>
  <c r="C19" i="1"/>
  <c r="C18" i="1"/>
  <c r="C10" i="1"/>
  <c r="D13" i="1"/>
  <c r="D11" i="1"/>
  <c r="D10" i="1"/>
  <c r="D6" i="1"/>
  <c r="D5" i="1"/>
  <c r="D23" i="1"/>
  <c r="D12" i="1"/>
  <c r="D9" i="1"/>
  <c r="D4" i="1"/>
  <c r="C23" i="1"/>
  <c r="C13" i="1"/>
  <c r="C12" i="1"/>
  <c r="C11" i="1"/>
  <c r="C9" i="1"/>
  <c r="C6" i="1"/>
  <c r="C5" i="1"/>
  <c r="C4" i="1"/>
  <c r="E19" i="1" l="1"/>
  <c r="F19" i="1" s="1"/>
  <c r="I19" i="1"/>
  <c r="J19" i="1" s="1"/>
  <c r="I18" i="1"/>
  <c r="J18" i="1" s="1"/>
  <c r="C41" i="2"/>
  <c r="C29" i="2"/>
  <c r="C49" i="2" l="1"/>
  <c r="C46" i="2"/>
  <c r="C45" i="2"/>
  <c r="C44" i="2"/>
  <c r="C43" i="2"/>
  <c r="C42" i="2"/>
  <c r="C40" i="2"/>
  <c r="C39" i="2"/>
  <c r="C37" i="2"/>
  <c r="C34" i="2"/>
  <c r="C32" i="2"/>
  <c r="C31" i="2"/>
  <c r="C30" i="2"/>
  <c r="C28" i="2"/>
  <c r="C27" i="2"/>
  <c r="C33" i="2"/>
  <c r="Z14" i="2" l="1"/>
  <c r="Z7" i="2"/>
  <c r="X14" i="2"/>
  <c r="X7" i="2"/>
  <c r="V14" i="2"/>
  <c r="V7" i="2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X16" i="2" l="1"/>
  <c r="X20" i="2" s="1"/>
  <c r="X21" i="2" s="1"/>
  <c r="V16" i="2"/>
  <c r="V20" i="2" s="1"/>
  <c r="V21" i="2" s="1"/>
  <c r="P16" i="2"/>
  <c r="P20" i="2" s="1"/>
  <c r="P21" i="2" s="1"/>
  <c r="L16" i="2"/>
  <c r="L20" i="2" s="1"/>
  <c r="L21" i="2" s="1"/>
  <c r="D16" i="2"/>
  <c r="D20" i="2" s="1"/>
  <c r="D21" i="2" s="1"/>
  <c r="Z16" i="2"/>
  <c r="Z20" i="2" s="1"/>
  <c r="Z21" i="2" s="1"/>
  <c r="T16" i="2"/>
  <c r="T20" i="2" s="1"/>
  <c r="T21" i="2" s="1"/>
  <c r="N16" i="2"/>
  <c r="N20" i="2" s="1"/>
  <c r="N21" i="2" s="1"/>
  <c r="J16" i="2"/>
  <c r="J20" i="2" s="1"/>
  <c r="J21" i="2" s="1"/>
  <c r="H16" i="2"/>
  <c r="H20" i="2" s="1"/>
  <c r="H21" i="2" s="1"/>
  <c r="R16" i="2"/>
  <c r="R20" i="2" s="1"/>
  <c r="R21" i="2" s="1"/>
  <c r="F16" i="2"/>
  <c r="F20" i="2" s="1"/>
  <c r="F21" i="2" s="1"/>
  <c r="H23" i="1" l="1"/>
  <c r="G23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20" i="2" s="1"/>
  <c r="Q21" i="2" s="1"/>
  <c r="K16" i="2"/>
  <c r="K20" i="2" s="1"/>
  <c r="K21" i="2" s="1"/>
  <c r="U16" i="2"/>
  <c r="U20" i="2" s="1"/>
  <c r="U21" i="2" s="1"/>
  <c r="O16" i="2"/>
  <c r="O20" i="2" s="1"/>
  <c r="O21" i="2" s="1"/>
  <c r="M16" i="2"/>
  <c r="M20" i="2" s="1"/>
  <c r="M21" i="2" s="1"/>
  <c r="I16" i="2"/>
  <c r="I20" i="2" s="1"/>
  <c r="I21" i="2" s="1"/>
  <c r="G16" i="2"/>
  <c r="G20" i="2" s="1"/>
  <c r="G21" i="2" s="1"/>
  <c r="E16" i="2"/>
  <c r="E20" i="2" s="1"/>
  <c r="E21" i="2" s="1"/>
  <c r="Y16" i="2"/>
  <c r="Y20" i="2" s="1"/>
  <c r="Y21" i="2" s="1"/>
  <c r="W16" i="2"/>
  <c r="W20" i="2" s="1"/>
  <c r="W21" i="2" s="1"/>
  <c r="S16" i="2"/>
  <c r="S20" i="2" s="1"/>
  <c r="S21" i="2" s="1"/>
  <c r="C16" i="2"/>
  <c r="C20" i="2" s="1"/>
  <c r="C21" i="2" s="1"/>
  <c r="C14" i="1"/>
  <c r="I23" i="1" l="1"/>
  <c r="J23" i="1" s="1"/>
  <c r="E23" i="1"/>
  <c r="F23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20" i="1" s="1"/>
  <c r="H21" i="1" s="1"/>
  <c r="C16" i="1"/>
  <c r="D16" i="1"/>
  <c r="D20" i="1" s="1"/>
  <c r="D21" i="1" s="1"/>
  <c r="I7" i="1"/>
  <c r="J7" i="1" s="1"/>
  <c r="E7" i="1"/>
  <c r="F7" i="1" s="1"/>
  <c r="G16" i="1"/>
  <c r="C20" i="1" l="1"/>
  <c r="C21" i="1" s="1"/>
  <c r="E21" i="1" s="1"/>
  <c r="F21" i="1" s="1"/>
  <c r="E20" i="1"/>
  <c r="F20" i="1" s="1"/>
  <c r="E16" i="1"/>
  <c r="F16" i="1" s="1"/>
  <c r="I16" i="1"/>
  <c r="J16" i="1" s="1"/>
  <c r="G20" i="1"/>
  <c r="I20" i="1" l="1"/>
  <c r="J20" i="1" s="1"/>
  <c r="G21" i="1"/>
  <c r="I21" i="1" s="1"/>
  <c r="J21" i="1" s="1"/>
</calcChain>
</file>

<file path=xl/sharedStrings.xml><?xml version="1.0" encoding="utf-8"?>
<sst xmlns="http://schemas.openxmlformats.org/spreadsheetml/2006/main" count="107" uniqueCount="69">
  <si>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</si>
  <si>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</si>
  <si>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</si>
  <si>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</si>
  <si>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</si>
  <si>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</si>
  <si>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</si>
  <si>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</si>
  <si>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</si>
  <si>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</si>
  <si>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</si>
  <si>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</si>
  <si>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</si>
  <si>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</si>
  <si>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</si>
  <si>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</si>
  <si>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</si>
  <si>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</si>
  <si>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</si>
  <si>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</si>
  <si>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</si>
  <si>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</si>
  <si>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</si>
  <si>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</si>
  <si>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</si>
  <si>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</si>
  <si>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</si>
  <si>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</si>
  <si>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</si>
  <si>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</si>
  <si>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</si>
  <si>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</si>
  <si>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</si>
  <si>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</si>
  <si>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2018</t>
  </si>
  <si>
    <t>Jan2018</t>
  </si>
  <si>
    <t>Feb2018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</si>
  <si>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</si>
  <si>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</si>
  <si>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</si>
  <si>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</si>
  <si>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</si>
  <si>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</si>
  <si>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</si>
  <si>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</si>
  <si>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</si>
  <si>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Hittil 2019</t>
  </si>
  <si>
    <t>TOTALER-2019</t>
  </si>
  <si>
    <t>TOTALER 2018</t>
  </si>
  <si>
    <t>Jan2019</t>
  </si>
  <si>
    <t>Feb2019</t>
  </si>
  <si>
    <t>Mars2019</t>
  </si>
  <si>
    <t>April2019</t>
  </si>
  <si>
    <t>Mai2019</t>
  </si>
  <si>
    <t>Juni2019</t>
  </si>
  <si>
    <t>Juli2019</t>
  </si>
  <si>
    <t>Aug2019</t>
  </si>
  <si>
    <t>Sept2019</t>
  </si>
  <si>
    <t>Okt2019</t>
  </si>
  <si>
    <t>Nov2019</t>
  </si>
  <si>
    <t>Des2019</t>
  </si>
  <si>
    <t>Mars 2018</t>
  </si>
  <si>
    <r>
      <rPr>
        <b/>
        <sz val="18"/>
        <color theme="1"/>
        <rFont val="Calibri"/>
        <family val="2"/>
        <scheme val="minor"/>
      </rPr>
      <t>Grenland pr. linje februar 2019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Februartall er foreløpig, noen endringer kan forekomme i endelige tall som fremlegges 05.04.2019</t>
    </r>
  </si>
  <si>
    <t>Februar 2019</t>
  </si>
  <si>
    <t>Februar 2018</t>
  </si>
  <si>
    <t>Gulset-Kjørbekk</t>
  </si>
  <si>
    <t>Herøya-Stathelle</t>
  </si>
  <si>
    <t>Sum 70 - 80 - Øvrige linjer</t>
  </si>
  <si>
    <t>Sum 70 - 84 - Øvrige linjer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</si>
</sst>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  <xf numFmtId="0" fontId="0" fillId="0" borderId="0" xfId="0" applyFont="1" applyFill="1"/>
    <xf numFmtId="165" fontId="0" fillId="0" borderId="0" xfId="1" applyNumberFormat="1" applyFont="1" applyFill="1"/>
    <xf numFmtId="166" fontId="0" fillId="0" borderId="0" xfId="2" applyNumberFormat="1" applyFont="1" applyFill="1"/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/>
    <xf numFmtId="0" fontId="3" fillId="4" borderId="2" xfId="0" applyFont="1" applyFill="1" applyBorder="1"/>
    <xf numFmtId="165" fontId="3" fillId="4" borderId="2" xfId="1" applyNumberFormat="1" applyFont="1" applyFill="1" applyBorder="1"/>
    <xf numFmtId="166" fontId="3" fillId="4" borderId="2" xfId="2" applyNumberFormat="1" applyFont="1" applyFill="1" applyBorder="1"/>
    <xf numFmtId="0" fontId="3" fillId="4" borderId="0" xfId="0" applyFont="1" applyFill="1"/>
    <xf numFmtId="165" fontId="3" fillId="4" borderId="0" xfId="1" applyNumberFormat="1" applyFont="1" applyFill="1"/>
    <xf numFmtId="166" fontId="3" fillId="4" borderId="0" xfId="2" applyNumberFormat="1" applyFont="1" applyFill="1"/>
    <xf numFmtId="0" fontId="0" fillId="0" borderId="0" xfId="0" applyAlignment="1">
      <alignment horizontal="left"/>
    </xf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171450</xdr:colOff>
      <xdr:row>26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26</xdr:row>
      <xdr:rowOff>0</xdr:rowOff>
    </xdr:from>
    <xdr:to>
      <xdr:col>0</xdr:col>
      <xdr:colOff>352425</xdr:colOff>
      <xdr:row>26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26</xdr:row>
      <xdr:rowOff>0</xdr:rowOff>
    </xdr:from>
    <xdr:to>
      <xdr:col>1</xdr:col>
      <xdr:colOff>38100</xdr:colOff>
      <xdr:row>26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26</xdr:row>
      <xdr:rowOff>0</xdr:rowOff>
    </xdr:from>
    <xdr:to>
      <xdr:col>1</xdr:col>
      <xdr:colOff>219075</xdr:colOff>
      <xdr:row>26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26</xdr:row>
      <xdr:rowOff>0</xdr:rowOff>
    </xdr:from>
    <xdr:to>
      <xdr:col>1</xdr:col>
      <xdr:colOff>400050</xdr:colOff>
      <xdr:row>26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9" sqref="N9"/>
    </sheetView>
  </sheetViews>
  <sheetFormatPr baseColWidth="10" defaultRowHeight="14.4" x14ac:dyDescent="0.3"/>
  <cols>
    <col min="1" max="1" width="7.44140625" customWidth="1"/>
    <col min="2" max="2" width="31.33203125" customWidth="1"/>
    <col min="3" max="4" width="15.33203125" bestFit="1" customWidth="1"/>
    <col min="5" max="5" width="9" bestFit="1" customWidth="1"/>
    <col min="6" max="6" width="9.6640625" bestFit="1" customWidth="1"/>
    <col min="9" max="9" width="10.44140625" bestFit="1" customWidth="1"/>
    <col min="10" max="10" width="9.6640625" bestFit="1" customWidth="1"/>
  </cols>
  <sheetData>
    <row r="1" spans="1:10" ht="25.8" x14ac:dyDescent="0.5">
      <c r="A1" s="1" t="s">
        <v>62</v>
      </c>
    </row>
    <row r="2" spans="1:10" ht="15" thickBot="1" x14ac:dyDescent="0.35"/>
    <row r="3" spans="1:10" ht="15" thickBot="1" x14ac:dyDescent="0.35">
      <c r="A3" s="2" t="s">
        <v>0</v>
      </c>
      <c r="B3" s="2" t="s">
        <v>1</v>
      </c>
      <c r="C3" s="24" t="s">
        <v>63</v>
      </c>
      <c r="D3" s="24" t="s">
        <v>64</v>
      </c>
      <c r="E3" s="4" t="s">
        <v>2</v>
      </c>
      <c r="F3" s="4" t="s">
        <v>3</v>
      </c>
      <c r="G3" s="24" t="s">
        <v>46</v>
      </c>
      <c r="H3" s="24" t="s">
        <v>34</v>
      </c>
      <c r="I3" s="4" t="s">
        <v>2</v>
      </c>
      <c r="J3" s="4" t="s">
        <v>3</v>
      </c>
    </row>
    <row r="4" spans="1:10" x14ac:dyDescent="0.3">
      <c r="A4" s="5" t="s">
        <v>4</v>
      </c>
      <c r="B4" s="5" t="s">
        <v>5</v>
      </c>
      <c r="C4" s="25">
        <f>Mnd!E4</f>
        <v>126570</v>
      </c>
      <c r="D4" s="25">
        <f>Mnd!F4</f>
        <v>121229</v>
      </c>
      <c r="E4" s="6">
        <f>C4-D4</f>
        <v>5341</v>
      </c>
      <c r="F4" s="7">
        <f>E4/D4</f>
        <v>4.4057115046729746E-2</v>
      </c>
      <c r="G4" s="25">
        <f>Mnd!C27</f>
        <v>267638</v>
      </c>
      <c r="H4" s="25">
        <f>Mnd!C39</f>
        <v>258603</v>
      </c>
      <c r="I4" s="6">
        <f>G4-H4</f>
        <v>9035</v>
      </c>
      <c r="J4" s="7">
        <f>I4/H4</f>
        <v>3.4937723073591567E-2</v>
      </c>
    </row>
    <row r="5" spans="1:10" x14ac:dyDescent="0.3">
      <c r="A5" s="8" t="s">
        <v>6</v>
      </c>
      <c r="B5" s="8" t="s">
        <v>7</v>
      </c>
      <c r="C5" s="26">
        <f>Mnd!E5</f>
        <v>93517</v>
      </c>
      <c r="D5" s="26">
        <f>Mnd!F5</f>
        <v>88520</v>
      </c>
      <c r="E5" s="9">
        <f>C5-D5</f>
        <v>4997</v>
      </c>
      <c r="F5" s="10">
        <f>E5/D5</f>
        <v>5.6450519656574785E-2</v>
      </c>
      <c r="G5" s="26">
        <f>Mnd!C28</f>
        <v>204886</v>
      </c>
      <c r="H5" s="26">
        <f>Mnd!C40</f>
        <v>190097</v>
      </c>
      <c r="I5" s="9">
        <f>G5-H5</f>
        <v>14789</v>
      </c>
      <c r="J5" s="10">
        <f>I5/H5</f>
        <v>7.779712462584891E-2</v>
      </c>
    </row>
    <row r="6" spans="1:10" x14ac:dyDescent="0.3">
      <c r="A6" s="11" t="s">
        <v>8</v>
      </c>
      <c r="B6" s="11" t="s">
        <v>9</v>
      </c>
      <c r="C6" s="25">
        <f>Mnd!E6</f>
        <v>103870</v>
      </c>
      <c r="D6" s="25">
        <f>Mnd!F6</f>
        <v>98935</v>
      </c>
      <c r="E6" s="12">
        <f>C6-D6</f>
        <v>4935</v>
      </c>
      <c r="F6" s="13">
        <f>E6/D6</f>
        <v>4.9881235154394299E-2</v>
      </c>
      <c r="G6" s="25">
        <f>Mnd!C29</f>
        <v>225660</v>
      </c>
      <c r="H6" s="25">
        <f>Mnd!C41</f>
        <v>209443</v>
      </c>
      <c r="I6" s="12">
        <f>G6-H6</f>
        <v>16217</v>
      </c>
      <c r="J6" s="13">
        <f>I6/H6</f>
        <v>7.7429181209207276E-2</v>
      </c>
    </row>
    <row r="7" spans="1:10" x14ac:dyDescent="0.3">
      <c r="A7" s="14"/>
      <c r="B7" s="14" t="s">
        <v>10</v>
      </c>
      <c r="C7" s="15">
        <f>SUM(C4:C6)</f>
        <v>323957</v>
      </c>
      <c r="D7" s="15">
        <f t="shared" ref="D7" si="0">SUM(D4:D6)</f>
        <v>308684</v>
      </c>
      <c r="E7" s="15">
        <f>C7-D7</f>
        <v>15273</v>
      </c>
      <c r="F7" s="16">
        <f>E7/D7</f>
        <v>4.9477783105052416E-2</v>
      </c>
      <c r="G7" s="15">
        <f>SUM(G4:G6)</f>
        <v>698184</v>
      </c>
      <c r="H7" s="15">
        <f>SUM(H4:H6)</f>
        <v>658143</v>
      </c>
      <c r="I7" s="15">
        <f>G7-H7</f>
        <v>40041</v>
      </c>
      <c r="J7" s="16">
        <f>I7/H7</f>
        <v>6.0839361658484553E-2</v>
      </c>
    </row>
    <row r="8" spans="1:10" x14ac:dyDescent="0.3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3">
      <c r="A9" s="8" t="s">
        <v>11</v>
      </c>
      <c r="B9" s="8" t="s">
        <v>12</v>
      </c>
      <c r="C9" s="9">
        <f>Mnd!E9</f>
        <v>16359</v>
      </c>
      <c r="D9" s="9">
        <f>Mnd!F9</f>
        <v>14624</v>
      </c>
      <c r="E9" s="9">
        <f t="shared" ref="E9:E14" si="1">C9-D9</f>
        <v>1735</v>
      </c>
      <c r="F9" s="10">
        <f t="shared" ref="F9:F14" si="2">E9/D9</f>
        <v>0.11864059080962801</v>
      </c>
      <c r="G9" s="9">
        <f>Mnd!C30</f>
        <v>34967</v>
      </c>
      <c r="H9" s="9">
        <f>Mnd!C42</f>
        <v>31223</v>
      </c>
      <c r="I9" s="9">
        <f t="shared" ref="I9:I14" si="3">G9-H9</f>
        <v>3744</v>
      </c>
      <c r="J9" s="10">
        <f t="shared" ref="J9:J14" si="4">I9/H9</f>
        <v>0.11991160362553246</v>
      </c>
    </row>
    <row r="10" spans="1:10" x14ac:dyDescent="0.3">
      <c r="A10" s="11" t="s">
        <v>13</v>
      </c>
      <c r="B10" s="11" t="s">
        <v>14</v>
      </c>
      <c r="C10" s="27">
        <f>Mnd!E10</f>
        <v>14746</v>
      </c>
      <c r="D10" s="27">
        <f>Mnd!F10</f>
        <v>13197</v>
      </c>
      <c r="E10" s="12">
        <f t="shared" si="1"/>
        <v>1549</v>
      </c>
      <c r="F10" s="13">
        <f t="shared" si="2"/>
        <v>0.11737516102144427</v>
      </c>
      <c r="G10" s="27">
        <f>Mnd!C31</f>
        <v>31598</v>
      </c>
      <c r="H10" s="27">
        <f>Mnd!C43</f>
        <v>27919</v>
      </c>
      <c r="I10" s="12">
        <f t="shared" si="3"/>
        <v>3679</v>
      </c>
      <c r="J10" s="13">
        <f t="shared" si="4"/>
        <v>0.13177406067552563</v>
      </c>
    </row>
    <row r="11" spans="1:10" x14ac:dyDescent="0.3">
      <c r="A11" s="8" t="s">
        <v>15</v>
      </c>
      <c r="B11" s="8" t="s">
        <v>16</v>
      </c>
      <c r="C11" s="9">
        <f>Mnd!E11</f>
        <v>14761</v>
      </c>
      <c r="D11" s="9">
        <f>Mnd!F11</f>
        <v>11555</v>
      </c>
      <c r="E11" s="9">
        <f t="shared" si="1"/>
        <v>3206</v>
      </c>
      <c r="F11" s="10">
        <f t="shared" si="2"/>
        <v>0.27745564690610125</v>
      </c>
      <c r="G11" s="9">
        <f>Mnd!C32</f>
        <v>32007</v>
      </c>
      <c r="H11" s="9">
        <f>Mnd!C44</f>
        <v>25645</v>
      </c>
      <c r="I11" s="9">
        <f t="shared" si="3"/>
        <v>6362</v>
      </c>
      <c r="J11" s="10">
        <f t="shared" si="4"/>
        <v>0.24807954767011114</v>
      </c>
    </row>
    <row r="12" spans="1:10" x14ac:dyDescent="0.3">
      <c r="A12" s="11" t="s">
        <v>17</v>
      </c>
      <c r="B12" s="11" t="s">
        <v>18</v>
      </c>
      <c r="C12" s="27">
        <f>Mnd!E12</f>
        <v>10668</v>
      </c>
      <c r="D12" s="27">
        <f>Mnd!F12</f>
        <v>11179</v>
      </c>
      <c r="E12" s="12">
        <f t="shared" si="1"/>
        <v>-511</v>
      </c>
      <c r="F12" s="13">
        <f t="shared" si="2"/>
        <v>-4.5710707576706325E-2</v>
      </c>
      <c r="G12" s="27">
        <f>Mnd!C33</f>
        <v>22919</v>
      </c>
      <c r="H12" s="27">
        <f>Mnd!C45</f>
        <v>24630</v>
      </c>
      <c r="I12" s="12">
        <f t="shared" si="3"/>
        <v>-1711</v>
      </c>
      <c r="J12" s="13">
        <f t="shared" si="4"/>
        <v>-6.9468128298822568E-2</v>
      </c>
    </row>
    <row r="13" spans="1:10" x14ac:dyDescent="0.3">
      <c r="A13" s="8" t="s">
        <v>19</v>
      </c>
      <c r="B13" s="8" t="s">
        <v>20</v>
      </c>
      <c r="C13" s="9">
        <f>Mnd!E13</f>
        <v>3655</v>
      </c>
      <c r="D13" s="9">
        <f>Mnd!F13</f>
        <v>3218</v>
      </c>
      <c r="E13" s="17">
        <f t="shared" si="1"/>
        <v>437</v>
      </c>
      <c r="F13" s="18">
        <f t="shared" si="2"/>
        <v>0.1357986326911125</v>
      </c>
      <c r="G13" s="9">
        <f>Mnd!C34</f>
        <v>7814</v>
      </c>
      <c r="H13" s="9">
        <f>Mnd!C46</f>
        <v>6791</v>
      </c>
      <c r="I13" s="17">
        <f t="shared" si="3"/>
        <v>1023</v>
      </c>
      <c r="J13" s="18">
        <f t="shared" si="4"/>
        <v>0.15064055367398027</v>
      </c>
    </row>
    <row r="14" spans="1:10" x14ac:dyDescent="0.3">
      <c r="A14" s="14"/>
      <c r="B14" s="14" t="s">
        <v>21</v>
      </c>
      <c r="C14" s="15">
        <f>SUM(C9:C13)</f>
        <v>60189</v>
      </c>
      <c r="D14" s="15">
        <f>SUM(D9:D13)</f>
        <v>53773</v>
      </c>
      <c r="E14" s="15">
        <f t="shared" si="1"/>
        <v>6416</v>
      </c>
      <c r="F14" s="16">
        <f t="shared" si="2"/>
        <v>0.11931638554664981</v>
      </c>
      <c r="G14" s="15">
        <f>SUM(G9:G13)</f>
        <v>129305</v>
      </c>
      <c r="H14" s="15">
        <f>SUM(H9:H13)</f>
        <v>116208</v>
      </c>
      <c r="I14" s="15">
        <f t="shared" si="3"/>
        <v>13097</v>
      </c>
      <c r="J14" s="16">
        <f t="shared" si="4"/>
        <v>0.11270308412501721</v>
      </c>
    </row>
    <row r="15" spans="1:10" x14ac:dyDescent="0.3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3">
      <c r="A16" s="14"/>
      <c r="B16" s="14" t="s">
        <v>22</v>
      </c>
      <c r="C16" s="15">
        <f>C7+C14</f>
        <v>384146</v>
      </c>
      <c r="D16" s="15">
        <f>D7+D14</f>
        <v>362457</v>
      </c>
      <c r="E16" s="15">
        <f>C16-D16</f>
        <v>21689</v>
      </c>
      <c r="F16" s="16">
        <f>E16/D16</f>
        <v>5.9838822260295702E-2</v>
      </c>
      <c r="G16" s="15">
        <f>G7+G14</f>
        <v>827489</v>
      </c>
      <c r="H16" s="15">
        <f>H7+H14</f>
        <v>774351</v>
      </c>
      <c r="I16" s="15">
        <f>G16-H16</f>
        <v>53138</v>
      </c>
      <c r="J16" s="16">
        <f>I16/H16</f>
        <v>6.8622627206525205E-2</v>
      </c>
    </row>
    <row r="17" spans="1:10" x14ac:dyDescent="0.3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3">
      <c r="A18" s="32">
        <v>70</v>
      </c>
      <c r="B18" s="29" t="s">
        <v>65</v>
      </c>
      <c r="C18" s="30">
        <f>Mnd!E18</f>
        <v>2621</v>
      </c>
      <c r="D18" s="30">
        <f>Mnd!F18</f>
        <v>0</v>
      </c>
      <c r="E18" s="30">
        <f>C18-D18</f>
        <v>2621</v>
      </c>
      <c r="F18" s="31" t="e">
        <f>E18/D18</f>
        <v>#DIV/0!</v>
      </c>
      <c r="G18" s="30">
        <f>Mnd!C35</f>
        <v>5707</v>
      </c>
      <c r="H18" s="30">
        <f>Mnd!C47</f>
        <v>3701</v>
      </c>
      <c r="I18" s="30">
        <f>G18-H18</f>
        <v>2006</v>
      </c>
      <c r="J18" s="31">
        <f>I18/H18</f>
        <v>0.54201567144015128</v>
      </c>
    </row>
    <row r="19" spans="1:10" x14ac:dyDescent="0.3">
      <c r="A19" s="33">
        <v>84</v>
      </c>
      <c r="B19" s="11" t="s">
        <v>66</v>
      </c>
      <c r="C19" s="12">
        <f>Mnd!E19</f>
        <v>468</v>
      </c>
      <c r="D19" s="12">
        <f>Mnd!F19</f>
        <v>36</v>
      </c>
      <c r="E19" s="12">
        <f>C19-D19</f>
        <v>432</v>
      </c>
      <c r="F19" s="13">
        <f>E19/D19</f>
        <v>12</v>
      </c>
      <c r="G19" s="12">
        <f>Mnd!C36</f>
        <v>930</v>
      </c>
      <c r="H19" s="12">
        <f>Mnd!C48</f>
        <v>851</v>
      </c>
      <c r="I19" s="12">
        <f>G19-H19</f>
        <v>79</v>
      </c>
      <c r="J19" s="13">
        <f>I19/H19</f>
        <v>9.2831962397179793E-2</v>
      </c>
    </row>
    <row r="20" spans="1:10" x14ac:dyDescent="0.3">
      <c r="A20" s="8"/>
      <c r="B20" s="8" t="s">
        <v>23</v>
      </c>
      <c r="C20" s="9">
        <f>C23-C16-C18-C19</f>
        <v>30629</v>
      </c>
      <c r="D20" s="9">
        <f>D23-D16-D18-D19</f>
        <v>31249</v>
      </c>
      <c r="E20" s="9">
        <f>C20-D20</f>
        <v>-620</v>
      </c>
      <c r="F20" s="10">
        <f>E20/D20</f>
        <v>-1.984063490031681E-2</v>
      </c>
      <c r="G20" s="9">
        <f>G23-G16</f>
        <v>82991</v>
      </c>
      <c r="H20" s="9">
        <f>H23-H16</f>
        <v>77043</v>
      </c>
      <c r="I20" s="9">
        <f>G20-H20</f>
        <v>5948</v>
      </c>
      <c r="J20" s="10">
        <f>I20/H20</f>
        <v>7.7203639525979001E-2</v>
      </c>
    </row>
    <row r="21" spans="1:10" x14ac:dyDescent="0.3">
      <c r="A21" s="34"/>
      <c r="B21" s="38" t="s">
        <v>67</v>
      </c>
      <c r="C21" s="39">
        <f>SUM(C18:C20)</f>
        <v>33718</v>
      </c>
      <c r="D21" s="39">
        <f>SUM(D18:D20)</f>
        <v>31285</v>
      </c>
      <c r="E21" s="39">
        <f>C21-D21</f>
        <v>2433</v>
      </c>
      <c r="F21" s="40">
        <f>E21/D21</f>
        <v>7.7768898833306691E-2</v>
      </c>
      <c r="G21" s="39">
        <f>SUM(G18:G20)</f>
        <v>89628</v>
      </c>
      <c r="H21" s="39">
        <f>SUM(H18:H20)</f>
        <v>81595</v>
      </c>
      <c r="I21" s="39">
        <f>G21-H21</f>
        <v>8033</v>
      </c>
      <c r="J21" s="40">
        <f>I21/H21</f>
        <v>9.8449659905631468E-2</v>
      </c>
    </row>
    <row r="22" spans="1:10" x14ac:dyDescent="0.3">
      <c r="A22" s="29"/>
      <c r="B22" s="29"/>
      <c r="C22" s="30"/>
      <c r="D22" s="30"/>
      <c r="E22" s="30"/>
      <c r="F22" s="31"/>
      <c r="G22" s="30"/>
      <c r="H22" s="30"/>
      <c r="I22" s="30"/>
      <c r="J22" s="31"/>
    </row>
    <row r="23" spans="1:10" ht="15" thickBot="1" x14ac:dyDescent="0.35">
      <c r="A23" s="35"/>
      <c r="B23" s="35" t="s">
        <v>24</v>
      </c>
      <c r="C23" s="36">
        <f>Mnd!E23</f>
        <v>417864</v>
      </c>
      <c r="D23" s="36">
        <f>Mnd!F23</f>
        <v>393742</v>
      </c>
      <c r="E23" s="36">
        <f>C23-D23</f>
        <v>24122</v>
      </c>
      <c r="F23" s="37">
        <f>E23/D23</f>
        <v>6.1263466940280689E-2</v>
      </c>
      <c r="G23" s="36">
        <f>Mnd!C37</f>
        <v>910480</v>
      </c>
      <c r="H23" s="36">
        <f>Mnd!C49</f>
        <v>851394</v>
      </c>
      <c r="I23" s="36">
        <f>G23-H23</f>
        <v>59086</v>
      </c>
      <c r="J23" s="37">
        <f>I23/H23</f>
        <v>6.9399126608832101E-2</v>
      </c>
    </row>
    <row r="27" spans="1:10" x14ac:dyDescent="0.3">
      <c r="A27" s="19" t="s">
        <v>25</v>
      </c>
    </row>
    <row r="28" spans="1:10" x14ac:dyDescent="0.3">
      <c r="A28" s="20" t="s">
        <v>26</v>
      </c>
    </row>
  </sheetData>
  <hyperlinks>
    <hyperlink ref="A28" r:id="rId1" location="page=a0072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abSelected="1" workbookViewId="0">
      <selection activeCell="G30" sqref="G30"/>
    </sheetView>
  </sheetViews>
  <sheetFormatPr baseColWidth="10" defaultRowHeight="14.4" x14ac:dyDescent="0.3"/>
  <cols>
    <col min="2" max="2" width="30.6640625" bestFit="1" customWidth="1"/>
  </cols>
  <sheetData>
    <row r="2" spans="1:26" ht="15" thickBot="1" x14ac:dyDescent="0.35">
      <c r="N2" s="22"/>
    </row>
    <row r="3" spans="1:26" ht="15" thickBot="1" x14ac:dyDescent="0.35">
      <c r="A3" s="2" t="s">
        <v>0</v>
      </c>
      <c r="B3" s="2" t="s">
        <v>1</v>
      </c>
      <c r="C3" s="3" t="s">
        <v>49</v>
      </c>
      <c r="D3" s="3" t="s">
        <v>35</v>
      </c>
      <c r="E3" s="21" t="s">
        <v>50</v>
      </c>
      <c r="F3" s="24" t="s">
        <v>36</v>
      </c>
      <c r="G3" s="3" t="s">
        <v>51</v>
      </c>
      <c r="H3" s="3" t="s">
        <v>61</v>
      </c>
      <c r="I3" s="3" t="s">
        <v>52</v>
      </c>
      <c r="J3" s="24" t="s">
        <v>37</v>
      </c>
      <c r="K3" s="3" t="s">
        <v>53</v>
      </c>
      <c r="L3" s="3" t="s">
        <v>38</v>
      </c>
      <c r="M3" s="21" t="s">
        <v>54</v>
      </c>
      <c r="N3" s="23" t="s">
        <v>39</v>
      </c>
      <c r="O3" s="3" t="s">
        <v>55</v>
      </c>
      <c r="P3" s="3" t="s">
        <v>40</v>
      </c>
      <c r="Q3" s="3" t="s">
        <v>56</v>
      </c>
      <c r="R3" s="3" t="s">
        <v>41</v>
      </c>
      <c r="S3" s="3" t="s">
        <v>57</v>
      </c>
      <c r="T3" s="3" t="s">
        <v>42</v>
      </c>
      <c r="U3" s="21" t="s">
        <v>58</v>
      </c>
      <c r="V3" s="24" t="s">
        <v>43</v>
      </c>
      <c r="W3" s="3" t="s">
        <v>59</v>
      </c>
      <c r="X3" s="3" t="s">
        <v>44</v>
      </c>
      <c r="Y3" s="3" t="s">
        <v>60</v>
      </c>
      <c r="Z3" s="24" t="s">
        <v>45</v>
      </c>
    </row>
    <row r="4" spans="1:26" x14ac:dyDescent="0.3">
      <c r="A4" s="5" t="s">
        <v>4</v>
      </c>
      <c r="B4" s="5" t="s">
        <v>5</v>
      </c>
      <c r="C4" s="6">
        <v>141068</v>
      </c>
      <c r="D4" s="6">
        <v>137374</v>
      </c>
      <c r="E4" s="6">
        <v>126570</v>
      </c>
      <c r="F4" s="6">
        <v>121229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8" t="s">
        <v>6</v>
      </c>
      <c r="B5" s="8" t="s">
        <v>7</v>
      </c>
      <c r="C5" s="9">
        <v>111369</v>
      </c>
      <c r="D5" s="9">
        <v>101577</v>
      </c>
      <c r="E5" s="9">
        <v>93517</v>
      </c>
      <c r="F5" s="9">
        <v>88520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11" t="s">
        <v>8</v>
      </c>
      <c r="B6" s="11" t="s">
        <v>9</v>
      </c>
      <c r="C6" s="12">
        <v>121790</v>
      </c>
      <c r="D6" s="12">
        <v>110508</v>
      </c>
      <c r="E6" s="12">
        <v>103870</v>
      </c>
      <c r="F6" s="12">
        <v>98935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3">
      <c r="A7" s="14"/>
      <c r="B7" s="14" t="s">
        <v>10</v>
      </c>
      <c r="C7" s="15">
        <f>SUM(C4:C6)</f>
        <v>374227</v>
      </c>
      <c r="D7" s="15">
        <f>SUM(D4:D6)</f>
        <v>349459</v>
      </c>
      <c r="E7" s="15">
        <f t="shared" ref="E7:Y7" si="0">SUM(E4:E6)</f>
        <v>323957</v>
      </c>
      <c r="F7" s="15">
        <f t="shared" ref="F7" si="1">SUM(F4:F6)</f>
        <v>308684</v>
      </c>
      <c r="G7" s="15">
        <f t="shared" si="0"/>
        <v>0</v>
      </c>
      <c r="H7" s="15">
        <f t="shared" ref="H7" si="2">SUM(H4:H6)</f>
        <v>0</v>
      </c>
      <c r="I7" s="15">
        <f t="shared" si="0"/>
        <v>0</v>
      </c>
      <c r="J7" s="15">
        <f t="shared" ref="J7" si="3">SUM(J4:J6)</f>
        <v>0</v>
      </c>
      <c r="K7" s="15">
        <f t="shared" si="0"/>
        <v>0</v>
      </c>
      <c r="L7" s="15">
        <f t="shared" ref="L7" si="4">SUM(L4:L6)</f>
        <v>0</v>
      </c>
      <c r="M7" s="15">
        <f t="shared" si="0"/>
        <v>0</v>
      </c>
      <c r="N7" s="15">
        <f t="shared" ref="N7" si="5">SUM(N4:N6)</f>
        <v>0</v>
      </c>
      <c r="O7" s="15">
        <f t="shared" si="0"/>
        <v>0</v>
      </c>
      <c r="P7" s="15">
        <f t="shared" ref="P7" si="6">SUM(P4:P6)</f>
        <v>0</v>
      </c>
      <c r="Q7" s="15">
        <f t="shared" si="0"/>
        <v>0</v>
      </c>
      <c r="R7" s="15">
        <f t="shared" ref="R7" si="7">SUM(R4:R6)</f>
        <v>0</v>
      </c>
      <c r="S7" s="15">
        <f t="shared" si="0"/>
        <v>0</v>
      </c>
      <c r="T7" s="15">
        <f t="shared" ref="T7" si="8">SUM(T4:T6)</f>
        <v>0</v>
      </c>
      <c r="U7" s="15">
        <f t="shared" si="0"/>
        <v>0</v>
      </c>
      <c r="V7" s="15">
        <f t="shared" ref="V7" si="9">SUM(V4:V6)</f>
        <v>0</v>
      </c>
      <c r="W7" s="15">
        <f t="shared" si="0"/>
        <v>0</v>
      </c>
      <c r="X7" s="15">
        <f t="shared" ref="X7" si="10">SUM(X4:X6)</f>
        <v>0</v>
      </c>
      <c r="Y7" s="15">
        <f t="shared" si="0"/>
        <v>0</v>
      </c>
      <c r="Z7" s="15">
        <f t="shared" ref="Z7" si="11">SUM(Z4:Z6)</f>
        <v>0</v>
      </c>
    </row>
    <row r="8" spans="1:26" x14ac:dyDescent="0.3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3">
      <c r="A9" s="8" t="s">
        <v>11</v>
      </c>
      <c r="B9" s="8" t="s">
        <v>12</v>
      </c>
      <c r="C9" s="9">
        <v>18608</v>
      </c>
      <c r="D9" s="9">
        <v>16599</v>
      </c>
      <c r="E9" s="9">
        <v>16359</v>
      </c>
      <c r="F9" s="9">
        <v>14624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11" t="s">
        <v>13</v>
      </c>
      <c r="B10" s="11" t="s">
        <v>14</v>
      </c>
      <c r="C10" s="12">
        <v>16852</v>
      </c>
      <c r="D10" s="12">
        <v>14722</v>
      </c>
      <c r="E10" s="12">
        <v>14746</v>
      </c>
      <c r="F10" s="12">
        <v>13197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3">
      <c r="A11" s="8" t="s">
        <v>15</v>
      </c>
      <c r="B11" s="8" t="s">
        <v>16</v>
      </c>
      <c r="C11" s="9">
        <v>17246</v>
      </c>
      <c r="D11" s="9">
        <v>14090</v>
      </c>
      <c r="E11" s="9">
        <v>14761</v>
      </c>
      <c r="F11" s="9">
        <v>11555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11" t="s">
        <v>17</v>
      </c>
      <c r="B12" s="11" t="s">
        <v>18</v>
      </c>
      <c r="C12" s="12">
        <v>12251</v>
      </c>
      <c r="D12" s="12">
        <v>13451</v>
      </c>
      <c r="E12" s="12">
        <v>10668</v>
      </c>
      <c r="F12" s="12">
        <v>11179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3">
      <c r="A13" s="8" t="s">
        <v>19</v>
      </c>
      <c r="B13" s="8" t="s">
        <v>20</v>
      </c>
      <c r="C13" s="17">
        <v>4159</v>
      </c>
      <c r="D13" s="17">
        <v>3573</v>
      </c>
      <c r="E13" s="17">
        <v>3655</v>
      </c>
      <c r="F13" s="17">
        <v>3218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3">
      <c r="A14" s="14"/>
      <c r="B14" s="14" t="s">
        <v>21</v>
      </c>
      <c r="C14" s="15">
        <f t="shared" ref="C14:Z14" si="12">SUM(C9:C13)</f>
        <v>69116</v>
      </c>
      <c r="D14" s="15">
        <f t="shared" si="12"/>
        <v>62435</v>
      </c>
      <c r="E14" s="15">
        <f t="shared" si="12"/>
        <v>60189</v>
      </c>
      <c r="F14" s="15">
        <f t="shared" si="12"/>
        <v>53773</v>
      </c>
      <c r="G14" s="15">
        <f t="shared" si="12"/>
        <v>0</v>
      </c>
      <c r="H14" s="15">
        <f t="shared" si="12"/>
        <v>0</v>
      </c>
      <c r="I14" s="15">
        <f t="shared" si="12"/>
        <v>0</v>
      </c>
      <c r="J14" s="15">
        <f t="shared" si="12"/>
        <v>0</v>
      </c>
      <c r="K14" s="15">
        <f t="shared" si="12"/>
        <v>0</v>
      </c>
      <c r="L14" s="15">
        <f t="shared" si="12"/>
        <v>0</v>
      </c>
      <c r="M14" s="15">
        <f t="shared" si="12"/>
        <v>0</v>
      </c>
      <c r="N14" s="15">
        <f t="shared" si="12"/>
        <v>0</v>
      </c>
      <c r="O14" s="15">
        <f t="shared" si="12"/>
        <v>0</v>
      </c>
      <c r="P14" s="15">
        <f t="shared" si="12"/>
        <v>0</v>
      </c>
      <c r="Q14" s="15">
        <f t="shared" si="12"/>
        <v>0</v>
      </c>
      <c r="R14" s="15">
        <f t="shared" si="12"/>
        <v>0</v>
      </c>
      <c r="S14" s="15">
        <f t="shared" si="12"/>
        <v>0</v>
      </c>
      <c r="T14" s="15">
        <f t="shared" si="12"/>
        <v>0</v>
      </c>
      <c r="U14" s="15">
        <f t="shared" si="12"/>
        <v>0</v>
      </c>
      <c r="V14" s="15">
        <f t="shared" si="12"/>
        <v>0</v>
      </c>
      <c r="W14" s="15">
        <f t="shared" si="12"/>
        <v>0</v>
      </c>
      <c r="X14" s="15">
        <f t="shared" si="12"/>
        <v>0</v>
      </c>
      <c r="Y14" s="15">
        <f t="shared" si="12"/>
        <v>0</v>
      </c>
      <c r="Z14" s="15">
        <f t="shared" si="12"/>
        <v>0</v>
      </c>
    </row>
    <row r="15" spans="1:26" x14ac:dyDescent="0.3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3">
      <c r="A16" s="14"/>
      <c r="B16" s="14" t="s">
        <v>22</v>
      </c>
      <c r="C16" s="15">
        <f t="shared" ref="C16:Z16" si="13">C7+C14</f>
        <v>443343</v>
      </c>
      <c r="D16" s="15">
        <f t="shared" si="13"/>
        <v>411894</v>
      </c>
      <c r="E16" s="15">
        <f t="shared" si="13"/>
        <v>384146</v>
      </c>
      <c r="F16" s="15">
        <f t="shared" si="13"/>
        <v>362457</v>
      </c>
      <c r="G16" s="15">
        <f t="shared" si="13"/>
        <v>0</v>
      </c>
      <c r="H16" s="15">
        <f t="shared" si="13"/>
        <v>0</v>
      </c>
      <c r="I16" s="15">
        <f t="shared" si="13"/>
        <v>0</v>
      </c>
      <c r="J16" s="15">
        <f t="shared" si="13"/>
        <v>0</v>
      </c>
      <c r="K16" s="15">
        <f t="shared" si="13"/>
        <v>0</v>
      </c>
      <c r="L16" s="15">
        <f t="shared" si="13"/>
        <v>0</v>
      </c>
      <c r="M16" s="15">
        <f t="shared" si="13"/>
        <v>0</v>
      </c>
      <c r="N16" s="15">
        <f t="shared" si="13"/>
        <v>0</v>
      </c>
      <c r="O16" s="15">
        <f t="shared" si="13"/>
        <v>0</v>
      </c>
      <c r="P16" s="15">
        <f t="shared" si="13"/>
        <v>0</v>
      </c>
      <c r="Q16" s="15">
        <f t="shared" si="13"/>
        <v>0</v>
      </c>
      <c r="R16" s="15">
        <f t="shared" si="13"/>
        <v>0</v>
      </c>
      <c r="S16" s="15">
        <f t="shared" si="13"/>
        <v>0</v>
      </c>
      <c r="T16" s="15">
        <f t="shared" si="13"/>
        <v>0</v>
      </c>
      <c r="U16" s="15">
        <f t="shared" si="13"/>
        <v>0</v>
      </c>
      <c r="V16" s="15">
        <f t="shared" si="13"/>
        <v>0</v>
      </c>
      <c r="W16" s="15">
        <f t="shared" si="13"/>
        <v>0</v>
      </c>
      <c r="X16" s="15">
        <f t="shared" si="13"/>
        <v>0</v>
      </c>
      <c r="Y16" s="15">
        <f t="shared" si="13"/>
        <v>0</v>
      </c>
      <c r="Z16" s="15">
        <f t="shared" si="13"/>
        <v>0</v>
      </c>
    </row>
    <row r="17" spans="1:26" x14ac:dyDescent="0.3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3">
      <c r="A18" s="32">
        <v>70</v>
      </c>
      <c r="B18" s="29" t="s">
        <v>65</v>
      </c>
      <c r="C18" s="30">
        <v>3086</v>
      </c>
      <c r="D18" s="30">
        <v>3701</v>
      </c>
      <c r="E18" s="30">
        <v>2621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3">
      <c r="A19" s="33">
        <v>84</v>
      </c>
      <c r="B19" s="11" t="s">
        <v>66</v>
      </c>
      <c r="C19" s="12">
        <v>462</v>
      </c>
      <c r="D19" s="12">
        <v>815</v>
      </c>
      <c r="E19" s="12">
        <v>468</v>
      </c>
      <c r="F19" s="12">
        <v>36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">
      <c r="A20" s="8"/>
      <c r="B20" s="8" t="s">
        <v>23</v>
      </c>
      <c r="C20" s="9">
        <f>C23-C16-C18-C19</f>
        <v>45725</v>
      </c>
      <c r="D20" s="9">
        <f>D23-D16-D18-D19</f>
        <v>41242</v>
      </c>
      <c r="E20" s="9">
        <f>E23-E16-E18-E19</f>
        <v>30629</v>
      </c>
      <c r="F20" s="9">
        <f>F23-F16-F18-F19</f>
        <v>31249</v>
      </c>
      <c r="G20" s="9">
        <f t="shared" ref="G20:Z20" si="14">G23-G16-G18-G19</f>
        <v>0</v>
      </c>
      <c r="H20" s="9">
        <f t="shared" si="14"/>
        <v>0</v>
      </c>
      <c r="I20" s="9">
        <f t="shared" si="14"/>
        <v>0</v>
      </c>
      <c r="J20" s="9">
        <f t="shared" si="14"/>
        <v>0</v>
      </c>
      <c r="K20" s="9">
        <f t="shared" si="14"/>
        <v>0</v>
      </c>
      <c r="L20" s="9">
        <f t="shared" si="14"/>
        <v>0</v>
      </c>
      <c r="M20" s="9">
        <f t="shared" si="14"/>
        <v>0</v>
      </c>
      <c r="N20" s="9">
        <f t="shared" si="14"/>
        <v>0</v>
      </c>
      <c r="O20" s="9">
        <f t="shared" si="14"/>
        <v>0</v>
      </c>
      <c r="P20" s="9">
        <f t="shared" si="14"/>
        <v>0</v>
      </c>
      <c r="Q20" s="9">
        <f t="shared" si="14"/>
        <v>0</v>
      </c>
      <c r="R20" s="9">
        <f t="shared" si="14"/>
        <v>0</v>
      </c>
      <c r="S20" s="9">
        <f t="shared" si="14"/>
        <v>0</v>
      </c>
      <c r="T20" s="9">
        <f t="shared" si="14"/>
        <v>0</v>
      </c>
      <c r="U20" s="9">
        <f t="shared" si="14"/>
        <v>0</v>
      </c>
      <c r="V20" s="9">
        <f t="shared" si="14"/>
        <v>0</v>
      </c>
      <c r="W20" s="9">
        <f t="shared" si="14"/>
        <v>0</v>
      </c>
      <c r="X20" s="9">
        <f t="shared" si="14"/>
        <v>0</v>
      </c>
      <c r="Y20" s="9">
        <f t="shared" si="14"/>
        <v>0</v>
      </c>
      <c r="Z20" s="9">
        <f t="shared" si="14"/>
        <v>0</v>
      </c>
    </row>
    <row r="21" spans="1:26" x14ac:dyDescent="0.3">
      <c r="A21" s="34"/>
      <c r="B21" s="38" t="s">
        <v>68</v>
      </c>
      <c r="C21" s="27">
        <f>SUM(C18:C20)</f>
        <v>49273</v>
      </c>
      <c r="D21" s="27">
        <f>SUM(D18:D20)</f>
        <v>45758</v>
      </c>
      <c r="E21" s="27">
        <f>SUM(E18:E20)</f>
        <v>33718</v>
      </c>
      <c r="F21" s="27">
        <f t="shared" ref="F21:T21" si="15">SUM(F18:F20)</f>
        <v>31285</v>
      </c>
      <c r="G21" s="27">
        <f t="shared" si="15"/>
        <v>0</v>
      </c>
      <c r="H21" s="27">
        <f t="shared" si="15"/>
        <v>0</v>
      </c>
      <c r="I21" s="27">
        <f t="shared" si="15"/>
        <v>0</v>
      </c>
      <c r="J21" s="27">
        <f t="shared" si="15"/>
        <v>0</v>
      </c>
      <c r="K21" s="27">
        <f t="shared" si="15"/>
        <v>0</v>
      </c>
      <c r="L21" s="27">
        <f t="shared" si="15"/>
        <v>0</v>
      </c>
      <c r="M21" s="27">
        <f t="shared" si="15"/>
        <v>0</v>
      </c>
      <c r="N21" s="27">
        <f t="shared" si="15"/>
        <v>0</v>
      </c>
      <c r="O21" s="27">
        <f t="shared" si="15"/>
        <v>0</v>
      </c>
      <c r="P21" s="27">
        <f t="shared" si="15"/>
        <v>0</v>
      </c>
      <c r="Q21" s="27">
        <f t="shared" si="15"/>
        <v>0</v>
      </c>
      <c r="R21" s="27">
        <f t="shared" si="15"/>
        <v>0</v>
      </c>
      <c r="S21" s="27">
        <f t="shared" si="15"/>
        <v>0</v>
      </c>
      <c r="T21" s="27">
        <f t="shared" si="15"/>
        <v>0</v>
      </c>
      <c r="U21" s="27">
        <f>SUM(U18:U20)</f>
        <v>0</v>
      </c>
      <c r="V21" s="27">
        <f t="shared" ref="V21" si="16">SUM(V18:V20)</f>
        <v>0</v>
      </c>
      <c r="W21" s="27">
        <f t="shared" ref="W21" si="17">SUM(W18:W20)</f>
        <v>0</v>
      </c>
      <c r="X21" s="27">
        <f t="shared" ref="X21" si="18">SUM(X18:X20)</f>
        <v>0</v>
      </c>
      <c r="Y21" s="27">
        <f t="shared" ref="Y21" si="19">SUM(Y18:Y20)</f>
        <v>0</v>
      </c>
      <c r="Z21" s="27">
        <f t="shared" ref="Z21" si="20">SUM(Z18:Z20)</f>
        <v>0</v>
      </c>
    </row>
    <row r="22" spans="1:26" x14ac:dyDescent="0.3">
      <c r="A22" s="29"/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" thickBot="1" x14ac:dyDescent="0.35">
      <c r="A23" s="35"/>
      <c r="B23" s="35" t="s">
        <v>24</v>
      </c>
      <c r="C23" s="36">
        <v>492616</v>
      </c>
      <c r="D23" s="36">
        <v>457652</v>
      </c>
      <c r="E23" s="36">
        <v>417864</v>
      </c>
      <c r="F23" s="36">
        <v>393742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6" spans="1:26" x14ac:dyDescent="0.3">
      <c r="B26" s="14" t="s">
        <v>47</v>
      </c>
    </row>
    <row r="27" spans="1:26" x14ac:dyDescent="0.3">
      <c r="B27" t="s">
        <v>27</v>
      </c>
      <c r="C27" s="28">
        <f>C4+E4+G4+I4+K4+M4+O4+Q4+S4+U4+W4+Y4</f>
        <v>267638</v>
      </c>
    </row>
    <row r="28" spans="1:26" x14ac:dyDescent="0.3">
      <c r="B28" t="s">
        <v>28</v>
      </c>
      <c r="C28" s="28">
        <f>C5+E5+G5+I5+K5+M5+O5+Q5+S5+U5+W5+Y5</f>
        <v>204886</v>
      </c>
    </row>
    <row r="29" spans="1:26" x14ac:dyDescent="0.3">
      <c r="B29" t="s">
        <v>29</v>
      </c>
      <c r="C29" s="28">
        <f>C6+E6+G6+I6+K6+M6+O6+Q6+S6+U6+W6+Y6</f>
        <v>225660</v>
      </c>
    </row>
    <row r="30" spans="1:26" x14ac:dyDescent="0.3">
      <c r="B30" t="s">
        <v>30</v>
      </c>
      <c r="C30" s="28">
        <f>C9+E9+G9+I9+K9+M9+O9+Q9+S9+U9+W9+Y9</f>
        <v>34967</v>
      </c>
    </row>
    <row r="31" spans="1:26" x14ac:dyDescent="0.3">
      <c r="B31" t="s">
        <v>31</v>
      </c>
      <c r="C31" s="28">
        <f>C10+E10+G10+I10+K10+M10+O10+Q10+S10+U10+W10+Y10</f>
        <v>31598</v>
      </c>
    </row>
    <row r="32" spans="1:26" x14ac:dyDescent="0.3">
      <c r="B32" t="s">
        <v>32</v>
      </c>
      <c r="C32" s="28">
        <f>C11+E11+G11+I11+K11+M11+O11+Q11+S11+U11+W11+Y11</f>
        <v>32007</v>
      </c>
    </row>
    <row r="33" spans="2:3" x14ac:dyDescent="0.3">
      <c r="B33" t="s">
        <v>17</v>
      </c>
      <c r="C33" s="28">
        <f>C12+E12+G12+I12+K12+M12+O12+Q12+S12+U12+W12+Y12</f>
        <v>22919</v>
      </c>
    </row>
    <row r="34" spans="2:3" x14ac:dyDescent="0.3">
      <c r="B34" t="s">
        <v>19</v>
      </c>
      <c r="C34" s="28">
        <f>C13+E13+G13+I13+K13+M13+O13+Q13+S13+U13+W13+Y13</f>
        <v>7814</v>
      </c>
    </row>
    <row r="35" spans="2:3" x14ac:dyDescent="0.3">
      <c r="B35" s="41">
        <v>70</v>
      </c>
      <c r="C35" s="28">
        <f>C18+E18+G18+I18+K18+M18+O18+Q18+S18+U18+W18+Y18</f>
        <v>5707</v>
      </c>
    </row>
    <row r="36" spans="2:3" x14ac:dyDescent="0.3">
      <c r="B36" s="41">
        <v>84</v>
      </c>
      <c r="C36" s="28">
        <f>C19+E19+G19+I19+K19+M19+O19+Q19+S19+U19+W19+Y19</f>
        <v>930</v>
      </c>
    </row>
    <row r="37" spans="2:3" x14ac:dyDescent="0.3">
      <c r="B37" t="s">
        <v>33</v>
      </c>
      <c r="C37" s="28">
        <f>C23+E23+G23+I23+K23+M23+O23+Q23+S23+U23+W23+Y23</f>
        <v>910480</v>
      </c>
    </row>
    <row r="38" spans="2:3" x14ac:dyDescent="0.3">
      <c r="B38" s="14" t="s">
        <v>48</v>
      </c>
    </row>
    <row r="39" spans="2:3" x14ac:dyDescent="0.3">
      <c r="B39" t="s">
        <v>27</v>
      </c>
      <c r="C39" s="28">
        <f>D4+F4+H4+J4+L4+N4+P4+R4+T4+V4+X4+Z4</f>
        <v>258603</v>
      </c>
    </row>
    <row r="40" spans="2:3" x14ac:dyDescent="0.3">
      <c r="B40" t="s">
        <v>28</v>
      </c>
      <c r="C40" s="28">
        <f>D5+F5+H5+J5+L5+N5+P5+R5+T5+V5+X5+Z5</f>
        <v>190097</v>
      </c>
    </row>
    <row r="41" spans="2:3" x14ac:dyDescent="0.3">
      <c r="B41" t="s">
        <v>29</v>
      </c>
      <c r="C41" s="28">
        <f>D6+F6+H6+J6+L6+N6+P6+R6+T6+V6+X6+Z6</f>
        <v>209443</v>
      </c>
    </row>
    <row r="42" spans="2:3" x14ac:dyDescent="0.3">
      <c r="B42" t="s">
        <v>30</v>
      </c>
      <c r="C42" s="28">
        <f>D9+F9+H9+J9+L9+N9+P9+R9+T9+V9+X9+Z9</f>
        <v>31223</v>
      </c>
    </row>
    <row r="43" spans="2:3" x14ac:dyDescent="0.3">
      <c r="B43" t="s">
        <v>31</v>
      </c>
      <c r="C43" s="28">
        <f>D10+F10+H10+J10+L10+N10+P10+R10+T10+V10+X10+Z10</f>
        <v>27919</v>
      </c>
    </row>
    <row r="44" spans="2:3" x14ac:dyDescent="0.3">
      <c r="B44" t="s">
        <v>32</v>
      </c>
      <c r="C44" s="28">
        <f>D11+F11+H11+J11+L11+N11+P11+R11+T11+V11+X11+Z11</f>
        <v>25645</v>
      </c>
    </row>
    <row r="45" spans="2:3" x14ac:dyDescent="0.3">
      <c r="B45" t="s">
        <v>17</v>
      </c>
      <c r="C45" s="28">
        <f>D12+F12+H12+J12+L12+N12+P12+R12+T12+V12+X12+Z12</f>
        <v>24630</v>
      </c>
    </row>
    <row r="46" spans="2:3" x14ac:dyDescent="0.3">
      <c r="B46" t="s">
        <v>19</v>
      </c>
      <c r="C46" s="28">
        <f>D13+F13+H13+J13+L13+N13+P13+R13+T13+V13+X13+Z13</f>
        <v>6791</v>
      </c>
    </row>
    <row r="47" spans="2:3" x14ac:dyDescent="0.3">
      <c r="B47" s="41">
        <v>70</v>
      </c>
      <c r="C47" s="28">
        <f>D18+F18+H18+J18+L18+N18+P18+R18+T18+V18+X18+Z18</f>
        <v>3701</v>
      </c>
    </row>
    <row r="48" spans="2:3" x14ac:dyDescent="0.3">
      <c r="B48" s="41">
        <v>84</v>
      </c>
      <c r="C48" s="28">
        <f>D19+F19+H19+J19+L19+N19+P19+R19+T19+V19+X19+Z19</f>
        <v>851</v>
      </c>
    </row>
    <row r="49" spans="2:3" x14ac:dyDescent="0.3">
      <c r="B49" t="s">
        <v>33</v>
      </c>
      <c r="C49" s="28">
        <f>D23+F23+H23+J23+L23+N23+P23+R23+T23+V23+X23+Z23</f>
        <v>851394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2016-11-08T14:42:01Z</cp:lastPrinted>
  <dcterms:created xsi:type="dcterms:W3CDTF">2015-02-09T06:48:35Z</dcterms:created>
  <dcterms:modified xsi:type="dcterms:W3CDTF">2019-03-06T14:54:52Z</dcterms:modified>
</cp:coreProperties>
</file>