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518" documentId="8_{4E9244F9-D190-4543-83CA-844AF51AD14B}" xr6:coauthVersionLast="46" xr6:coauthVersionMax="46" xr10:uidLastSave="{3F395044-A832-414E-9EBE-C8D08C4074E1}"/>
  <bookViews>
    <workbookView xWindow="-120" yWindow="-120" windowWidth="29040" windowHeight="15840" tabRatio="904" activeTab="11" xr2:uid="{00000000-000D-0000-FFFF-FFFF00000000}"/>
  </bookViews>
  <sheets>
    <sheet name="2020" sheetId="4" r:id="rId1"/>
    <sheet name="2021" sheetId="2" r:id="rId2"/>
    <sheet name="01 - 2021" sheetId="3" r:id="rId3"/>
    <sheet name="02 - 2021" sheetId="5" r:id="rId4"/>
    <sheet name="03 - 2021" sheetId="6" r:id="rId5"/>
    <sheet name="04 - 2021" sheetId="7" r:id="rId6"/>
    <sheet name="05 - 2021" sheetId="8" r:id="rId7"/>
    <sheet name="06 - 2021" sheetId="14" r:id="rId8"/>
    <sheet name="07 - 2021" sheetId="15" r:id="rId9"/>
    <sheet name="08 - 2021" sheetId="16" r:id="rId10"/>
    <sheet name="09 - 2021" sheetId="17" r:id="rId11"/>
    <sheet name="10 - 2021" sheetId="18" r:id="rId12"/>
    <sheet name="11 - 2021 " sheetId="19" r:id="rId13"/>
    <sheet name="12 - 2021" sheetId="2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5" l="1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36" i="14"/>
  <c r="B33" i="14"/>
  <c r="B6" i="8" l="1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37" i="6" l="1"/>
  <c r="B36" i="6"/>
  <c r="B35" i="6"/>
  <c r="B33" i="6"/>
  <c r="B32" i="6"/>
  <c r="B30" i="6"/>
  <c r="B29" i="6"/>
  <c r="B28" i="6"/>
  <c r="B26" i="6"/>
  <c r="B25" i="6"/>
  <c r="B24" i="6"/>
  <c r="B23" i="6"/>
  <c r="B22" i="6"/>
  <c r="B21" i="6"/>
  <c r="B19" i="6"/>
  <c r="B18" i="6"/>
  <c r="B16" i="6"/>
  <c r="B15" i="6"/>
  <c r="B13" i="6"/>
  <c r="B12" i="6"/>
  <c r="B11" i="6"/>
  <c r="B10" i="6"/>
  <c r="B8" i="6"/>
  <c r="B7" i="6"/>
  <c r="B6" i="6"/>
  <c r="N20" i="2" l="1"/>
  <c r="N24" i="2"/>
  <c r="N32" i="2"/>
  <c r="N15" i="2"/>
  <c r="N11" i="2"/>
  <c r="B39" i="3" l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G39" i="20"/>
  <c r="F39" i="20"/>
  <c r="H39" i="20" s="1"/>
  <c r="I39" i="20" s="1"/>
  <c r="C39" i="20"/>
  <c r="B39" i="20"/>
  <c r="D39" i="20" s="1"/>
  <c r="E39" i="20" s="1"/>
  <c r="G38" i="20"/>
  <c r="F38" i="20"/>
  <c r="H38" i="20" s="1"/>
  <c r="I38" i="20" s="1"/>
  <c r="C38" i="20"/>
  <c r="B38" i="20"/>
  <c r="D38" i="20" s="1"/>
  <c r="E38" i="20" s="1"/>
  <c r="G37" i="20"/>
  <c r="F37" i="20"/>
  <c r="H37" i="20" s="1"/>
  <c r="I37" i="20" s="1"/>
  <c r="C37" i="20"/>
  <c r="B37" i="20"/>
  <c r="D37" i="20" s="1"/>
  <c r="E37" i="20" s="1"/>
  <c r="G36" i="20"/>
  <c r="F36" i="20"/>
  <c r="H36" i="20" s="1"/>
  <c r="I36" i="20" s="1"/>
  <c r="C36" i="20"/>
  <c r="B36" i="20"/>
  <c r="D36" i="20" s="1"/>
  <c r="E36" i="20" s="1"/>
  <c r="G35" i="20"/>
  <c r="F35" i="20"/>
  <c r="H35" i="20" s="1"/>
  <c r="I35" i="20" s="1"/>
  <c r="C35" i="20"/>
  <c r="B35" i="20"/>
  <c r="D35" i="20" s="1"/>
  <c r="E35" i="20" s="1"/>
  <c r="G34" i="20"/>
  <c r="F34" i="20"/>
  <c r="H34" i="20" s="1"/>
  <c r="I34" i="20" s="1"/>
  <c r="C34" i="20"/>
  <c r="B34" i="20"/>
  <c r="D34" i="20" s="1"/>
  <c r="E34" i="20" s="1"/>
  <c r="G33" i="20"/>
  <c r="F33" i="20"/>
  <c r="H33" i="20" s="1"/>
  <c r="I33" i="20" s="1"/>
  <c r="C33" i="20"/>
  <c r="B33" i="20"/>
  <c r="D33" i="20" s="1"/>
  <c r="E33" i="20" s="1"/>
  <c r="G32" i="20"/>
  <c r="F32" i="20"/>
  <c r="H32" i="20" s="1"/>
  <c r="I32" i="20" s="1"/>
  <c r="C32" i="20"/>
  <c r="B32" i="20"/>
  <c r="D32" i="20" s="1"/>
  <c r="E32" i="20" s="1"/>
  <c r="G31" i="20"/>
  <c r="F31" i="20"/>
  <c r="H31" i="20" s="1"/>
  <c r="I31" i="20" s="1"/>
  <c r="C31" i="20"/>
  <c r="B31" i="20"/>
  <c r="D31" i="20" s="1"/>
  <c r="E31" i="20" s="1"/>
  <c r="G30" i="20"/>
  <c r="F30" i="20"/>
  <c r="H30" i="20" s="1"/>
  <c r="I30" i="20" s="1"/>
  <c r="C30" i="20"/>
  <c r="B30" i="20"/>
  <c r="D30" i="20" s="1"/>
  <c r="E30" i="20" s="1"/>
  <c r="G29" i="20"/>
  <c r="F29" i="20"/>
  <c r="H29" i="20" s="1"/>
  <c r="I29" i="20" s="1"/>
  <c r="C29" i="20"/>
  <c r="B29" i="20"/>
  <c r="D29" i="20" s="1"/>
  <c r="E29" i="20" s="1"/>
  <c r="G28" i="20"/>
  <c r="F28" i="20"/>
  <c r="H28" i="20" s="1"/>
  <c r="I28" i="20" s="1"/>
  <c r="C28" i="20"/>
  <c r="B28" i="20"/>
  <c r="D28" i="20" s="1"/>
  <c r="E28" i="20" s="1"/>
  <c r="G27" i="20"/>
  <c r="F27" i="20"/>
  <c r="H27" i="20" s="1"/>
  <c r="I27" i="20" s="1"/>
  <c r="C27" i="20"/>
  <c r="B27" i="20"/>
  <c r="D27" i="20" s="1"/>
  <c r="E27" i="20" s="1"/>
  <c r="G26" i="20"/>
  <c r="F26" i="20"/>
  <c r="H26" i="20" s="1"/>
  <c r="I26" i="20" s="1"/>
  <c r="C26" i="20"/>
  <c r="B26" i="20"/>
  <c r="D26" i="20" s="1"/>
  <c r="E26" i="20" s="1"/>
  <c r="G25" i="20"/>
  <c r="F25" i="20"/>
  <c r="H25" i="20" s="1"/>
  <c r="I25" i="20" s="1"/>
  <c r="C25" i="20"/>
  <c r="B25" i="20"/>
  <c r="D25" i="20" s="1"/>
  <c r="E25" i="20" s="1"/>
  <c r="G24" i="20"/>
  <c r="F24" i="20"/>
  <c r="H24" i="20" s="1"/>
  <c r="I24" i="20" s="1"/>
  <c r="C24" i="20"/>
  <c r="B24" i="20"/>
  <c r="D24" i="20" s="1"/>
  <c r="E24" i="20" s="1"/>
  <c r="G23" i="20"/>
  <c r="F23" i="20"/>
  <c r="H23" i="20" s="1"/>
  <c r="I23" i="20" s="1"/>
  <c r="C23" i="20"/>
  <c r="B23" i="20"/>
  <c r="D23" i="20" s="1"/>
  <c r="E23" i="20" s="1"/>
  <c r="G22" i="20"/>
  <c r="F22" i="20"/>
  <c r="H22" i="20" s="1"/>
  <c r="I22" i="20" s="1"/>
  <c r="C22" i="20"/>
  <c r="B22" i="20"/>
  <c r="D22" i="20" s="1"/>
  <c r="E22" i="20" s="1"/>
  <c r="G21" i="20"/>
  <c r="F21" i="20"/>
  <c r="H21" i="20" s="1"/>
  <c r="I21" i="20" s="1"/>
  <c r="C21" i="20"/>
  <c r="B21" i="20"/>
  <c r="D21" i="20" s="1"/>
  <c r="E21" i="20" s="1"/>
  <c r="G20" i="20"/>
  <c r="F20" i="20"/>
  <c r="H20" i="20" s="1"/>
  <c r="I20" i="20" s="1"/>
  <c r="C20" i="20"/>
  <c r="B20" i="20"/>
  <c r="D20" i="20" s="1"/>
  <c r="E20" i="20" s="1"/>
  <c r="G19" i="20"/>
  <c r="F19" i="20"/>
  <c r="H19" i="20" s="1"/>
  <c r="I19" i="20" s="1"/>
  <c r="C19" i="20"/>
  <c r="B19" i="20"/>
  <c r="D19" i="20" s="1"/>
  <c r="E19" i="20" s="1"/>
  <c r="G18" i="20"/>
  <c r="F18" i="20"/>
  <c r="H18" i="20" s="1"/>
  <c r="I18" i="20" s="1"/>
  <c r="C18" i="20"/>
  <c r="B18" i="20"/>
  <c r="D18" i="20" s="1"/>
  <c r="E18" i="20" s="1"/>
  <c r="G17" i="20"/>
  <c r="F17" i="20"/>
  <c r="H17" i="20" s="1"/>
  <c r="I17" i="20" s="1"/>
  <c r="C17" i="20"/>
  <c r="B17" i="20"/>
  <c r="D17" i="20" s="1"/>
  <c r="E17" i="20" s="1"/>
  <c r="G16" i="20"/>
  <c r="F16" i="20"/>
  <c r="H16" i="20" s="1"/>
  <c r="I16" i="20" s="1"/>
  <c r="C16" i="20"/>
  <c r="B16" i="20"/>
  <c r="D16" i="20" s="1"/>
  <c r="E16" i="20" s="1"/>
  <c r="G15" i="20"/>
  <c r="F15" i="20"/>
  <c r="H15" i="20" s="1"/>
  <c r="I15" i="20" s="1"/>
  <c r="C15" i="20"/>
  <c r="B15" i="20"/>
  <c r="D15" i="20" s="1"/>
  <c r="E15" i="20" s="1"/>
  <c r="G14" i="20"/>
  <c r="F14" i="20"/>
  <c r="H14" i="20" s="1"/>
  <c r="I14" i="20" s="1"/>
  <c r="C14" i="20"/>
  <c r="B14" i="20"/>
  <c r="D14" i="20" s="1"/>
  <c r="E14" i="20" s="1"/>
  <c r="G13" i="20"/>
  <c r="F13" i="20"/>
  <c r="H13" i="20" s="1"/>
  <c r="I13" i="20" s="1"/>
  <c r="C13" i="20"/>
  <c r="B13" i="20"/>
  <c r="D13" i="20" s="1"/>
  <c r="E13" i="20" s="1"/>
  <c r="G12" i="20"/>
  <c r="F12" i="20"/>
  <c r="H12" i="20" s="1"/>
  <c r="I12" i="20" s="1"/>
  <c r="C12" i="20"/>
  <c r="B12" i="20"/>
  <c r="D12" i="20" s="1"/>
  <c r="E12" i="20" s="1"/>
  <c r="G11" i="20"/>
  <c r="F11" i="20"/>
  <c r="H11" i="20" s="1"/>
  <c r="I11" i="20" s="1"/>
  <c r="C11" i="20"/>
  <c r="B11" i="20"/>
  <c r="D11" i="20" s="1"/>
  <c r="E11" i="20" s="1"/>
  <c r="G10" i="20"/>
  <c r="F10" i="20"/>
  <c r="H10" i="20" s="1"/>
  <c r="I10" i="20" s="1"/>
  <c r="C10" i="20"/>
  <c r="B10" i="20"/>
  <c r="D10" i="20" s="1"/>
  <c r="E10" i="20" s="1"/>
  <c r="G9" i="20"/>
  <c r="F9" i="20"/>
  <c r="H9" i="20" s="1"/>
  <c r="I9" i="20" s="1"/>
  <c r="C9" i="20"/>
  <c r="B9" i="20"/>
  <c r="D9" i="20" s="1"/>
  <c r="E9" i="20" s="1"/>
  <c r="G8" i="20"/>
  <c r="F8" i="20"/>
  <c r="H8" i="20" s="1"/>
  <c r="I8" i="20" s="1"/>
  <c r="C8" i="20"/>
  <c r="B8" i="20"/>
  <c r="D8" i="20" s="1"/>
  <c r="E8" i="20" s="1"/>
  <c r="G7" i="20"/>
  <c r="F7" i="20"/>
  <c r="H7" i="20" s="1"/>
  <c r="I7" i="20" s="1"/>
  <c r="C7" i="20"/>
  <c r="B7" i="20"/>
  <c r="D7" i="20" s="1"/>
  <c r="E7" i="20" s="1"/>
  <c r="G6" i="20"/>
  <c r="F6" i="20"/>
  <c r="H6" i="20" s="1"/>
  <c r="I6" i="20" s="1"/>
  <c r="C6" i="20"/>
  <c r="B6" i="20"/>
  <c r="D6" i="20"/>
  <c r="E6" i="20" s="1"/>
  <c r="G5" i="20"/>
  <c r="F5" i="20"/>
  <c r="G39" i="19"/>
  <c r="F39" i="19"/>
  <c r="H39" i="19" s="1"/>
  <c r="I39" i="19" s="1"/>
  <c r="D39" i="19"/>
  <c r="E39" i="19" s="1"/>
  <c r="C39" i="19"/>
  <c r="B39" i="19"/>
  <c r="G38" i="19"/>
  <c r="F38" i="19"/>
  <c r="H38" i="19" s="1"/>
  <c r="I38" i="19" s="1"/>
  <c r="D38" i="19"/>
  <c r="E38" i="19" s="1"/>
  <c r="C38" i="19"/>
  <c r="B38" i="19"/>
  <c r="G37" i="19"/>
  <c r="F37" i="19"/>
  <c r="H37" i="19" s="1"/>
  <c r="I37" i="19" s="1"/>
  <c r="D37" i="19"/>
  <c r="E37" i="19" s="1"/>
  <c r="C37" i="19"/>
  <c r="B37" i="19"/>
  <c r="G36" i="19"/>
  <c r="F36" i="19"/>
  <c r="H36" i="19" s="1"/>
  <c r="I36" i="19" s="1"/>
  <c r="D36" i="19"/>
  <c r="E36" i="19" s="1"/>
  <c r="C36" i="19"/>
  <c r="B36" i="19"/>
  <c r="G35" i="19"/>
  <c r="F35" i="19"/>
  <c r="H35" i="19" s="1"/>
  <c r="I35" i="19" s="1"/>
  <c r="D35" i="19"/>
  <c r="E35" i="19" s="1"/>
  <c r="C35" i="19"/>
  <c r="B35" i="19"/>
  <c r="G34" i="19"/>
  <c r="F34" i="19"/>
  <c r="H34" i="19" s="1"/>
  <c r="I34" i="19" s="1"/>
  <c r="D34" i="19"/>
  <c r="E34" i="19" s="1"/>
  <c r="C34" i="19"/>
  <c r="B34" i="19"/>
  <c r="G33" i="19"/>
  <c r="F33" i="19"/>
  <c r="H33" i="19" s="1"/>
  <c r="I33" i="19" s="1"/>
  <c r="D33" i="19"/>
  <c r="E33" i="19" s="1"/>
  <c r="C33" i="19"/>
  <c r="B33" i="19"/>
  <c r="G32" i="19"/>
  <c r="F32" i="19"/>
  <c r="H32" i="19" s="1"/>
  <c r="I32" i="19" s="1"/>
  <c r="D32" i="19"/>
  <c r="E32" i="19" s="1"/>
  <c r="C32" i="19"/>
  <c r="B32" i="19"/>
  <c r="G31" i="19"/>
  <c r="F31" i="19"/>
  <c r="H31" i="19" s="1"/>
  <c r="I31" i="19" s="1"/>
  <c r="D31" i="19"/>
  <c r="E31" i="19" s="1"/>
  <c r="C31" i="19"/>
  <c r="B31" i="19"/>
  <c r="G30" i="19"/>
  <c r="F30" i="19"/>
  <c r="H30" i="19" s="1"/>
  <c r="I30" i="19" s="1"/>
  <c r="D30" i="19"/>
  <c r="E30" i="19" s="1"/>
  <c r="C30" i="19"/>
  <c r="B30" i="19"/>
  <c r="G29" i="19"/>
  <c r="F29" i="19"/>
  <c r="H29" i="19" s="1"/>
  <c r="I29" i="19" s="1"/>
  <c r="D29" i="19"/>
  <c r="E29" i="19" s="1"/>
  <c r="C29" i="19"/>
  <c r="B29" i="19"/>
  <c r="G28" i="19"/>
  <c r="F28" i="19"/>
  <c r="H28" i="19" s="1"/>
  <c r="I28" i="19" s="1"/>
  <c r="D28" i="19"/>
  <c r="E28" i="19" s="1"/>
  <c r="C28" i="19"/>
  <c r="B28" i="19"/>
  <c r="G27" i="19"/>
  <c r="F27" i="19"/>
  <c r="H27" i="19" s="1"/>
  <c r="I27" i="19" s="1"/>
  <c r="D27" i="19"/>
  <c r="E27" i="19" s="1"/>
  <c r="C27" i="19"/>
  <c r="B27" i="19"/>
  <c r="G26" i="19"/>
  <c r="F26" i="19"/>
  <c r="H26" i="19" s="1"/>
  <c r="I26" i="19" s="1"/>
  <c r="D26" i="19"/>
  <c r="E26" i="19" s="1"/>
  <c r="C26" i="19"/>
  <c r="B26" i="19"/>
  <c r="G25" i="19"/>
  <c r="F25" i="19"/>
  <c r="H25" i="19" s="1"/>
  <c r="I25" i="19" s="1"/>
  <c r="D25" i="19"/>
  <c r="E25" i="19" s="1"/>
  <c r="C25" i="19"/>
  <c r="B25" i="19"/>
  <c r="G24" i="19"/>
  <c r="F24" i="19"/>
  <c r="H24" i="19" s="1"/>
  <c r="I24" i="19" s="1"/>
  <c r="D24" i="19"/>
  <c r="E24" i="19" s="1"/>
  <c r="C24" i="19"/>
  <c r="B24" i="19"/>
  <c r="G23" i="19"/>
  <c r="F23" i="19"/>
  <c r="H23" i="19" s="1"/>
  <c r="I23" i="19" s="1"/>
  <c r="D23" i="19"/>
  <c r="E23" i="19" s="1"/>
  <c r="C23" i="19"/>
  <c r="B23" i="19"/>
  <c r="G22" i="19"/>
  <c r="F22" i="19"/>
  <c r="H22" i="19" s="1"/>
  <c r="I22" i="19" s="1"/>
  <c r="D22" i="19"/>
  <c r="E22" i="19" s="1"/>
  <c r="C22" i="19"/>
  <c r="B22" i="19"/>
  <c r="G21" i="19"/>
  <c r="F21" i="19"/>
  <c r="H21" i="19" s="1"/>
  <c r="I21" i="19" s="1"/>
  <c r="D21" i="19"/>
  <c r="E21" i="19" s="1"/>
  <c r="C21" i="19"/>
  <c r="B21" i="19"/>
  <c r="G20" i="19"/>
  <c r="F20" i="19"/>
  <c r="H20" i="19" s="1"/>
  <c r="I20" i="19" s="1"/>
  <c r="D20" i="19"/>
  <c r="E20" i="19" s="1"/>
  <c r="C20" i="19"/>
  <c r="B20" i="19"/>
  <c r="G19" i="19"/>
  <c r="F19" i="19"/>
  <c r="H19" i="19" s="1"/>
  <c r="I19" i="19" s="1"/>
  <c r="D19" i="19"/>
  <c r="E19" i="19" s="1"/>
  <c r="C19" i="19"/>
  <c r="B19" i="19"/>
  <c r="G18" i="19"/>
  <c r="F18" i="19"/>
  <c r="H18" i="19" s="1"/>
  <c r="I18" i="19" s="1"/>
  <c r="D18" i="19"/>
  <c r="E18" i="19" s="1"/>
  <c r="C18" i="19"/>
  <c r="B18" i="19"/>
  <c r="G17" i="19"/>
  <c r="F17" i="19"/>
  <c r="H17" i="19" s="1"/>
  <c r="I17" i="19" s="1"/>
  <c r="D17" i="19"/>
  <c r="E17" i="19" s="1"/>
  <c r="C17" i="19"/>
  <c r="B17" i="19"/>
  <c r="G16" i="19"/>
  <c r="F16" i="19"/>
  <c r="H16" i="19" s="1"/>
  <c r="I16" i="19" s="1"/>
  <c r="D16" i="19"/>
  <c r="E16" i="19" s="1"/>
  <c r="C16" i="19"/>
  <c r="B16" i="19"/>
  <c r="G15" i="19"/>
  <c r="F15" i="19"/>
  <c r="H15" i="19" s="1"/>
  <c r="I15" i="19" s="1"/>
  <c r="D15" i="19"/>
  <c r="E15" i="19" s="1"/>
  <c r="C15" i="19"/>
  <c r="B15" i="19"/>
  <c r="G14" i="19"/>
  <c r="F14" i="19"/>
  <c r="H14" i="19" s="1"/>
  <c r="I14" i="19" s="1"/>
  <c r="D14" i="19"/>
  <c r="E14" i="19" s="1"/>
  <c r="C14" i="19"/>
  <c r="B14" i="19"/>
  <c r="G13" i="19"/>
  <c r="F13" i="19"/>
  <c r="H13" i="19" s="1"/>
  <c r="I13" i="19" s="1"/>
  <c r="D13" i="19"/>
  <c r="E13" i="19" s="1"/>
  <c r="C13" i="19"/>
  <c r="B13" i="19"/>
  <c r="G12" i="19"/>
  <c r="F12" i="19"/>
  <c r="H12" i="19" s="1"/>
  <c r="I12" i="19" s="1"/>
  <c r="D12" i="19"/>
  <c r="E12" i="19" s="1"/>
  <c r="C12" i="19"/>
  <c r="B12" i="19"/>
  <c r="G11" i="19"/>
  <c r="F11" i="19"/>
  <c r="H11" i="19" s="1"/>
  <c r="I11" i="19" s="1"/>
  <c r="D11" i="19"/>
  <c r="E11" i="19" s="1"/>
  <c r="C11" i="19"/>
  <c r="B11" i="19"/>
  <c r="G10" i="19"/>
  <c r="F10" i="19"/>
  <c r="H10" i="19" s="1"/>
  <c r="I10" i="19" s="1"/>
  <c r="D10" i="19"/>
  <c r="E10" i="19" s="1"/>
  <c r="C10" i="19"/>
  <c r="B10" i="19"/>
  <c r="G9" i="19"/>
  <c r="F9" i="19"/>
  <c r="H9" i="19" s="1"/>
  <c r="I9" i="19" s="1"/>
  <c r="D9" i="19"/>
  <c r="E9" i="19" s="1"/>
  <c r="C9" i="19"/>
  <c r="B9" i="19"/>
  <c r="G8" i="19"/>
  <c r="F8" i="19"/>
  <c r="H8" i="19" s="1"/>
  <c r="I8" i="19" s="1"/>
  <c r="D8" i="19"/>
  <c r="E8" i="19" s="1"/>
  <c r="C8" i="19"/>
  <c r="B8" i="19"/>
  <c r="G7" i="19"/>
  <c r="F7" i="19"/>
  <c r="H7" i="19" s="1"/>
  <c r="I7" i="19" s="1"/>
  <c r="D7" i="19"/>
  <c r="E7" i="19" s="1"/>
  <c r="C7" i="19"/>
  <c r="B7" i="19"/>
  <c r="G6" i="19"/>
  <c r="F6" i="19"/>
  <c r="C6" i="19"/>
  <c r="B6" i="19"/>
  <c r="D6" i="19"/>
  <c r="E6" i="19" s="1"/>
  <c r="G5" i="19"/>
  <c r="F5" i="19"/>
  <c r="G39" i="18"/>
  <c r="F39" i="18"/>
  <c r="H39" i="18" s="1"/>
  <c r="I39" i="18" s="1"/>
  <c r="C39" i="18"/>
  <c r="B39" i="18"/>
  <c r="D39" i="18" s="1"/>
  <c r="E39" i="18" s="1"/>
  <c r="G38" i="18"/>
  <c r="F38" i="18"/>
  <c r="H38" i="18" s="1"/>
  <c r="I38" i="18" s="1"/>
  <c r="C38" i="18"/>
  <c r="B38" i="18"/>
  <c r="D38" i="18" s="1"/>
  <c r="E38" i="18" s="1"/>
  <c r="G37" i="18"/>
  <c r="F37" i="18"/>
  <c r="C37" i="18"/>
  <c r="B37" i="18"/>
  <c r="D37" i="18" s="1"/>
  <c r="E37" i="18" s="1"/>
  <c r="G36" i="18"/>
  <c r="F36" i="18"/>
  <c r="H36" i="18" s="1"/>
  <c r="I36" i="18" s="1"/>
  <c r="D36" i="18"/>
  <c r="E36" i="18" s="1"/>
  <c r="C36" i="18"/>
  <c r="B36" i="18"/>
  <c r="G35" i="18"/>
  <c r="F35" i="18"/>
  <c r="H35" i="18" s="1"/>
  <c r="I35" i="18" s="1"/>
  <c r="C35" i="18"/>
  <c r="B35" i="18"/>
  <c r="G34" i="18"/>
  <c r="F34" i="18"/>
  <c r="H34" i="18" s="1"/>
  <c r="I34" i="18" s="1"/>
  <c r="D34" i="18"/>
  <c r="E34" i="18" s="1"/>
  <c r="C34" i="18"/>
  <c r="B34" i="18"/>
  <c r="G33" i="18"/>
  <c r="F33" i="18"/>
  <c r="H33" i="18" s="1"/>
  <c r="I33" i="18" s="1"/>
  <c r="C33" i="18"/>
  <c r="D33" i="18" s="1"/>
  <c r="E33" i="18" s="1"/>
  <c r="B33" i="18"/>
  <c r="G32" i="18"/>
  <c r="F32" i="18"/>
  <c r="H32" i="18" s="1"/>
  <c r="I32" i="18" s="1"/>
  <c r="C32" i="18"/>
  <c r="B32" i="18"/>
  <c r="D32" i="18" s="1"/>
  <c r="E32" i="18" s="1"/>
  <c r="G31" i="18"/>
  <c r="F31" i="18"/>
  <c r="C31" i="18"/>
  <c r="B31" i="18"/>
  <c r="D31" i="18" s="1"/>
  <c r="E31" i="18" s="1"/>
  <c r="G30" i="18"/>
  <c r="F30" i="18"/>
  <c r="H30" i="18" s="1"/>
  <c r="I30" i="18" s="1"/>
  <c r="C30" i="18"/>
  <c r="B30" i="18"/>
  <c r="D30" i="18" s="1"/>
  <c r="E30" i="18" s="1"/>
  <c r="G29" i="18"/>
  <c r="F29" i="18"/>
  <c r="C29" i="18"/>
  <c r="B29" i="18"/>
  <c r="D29" i="18" s="1"/>
  <c r="E29" i="18" s="1"/>
  <c r="G28" i="18"/>
  <c r="F28" i="18"/>
  <c r="H28" i="18" s="1"/>
  <c r="I28" i="18" s="1"/>
  <c r="C28" i="18"/>
  <c r="B28" i="18"/>
  <c r="D28" i="18" s="1"/>
  <c r="E28" i="18" s="1"/>
  <c r="G27" i="18"/>
  <c r="F27" i="18"/>
  <c r="H27" i="18" s="1"/>
  <c r="I27" i="18" s="1"/>
  <c r="C27" i="18"/>
  <c r="B27" i="18"/>
  <c r="G26" i="18"/>
  <c r="F26" i="18"/>
  <c r="H26" i="18" s="1"/>
  <c r="I26" i="18" s="1"/>
  <c r="C26" i="18"/>
  <c r="B26" i="18"/>
  <c r="D26" i="18" s="1"/>
  <c r="E26" i="18" s="1"/>
  <c r="G25" i="18"/>
  <c r="F25" i="18"/>
  <c r="H25" i="18" s="1"/>
  <c r="I25" i="18" s="1"/>
  <c r="C25" i="18"/>
  <c r="D25" i="18" s="1"/>
  <c r="E25" i="18" s="1"/>
  <c r="B25" i="18"/>
  <c r="G24" i="18"/>
  <c r="F24" i="18"/>
  <c r="H24" i="18" s="1"/>
  <c r="I24" i="18" s="1"/>
  <c r="C24" i="18"/>
  <c r="B24" i="18"/>
  <c r="D24" i="18" s="1"/>
  <c r="E24" i="18" s="1"/>
  <c r="G23" i="18"/>
  <c r="F23" i="18"/>
  <c r="C23" i="18"/>
  <c r="B23" i="18"/>
  <c r="D23" i="18" s="1"/>
  <c r="E23" i="18" s="1"/>
  <c r="G22" i="18"/>
  <c r="F22" i="18"/>
  <c r="H22" i="18" s="1"/>
  <c r="I22" i="18" s="1"/>
  <c r="C22" i="18"/>
  <c r="B22" i="18"/>
  <c r="D22" i="18" s="1"/>
  <c r="E22" i="18" s="1"/>
  <c r="G21" i="18"/>
  <c r="F21" i="18"/>
  <c r="C21" i="18"/>
  <c r="B21" i="18"/>
  <c r="D21" i="18" s="1"/>
  <c r="E21" i="18" s="1"/>
  <c r="G20" i="18"/>
  <c r="F20" i="18"/>
  <c r="H20" i="18" s="1"/>
  <c r="I20" i="18" s="1"/>
  <c r="D20" i="18"/>
  <c r="E20" i="18" s="1"/>
  <c r="C20" i="18"/>
  <c r="B20" i="18"/>
  <c r="G19" i="18"/>
  <c r="F19" i="18"/>
  <c r="H19" i="18" s="1"/>
  <c r="I19" i="18" s="1"/>
  <c r="C19" i="18"/>
  <c r="B19" i="18"/>
  <c r="G18" i="18"/>
  <c r="F18" i="18"/>
  <c r="H18" i="18" s="1"/>
  <c r="I18" i="18" s="1"/>
  <c r="C18" i="18"/>
  <c r="B18" i="18"/>
  <c r="D18" i="18" s="1"/>
  <c r="E18" i="18" s="1"/>
  <c r="G17" i="18"/>
  <c r="F17" i="18"/>
  <c r="H17" i="18" s="1"/>
  <c r="I17" i="18" s="1"/>
  <c r="C17" i="18"/>
  <c r="B17" i="18"/>
  <c r="G16" i="18"/>
  <c r="F16" i="18"/>
  <c r="H16" i="18" s="1"/>
  <c r="I16" i="18" s="1"/>
  <c r="C16" i="18"/>
  <c r="B16" i="18"/>
  <c r="D16" i="18" s="1"/>
  <c r="E16" i="18" s="1"/>
  <c r="G15" i="18"/>
  <c r="F15" i="18"/>
  <c r="C15" i="18"/>
  <c r="B15" i="18"/>
  <c r="D15" i="18" s="1"/>
  <c r="E15" i="18" s="1"/>
  <c r="G14" i="18"/>
  <c r="F14" i="18"/>
  <c r="H14" i="18" s="1"/>
  <c r="I14" i="18" s="1"/>
  <c r="C14" i="18"/>
  <c r="B14" i="18"/>
  <c r="D14" i="18" s="1"/>
  <c r="E14" i="18" s="1"/>
  <c r="G13" i="18"/>
  <c r="F13" i="18"/>
  <c r="C13" i="18"/>
  <c r="B13" i="18"/>
  <c r="D13" i="18" s="1"/>
  <c r="E13" i="18" s="1"/>
  <c r="G12" i="18"/>
  <c r="F12" i="18"/>
  <c r="H12" i="18" s="1"/>
  <c r="I12" i="18" s="1"/>
  <c r="C12" i="18"/>
  <c r="B12" i="18"/>
  <c r="D12" i="18" s="1"/>
  <c r="E12" i="18" s="1"/>
  <c r="G11" i="18"/>
  <c r="F11" i="18"/>
  <c r="H11" i="18" s="1"/>
  <c r="I11" i="18" s="1"/>
  <c r="C11" i="18"/>
  <c r="D11" i="18" s="1"/>
  <c r="E11" i="18" s="1"/>
  <c r="B11" i="18"/>
  <c r="G10" i="18"/>
  <c r="F10" i="18"/>
  <c r="H10" i="18" s="1"/>
  <c r="I10" i="18" s="1"/>
  <c r="D10" i="18"/>
  <c r="E10" i="18" s="1"/>
  <c r="C10" i="18"/>
  <c r="B10" i="18"/>
  <c r="G9" i="18"/>
  <c r="F9" i="18"/>
  <c r="H9" i="18" s="1"/>
  <c r="I9" i="18" s="1"/>
  <c r="C9" i="18"/>
  <c r="B9" i="18"/>
  <c r="G8" i="18"/>
  <c r="F8" i="18"/>
  <c r="H8" i="18" s="1"/>
  <c r="I8" i="18" s="1"/>
  <c r="C8" i="18"/>
  <c r="B8" i="18"/>
  <c r="D8" i="18" s="1"/>
  <c r="E8" i="18" s="1"/>
  <c r="G7" i="18"/>
  <c r="F7" i="18"/>
  <c r="C7" i="18"/>
  <c r="B7" i="18"/>
  <c r="D7" i="18" s="1"/>
  <c r="E7" i="18" s="1"/>
  <c r="G6" i="18"/>
  <c r="F6" i="18"/>
  <c r="H6" i="18" s="1"/>
  <c r="I6" i="18" s="1"/>
  <c r="C6" i="18"/>
  <c r="B6" i="18"/>
  <c r="D6" i="18" s="1"/>
  <c r="E6" i="18" s="1"/>
  <c r="G5" i="18"/>
  <c r="F5" i="18"/>
  <c r="G39" i="17"/>
  <c r="F39" i="17"/>
  <c r="H39" i="17" s="1"/>
  <c r="I39" i="17" s="1"/>
  <c r="C39" i="17"/>
  <c r="B39" i="17"/>
  <c r="D39" i="17" s="1"/>
  <c r="E39" i="17" s="1"/>
  <c r="G38" i="17"/>
  <c r="F38" i="17"/>
  <c r="H38" i="17" s="1"/>
  <c r="I38" i="17" s="1"/>
  <c r="C38" i="17"/>
  <c r="B38" i="17"/>
  <c r="D38" i="17" s="1"/>
  <c r="E38" i="17" s="1"/>
  <c r="G37" i="17"/>
  <c r="F37" i="17"/>
  <c r="H37" i="17" s="1"/>
  <c r="I37" i="17" s="1"/>
  <c r="C37" i="17"/>
  <c r="B37" i="17"/>
  <c r="D37" i="17" s="1"/>
  <c r="E37" i="17" s="1"/>
  <c r="G36" i="17"/>
  <c r="F36" i="17"/>
  <c r="H36" i="17" s="1"/>
  <c r="I36" i="17" s="1"/>
  <c r="C36" i="17"/>
  <c r="B36" i="17"/>
  <c r="G35" i="17"/>
  <c r="F35" i="17"/>
  <c r="H35" i="17" s="1"/>
  <c r="I35" i="17" s="1"/>
  <c r="C35" i="17"/>
  <c r="B35" i="17"/>
  <c r="D35" i="17" s="1"/>
  <c r="E35" i="17" s="1"/>
  <c r="G34" i="17"/>
  <c r="F34" i="17"/>
  <c r="H34" i="17" s="1"/>
  <c r="I34" i="17" s="1"/>
  <c r="C34" i="17"/>
  <c r="B34" i="17"/>
  <c r="D34" i="17" s="1"/>
  <c r="E34" i="17" s="1"/>
  <c r="G33" i="17"/>
  <c r="F33" i="17"/>
  <c r="H33" i="17" s="1"/>
  <c r="I33" i="17" s="1"/>
  <c r="C33" i="17"/>
  <c r="B33" i="17"/>
  <c r="D33" i="17" s="1"/>
  <c r="E33" i="17" s="1"/>
  <c r="G32" i="17"/>
  <c r="F32" i="17"/>
  <c r="C32" i="17"/>
  <c r="B32" i="17"/>
  <c r="D32" i="17" s="1"/>
  <c r="E32" i="17" s="1"/>
  <c r="G31" i="17"/>
  <c r="F31" i="17"/>
  <c r="H31" i="17" s="1"/>
  <c r="I31" i="17" s="1"/>
  <c r="C31" i="17"/>
  <c r="B31" i="17"/>
  <c r="D31" i="17" s="1"/>
  <c r="E31" i="17" s="1"/>
  <c r="G30" i="17"/>
  <c r="F30" i="17"/>
  <c r="H30" i="17" s="1"/>
  <c r="I30" i="17" s="1"/>
  <c r="C30" i="17"/>
  <c r="B30" i="17"/>
  <c r="D30" i="17" s="1"/>
  <c r="E30" i="17" s="1"/>
  <c r="G29" i="17"/>
  <c r="F29" i="17"/>
  <c r="H29" i="17" s="1"/>
  <c r="I29" i="17" s="1"/>
  <c r="C29" i="17"/>
  <c r="B29" i="17"/>
  <c r="D29" i="17" s="1"/>
  <c r="E29" i="17" s="1"/>
  <c r="G28" i="17"/>
  <c r="F28" i="17"/>
  <c r="H28" i="17" s="1"/>
  <c r="I28" i="17" s="1"/>
  <c r="C28" i="17"/>
  <c r="B28" i="17"/>
  <c r="G27" i="17"/>
  <c r="F27" i="17"/>
  <c r="H27" i="17" s="1"/>
  <c r="I27" i="17" s="1"/>
  <c r="C27" i="17"/>
  <c r="B27" i="17"/>
  <c r="D27" i="17" s="1"/>
  <c r="E27" i="17" s="1"/>
  <c r="G26" i="17"/>
  <c r="F26" i="17"/>
  <c r="H26" i="17" s="1"/>
  <c r="I26" i="17" s="1"/>
  <c r="C26" i="17"/>
  <c r="B26" i="17"/>
  <c r="D26" i="17" s="1"/>
  <c r="E26" i="17" s="1"/>
  <c r="G25" i="17"/>
  <c r="F25" i="17"/>
  <c r="H25" i="17" s="1"/>
  <c r="I25" i="17" s="1"/>
  <c r="C25" i="17"/>
  <c r="B25" i="17"/>
  <c r="D25" i="17" s="1"/>
  <c r="E25" i="17" s="1"/>
  <c r="G24" i="17"/>
  <c r="F24" i="17"/>
  <c r="H24" i="17" s="1"/>
  <c r="I24" i="17" s="1"/>
  <c r="C24" i="17"/>
  <c r="B24" i="17"/>
  <c r="D24" i="17" s="1"/>
  <c r="E24" i="17" s="1"/>
  <c r="G23" i="17"/>
  <c r="F23" i="17"/>
  <c r="H23" i="17" s="1"/>
  <c r="I23" i="17" s="1"/>
  <c r="C23" i="17"/>
  <c r="B23" i="17"/>
  <c r="D23" i="17" s="1"/>
  <c r="E23" i="17" s="1"/>
  <c r="G22" i="17"/>
  <c r="F22" i="17"/>
  <c r="H22" i="17" s="1"/>
  <c r="I22" i="17" s="1"/>
  <c r="C22" i="17"/>
  <c r="B22" i="17"/>
  <c r="D22" i="17" s="1"/>
  <c r="E22" i="17" s="1"/>
  <c r="G21" i="17"/>
  <c r="F21" i="17"/>
  <c r="H21" i="17" s="1"/>
  <c r="I21" i="17" s="1"/>
  <c r="C21" i="17"/>
  <c r="B21" i="17"/>
  <c r="D21" i="17" s="1"/>
  <c r="E21" i="17" s="1"/>
  <c r="G20" i="17"/>
  <c r="F20" i="17"/>
  <c r="H20" i="17" s="1"/>
  <c r="I20" i="17" s="1"/>
  <c r="C20" i="17"/>
  <c r="B20" i="17"/>
  <c r="G19" i="17"/>
  <c r="F19" i="17"/>
  <c r="H19" i="17" s="1"/>
  <c r="I19" i="17" s="1"/>
  <c r="C19" i="17"/>
  <c r="B19" i="17"/>
  <c r="D19" i="17" s="1"/>
  <c r="E19" i="17" s="1"/>
  <c r="G18" i="17"/>
  <c r="F18" i="17"/>
  <c r="H18" i="17" s="1"/>
  <c r="I18" i="17" s="1"/>
  <c r="C18" i="17"/>
  <c r="B18" i="17"/>
  <c r="D18" i="17" s="1"/>
  <c r="E18" i="17" s="1"/>
  <c r="G17" i="17"/>
  <c r="F17" i="17"/>
  <c r="H17" i="17" s="1"/>
  <c r="I17" i="17" s="1"/>
  <c r="C17" i="17"/>
  <c r="B17" i="17"/>
  <c r="D17" i="17" s="1"/>
  <c r="E17" i="17" s="1"/>
  <c r="G16" i="17"/>
  <c r="F16" i="17"/>
  <c r="C16" i="17"/>
  <c r="B16" i="17"/>
  <c r="D16" i="17" s="1"/>
  <c r="E16" i="17" s="1"/>
  <c r="G15" i="17"/>
  <c r="F15" i="17"/>
  <c r="H15" i="17" s="1"/>
  <c r="I15" i="17" s="1"/>
  <c r="C15" i="17"/>
  <c r="B15" i="17"/>
  <c r="G14" i="17"/>
  <c r="F14" i="17"/>
  <c r="H14" i="17" s="1"/>
  <c r="I14" i="17" s="1"/>
  <c r="C14" i="17"/>
  <c r="B14" i="17"/>
  <c r="D14" i="17" s="1"/>
  <c r="E14" i="17" s="1"/>
  <c r="G13" i="17"/>
  <c r="F13" i="17"/>
  <c r="H13" i="17" s="1"/>
  <c r="I13" i="17" s="1"/>
  <c r="C13" i="17"/>
  <c r="B13" i="17"/>
  <c r="D13" i="17" s="1"/>
  <c r="E13" i="17" s="1"/>
  <c r="G12" i="17"/>
  <c r="F12" i="17"/>
  <c r="H12" i="17" s="1"/>
  <c r="I12" i="17" s="1"/>
  <c r="C12" i="17"/>
  <c r="B12" i="17"/>
  <c r="G11" i="17"/>
  <c r="F11" i="17"/>
  <c r="C11" i="17"/>
  <c r="B11" i="17"/>
  <c r="D11" i="17" s="1"/>
  <c r="E11" i="17" s="1"/>
  <c r="G10" i="17"/>
  <c r="F10" i="17"/>
  <c r="H10" i="17" s="1"/>
  <c r="I10" i="17" s="1"/>
  <c r="C10" i="17"/>
  <c r="B10" i="17"/>
  <c r="D10" i="17" s="1"/>
  <c r="E10" i="17" s="1"/>
  <c r="G9" i="17"/>
  <c r="F9" i="17"/>
  <c r="H9" i="17" s="1"/>
  <c r="I9" i="17" s="1"/>
  <c r="C9" i="17"/>
  <c r="B9" i="17"/>
  <c r="D9" i="17" s="1"/>
  <c r="E9" i="17" s="1"/>
  <c r="G8" i="17"/>
  <c r="F8" i="17"/>
  <c r="C8" i="17"/>
  <c r="B8" i="17"/>
  <c r="D8" i="17" s="1"/>
  <c r="E8" i="17" s="1"/>
  <c r="G7" i="17"/>
  <c r="F7" i="17"/>
  <c r="H7" i="17" s="1"/>
  <c r="I7" i="17" s="1"/>
  <c r="C7" i="17"/>
  <c r="B7" i="17"/>
  <c r="G6" i="17"/>
  <c r="F6" i="17"/>
  <c r="H6" i="17" s="1"/>
  <c r="I6" i="17" s="1"/>
  <c r="C6" i="17"/>
  <c r="B6" i="17"/>
  <c r="G5" i="17"/>
  <c r="F5" i="17"/>
  <c r="G39" i="16"/>
  <c r="F39" i="16"/>
  <c r="H39" i="16" s="1"/>
  <c r="I39" i="16" s="1"/>
  <c r="C39" i="16"/>
  <c r="B39" i="16"/>
  <c r="D39" i="16" s="1"/>
  <c r="E39" i="16" s="1"/>
  <c r="G38" i="16"/>
  <c r="F38" i="16"/>
  <c r="H38" i="16" s="1"/>
  <c r="I38" i="16" s="1"/>
  <c r="C38" i="16"/>
  <c r="B38" i="16"/>
  <c r="D38" i="16" s="1"/>
  <c r="E38" i="16" s="1"/>
  <c r="G37" i="16"/>
  <c r="F37" i="16"/>
  <c r="H37" i="16" s="1"/>
  <c r="I37" i="16" s="1"/>
  <c r="C37" i="16"/>
  <c r="B37" i="16"/>
  <c r="D37" i="16" s="1"/>
  <c r="E37" i="16" s="1"/>
  <c r="G36" i="16"/>
  <c r="F36" i="16"/>
  <c r="H36" i="16" s="1"/>
  <c r="I36" i="16" s="1"/>
  <c r="C36" i="16"/>
  <c r="B36" i="16"/>
  <c r="D36" i="16" s="1"/>
  <c r="E36" i="16" s="1"/>
  <c r="G35" i="16"/>
  <c r="F35" i="16"/>
  <c r="H35" i="16" s="1"/>
  <c r="I35" i="16" s="1"/>
  <c r="C35" i="16"/>
  <c r="B35" i="16"/>
  <c r="D35" i="16" s="1"/>
  <c r="E35" i="16" s="1"/>
  <c r="G34" i="16"/>
  <c r="F34" i="16"/>
  <c r="H34" i="16" s="1"/>
  <c r="I34" i="16" s="1"/>
  <c r="C34" i="16"/>
  <c r="B34" i="16"/>
  <c r="D34" i="16" s="1"/>
  <c r="E34" i="16" s="1"/>
  <c r="G33" i="16"/>
  <c r="F33" i="16"/>
  <c r="H33" i="16" s="1"/>
  <c r="I33" i="16" s="1"/>
  <c r="C33" i="16"/>
  <c r="B33" i="16"/>
  <c r="D33" i="16" s="1"/>
  <c r="E33" i="16" s="1"/>
  <c r="G32" i="16"/>
  <c r="F32" i="16"/>
  <c r="H32" i="16" s="1"/>
  <c r="I32" i="16" s="1"/>
  <c r="C32" i="16"/>
  <c r="B32" i="16"/>
  <c r="D32" i="16" s="1"/>
  <c r="E32" i="16" s="1"/>
  <c r="G31" i="16"/>
  <c r="F31" i="16"/>
  <c r="H31" i="16" s="1"/>
  <c r="I31" i="16" s="1"/>
  <c r="C31" i="16"/>
  <c r="B31" i="16"/>
  <c r="D31" i="16" s="1"/>
  <c r="E31" i="16" s="1"/>
  <c r="G30" i="16"/>
  <c r="F30" i="16"/>
  <c r="H30" i="16" s="1"/>
  <c r="I30" i="16" s="1"/>
  <c r="C30" i="16"/>
  <c r="B30" i="16"/>
  <c r="D30" i="16" s="1"/>
  <c r="E30" i="16" s="1"/>
  <c r="G29" i="16"/>
  <c r="F29" i="16"/>
  <c r="H29" i="16" s="1"/>
  <c r="I29" i="16" s="1"/>
  <c r="C29" i="16"/>
  <c r="B29" i="16"/>
  <c r="D29" i="16" s="1"/>
  <c r="E29" i="16" s="1"/>
  <c r="G28" i="16"/>
  <c r="F28" i="16"/>
  <c r="H28" i="16" s="1"/>
  <c r="I28" i="16" s="1"/>
  <c r="C28" i="16"/>
  <c r="B28" i="16"/>
  <c r="D28" i="16" s="1"/>
  <c r="E28" i="16" s="1"/>
  <c r="G27" i="16"/>
  <c r="F27" i="16"/>
  <c r="H27" i="16" s="1"/>
  <c r="I27" i="16" s="1"/>
  <c r="C27" i="16"/>
  <c r="B27" i="16"/>
  <c r="D27" i="16" s="1"/>
  <c r="E27" i="16" s="1"/>
  <c r="G26" i="16"/>
  <c r="F26" i="16"/>
  <c r="H26" i="16" s="1"/>
  <c r="I26" i="16" s="1"/>
  <c r="C26" i="16"/>
  <c r="B26" i="16"/>
  <c r="D26" i="16" s="1"/>
  <c r="E26" i="16" s="1"/>
  <c r="G25" i="16"/>
  <c r="F25" i="16"/>
  <c r="H25" i="16" s="1"/>
  <c r="I25" i="16" s="1"/>
  <c r="C25" i="16"/>
  <c r="B25" i="16"/>
  <c r="D25" i="16" s="1"/>
  <c r="E25" i="16" s="1"/>
  <c r="G24" i="16"/>
  <c r="F24" i="16"/>
  <c r="H24" i="16" s="1"/>
  <c r="I24" i="16" s="1"/>
  <c r="C24" i="16"/>
  <c r="B24" i="16"/>
  <c r="D24" i="16" s="1"/>
  <c r="E24" i="16" s="1"/>
  <c r="G23" i="16"/>
  <c r="F23" i="16"/>
  <c r="H23" i="16" s="1"/>
  <c r="I23" i="16" s="1"/>
  <c r="C23" i="16"/>
  <c r="B23" i="16"/>
  <c r="D23" i="16" s="1"/>
  <c r="E23" i="16" s="1"/>
  <c r="G22" i="16"/>
  <c r="F22" i="16"/>
  <c r="H22" i="16" s="1"/>
  <c r="I22" i="16" s="1"/>
  <c r="C22" i="16"/>
  <c r="B22" i="16"/>
  <c r="D22" i="16" s="1"/>
  <c r="E22" i="16" s="1"/>
  <c r="G21" i="16"/>
  <c r="F21" i="16"/>
  <c r="H21" i="16" s="1"/>
  <c r="I21" i="16" s="1"/>
  <c r="C21" i="16"/>
  <c r="B21" i="16"/>
  <c r="D21" i="16" s="1"/>
  <c r="E21" i="16" s="1"/>
  <c r="G20" i="16"/>
  <c r="F20" i="16"/>
  <c r="H20" i="16" s="1"/>
  <c r="I20" i="16" s="1"/>
  <c r="C20" i="16"/>
  <c r="B20" i="16"/>
  <c r="D20" i="16" s="1"/>
  <c r="E20" i="16" s="1"/>
  <c r="G19" i="16"/>
  <c r="F19" i="16"/>
  <c r="H19" i="16" s="1"/>
  <c r="I19" i="16" s="1"/>
  <c r="C19" i="16"/>
  <c r="B19" i="16"/>
  <c r="D19" i="16" s="1"/>
  <c r="E19" i="16" s="1"/>
  <c r="G18" i="16"/>
  <c r="F18" i="16"/>
  <c r="H18" i="16" s="1"/>
  <c r="I18" i="16" s="1"/>
  <c r="C18" i="16"/>
  <c r="B18" i="16"/>
  <c r="D18" i="16" s="1"/>
  <c r="E18" i="16" s="1"/>
  <c r="G17" i="16"/>
  <c r="F17" i="16"/>
  <c r="H17" i="16" s="1"/>
  <c r="I17" i="16" s="1"/>
  <c r="C17" i="16"/>
  <c r="B17" i="16"/>
  <c r="D17" i="16" s="1"/>
  <c r="E17" i="16" s="1"/>
  <c r="G16" i="16"/>
  <c r="F16" i="16"/>
  <c r="H16" i="16" s="1"/>
  <c r="I16" i="16" s="1"/>
  <c r="C16" i="16"/>
  <c r="B16" i="16"/>
  <c r="D16" i="16" s="1"/>
  <c r="E16" i="16" s="1"/>
  <c r="G15" i="16"/>
  <c r="F15" i="16"/>
  <c r="H15" i="16" s="1"/>
  <c r="I15" i="16" s="1"/>
  <c r="C15" i="16"/>
  <c r="B15" i="16"/>
  <c r="D15" i="16" s="1"/>
  <c r="E15" i="16" s="1"/>
  <c r="G14" i="16"/>
  <c r="F14" i="16"/>
  <c r="H14" i="16" s="1"/>
  <c r="I14" i="16" s="1"/>
  <c r="C14" i="16"/>
  <c r="B14" i="16"/>
  <c r="D14" i="16" s="1"/>
  <c r="E14" i="16" s="1"/>
  <c r="G13" i="16"/>
  <c r="F13" i="16"/>
  <c r="H13" i="16" s="1"/>
  <c r="I13" i="16" s="1"/>
  <c r="C13" i="16"/>
  <c r="B13" i="16"/>
  <c r="D13" i="16" s="1"/>
  <c r="E13" i="16" s="1"/>
  <c r="G12" i="16"/>
  <c r="F12" i="16"/>
  <c r="H12" i="16" s="1"/>
  <c r="I12" i="16" s="1"/>
  <c r="C12" i="16"/>
  <c r="B12" i="16"/>
  <c r="D12" i="16" s="1"/>
  <c r="E12" i="16" s="1"/>
  <c r="G11" i="16"/>
  <c r="F11" i="16"/>
  <c r="H11" i="16" s="1"/>
  <c r="I11" i="16" s="1"/>
  <c r="C11" i="16"/>
  <c r="B11" i="16"/>
  <c r="D11" i="16" s="1"/>
  <c r="E11" i="16" s="1"/>
  <c r="G10" i="16"/>
  <c r="F10" i="16"/>
  <c r="H10" i="16" s="1"/>
  <c r="I10" i="16" s="1"/>
  <c r="C10" i="16"/>
  <c r="B10" i="16"/>
  <c r="D10" i="16" s="1"/>
  <c r="E10" i="16" s="1"/>
  <c r="G9" i="16"/>
  <c r="F9" i="16"/>
  <c r="H9" i="16" s="1"/>
  <c r="I9" i="16" s="1"/>
  <c r="C9" i="16"/>
  <c r="B9" i="16"/>
  <c r="D9" i="16" s="1"/>
  <c r="E9" i="16" s="1"/>
  <c r="G8" i="16"/>
  <c r="F8" i="16"/>
  <c r="H8" i="16" s="1"/>
  <c r="I8" i="16" s="1"/>
  <c r="C8" i="16"/>
  <c r="B8" i="16"/>
  <c r="D8" i="16" s="1"/>
  <c r="E8" i="16" s="1"/>
  <c r="G7" i="16"/>
  <c r="F7" i="16"/>
  <c r="H7" i="16" s="1"/>
  <c r="I7" i="16" s="1"/>
  <c r="C7" i="16"/>
  <c r="B7" i="16"/>
  <c r="D7" i="16" s="1"/>
  <c r="E7" i="16" s="1"/>
  <c r="G6" i="16"/>
  <c r="F6" i="16"/>
  <c r="C6" i="16"/>
  <c r="B6" i="16"/>
  <c r="D6" i="16" s="1"/>
  <c r="E6" i="16" s="1"/>
  <c r="G5" i="16"/>
  <c r="F5" i="16"/>
  <c r="G39" i="15"/>
  <c r="F39" i="15"/>
  <c r="H39" i="15" s="1"/>
  <c r="I39" i="15" s="1"/>
  <c r="D39" i="15"/>
  <c r="E39" i="15" s="1"/>
  <c r="C39" i="15"/>
  <c r="G38" i="15"/>
  <c r="F38" i="15"/>
  <c r="H38" i="15" s="1"/>
  <c r="I38" i="15" s="1"/>
  <c r="D38" i="15"/>
  <c r="E38" i="15" s="1"/>
  <c r="C38" i="15"/>
  <c r="G37" i="15"/>
  <c r="F37" i="15"/>
  <c r="H37" i="15" s="1"/>
  <c r="I37" i="15" s="1"/>
  <c r="D37" i="15"/>
  <c r="E37" i="15" s="1"/>
  <c r="C37" i="15"/>
  <c r="G36" i="15"/>
  <c r="F36" i="15"/>
  <c r="H36" i="15" s="1"/>
  <c r="I36" i="15" s="1"/>
  <c r="D36" i="15"/>
  <c r="E36" i="15" s="1"/>
  <c r="C36" i="15"/>
  <c r="G35" i="15"/>
  <c r="F35" i="15"/>
  <c r="H35" i="15" s="1"/>
  <c r="I35" i="15" s="1"/>
  <c r="D35" i="15"/>
  <c r="E35" i="15" s="1"/>
  <c r="C35" i="15"/>
  <c r="G34" i="15"/>
  <c r="F34" i="15"/>
  <c r="H34" i="15" s="1"/>
  <c r="I34" i="15" s="1"/>
  <c r="D34" i="15"/>
  <c r="E34" i="15" s="1"/>
  <c r="C34" i="15"/>
  <c r="G33" i="15"/>
  <c r="F33" i="15"/>
  <c r="H33" i="15" s="1"/>
  <c r="I33" i="15" s="1"/>
  <c r="D33" i="15"/>
  <c r="E33" i="15" s="1"/>
  <c r="C33" i="15"/>
  <c r="G32" i="15"/>
  <c r="F32" i="15"/>
  <c r="H32" i="15" s="1"/>
  <c r="I32" i="15" s="1"/>
  <c r="D32" i="15"/>
  <c r="E32" i="15" s="1"/>
  <c r="C32" i="15"/>
  <c r="G31" i="15"/>
  <c r="F31" i="15"/>
  <c r="H31" i="15" s="1"/>
  <c r="I31" i="15" s="1"/>
  <c r="D31" i="15"/>
  <c r="E31" i="15" s="1"/>
  <c r="C31" i="15"/>
  <c r="G30" i="15"/>
  <c r="F30" i="15"/>
  <c r="H30" i="15" s="1"/>
  <c r="I30" i="15" s="1"/>
  <c r="D30" i="15"/>
  <c r="E30" i="15" s="1"/>
  <c r="C30" i="15"/>
  <c r="G29" i="15"/>
  <c r="F29" i="15"/>
  <c r="H29" i="15" s="1"/>
  <c r="I29" i="15" s="1"/>
  <c r="D29" i="15"/>
  <c r="E29" i="15" s="1"/>
  <c r="C29" i="15"/>
  <c r="G28" i="15"/>
  <c r="F28" i="15"/>
  <c r="H28" i="15" s="1"/>
  <c r="I28" i="15" s="1"/>
  <c r="D28" i="15"/>
  <c r="E28" i="15" s="1"/>
  <c r="C28" i="15"/>
  <c r="G27" i="15"/>
  <c r="F27" i="15"/>
  <c r="H27" i="15" s="1"/>
  <c r="I27" i="15" s="1"/>
  <c r="D27" i="15"/>
  <c r="E27" i="15" s="1"/>
  <c r="C27" i="15"/>
  <c r="G26" i="15"/>
  <c r="F26" i="15"/>
  <c r="H26" i="15" s="1"/>
  <c r="I26" i="15" s="1"/>
  <c r="D26" i="15"/>
  <c r="E26" i="15" s="1"/>
  <c r="C26" i="15"/>
  <c r="G25" i="15"/>
  <c r="F25" i="15"/>
  <c r="H25" i="15" s="1"/>
  <c r="I25" i="15" s="1"/>
  <c r="D25" i="15"/>
  <c r="E25" i="15" s="1"/>
  <c r="C25" i="15"/>
  <c r="G24" i="15"/>
  <c r="F24" i="15"/>
  <c r="H24" i="15" s="1"/>
  <c r="I24" i="15" s="1"/>
  <c r="D24" i="15"/>
  <c r="E24" i="15" s="1"/>
  <c r="C24" i="15"/>
  <c r="G23" i="15"/>
  <c r="F23" i="15"/>
  <c r="H23" i="15" s="1"/>
  <c r="I23" i="15" s="1"/>
  <c r="D23" i="15"/>
  <c r="E23" i="15" s="1"/>
  <c r="C23" i="15"/>
  <c r="G22" i="15"/>
  <c r="F22" i="15"/>
  <c r="H22" i="15" s="1"/>
  <c r="I22" i="15" s="1"/>
  <c r="D22" i="15"/>
  <c r="E22" i="15" s="1"/>
  <c r="C22" i="15"/>
  <c r="G21" i="15"/>
  <c r="F21" i="15"/>
  <c r="H21" i="15" s="1"/>
  <c r="I21" i="15" s="1"/>
  <c r="D21" i="15"/>
  <c r="E21" i="15" s="1"/>
  <c r="C21" i="15"/>
  <c r="G20" i="15"/>
  <c r="F20" i="15"/>
  <c r="H20" i="15" s="1"/>
  <c r="I20" i="15" s="1"/>
  <c r="D20" i="15"/>
  <c r="E20" i="15" s="1"/>
  <c r="C20" i="15"/>
  <c r="G19" i="15"/>
  <c r="F19" i="15"/>
  <c r="H19" i="15" s="1"/>
  <c r="I19" i="15" s="1"/>
  <c r="D19" i="15"/>
  <c r="E19" i="15" s="1"/>
  <c r="C19" i="15"/>
  <c r="G18" i="15"/>
  <c r="F18" i="15"/>
  <c r="H18" i="15" s="1"/>
  <c r="I18" i="15" s="1"/>
  <c r="D18" i="15"/>
  <c r="E18" i="15" s="1"/>
  <c r="C18" i="15"/>
  <c r="G17" i="15"/>
  <c r="F17" i="15"/>
  <c r="H17" i="15" s="1"/>
  <c r="I17" i="15" s="1"/>
  <c r="D17" i="15"/>
  <c r="E17" i="15" s="1"/>
  <c r="C17" i="15"/>
  <c r="G16" i="15"/>
  <c r="F16" i="15"/>
  <c r="H16" i="15" s="1"/>
  <c r="I16" i="15" s="1"/>
  <c r="D16" i="15"/>
  <c r="E16" i="15" s="1"/>
  <c r="C16" i="15"/>
  <c r="G15" i="15"/>
  <c r="F15" i="15"/>
  <c r="H15" i="15" s="1"/>
  <c r="I15" i="15" s="1"/>
  <c r="D15" i="15"/>
  <c r="E15" i="15" s="1"/>
  <c r="C15" i="15"/>
  <c r="G14" i="15"/>
  <c r="F14" i="15"/>
  <c r="H14" i="15" s="1"/>
  <c r="I14" i="15" s="1"/>
  <c r="D14" i="15"/>
  <c r="E14" i="15" s="1"/>
  <c r="C14" i="15"/>
  <c r="G13" i="15"/>
  <c r="F13" i="15"/>
  <c r="H13" i="15" s="1"/>
  <c r="I13" i="15" s="1"/>
  <c r="D13" i="15"/>
  <c r="E13" i="15" s="1"/>
  <c r="C13" i="15"/>
  <c r="G12" i="15"/>
  <c r="F12" i="15"/>
  <c r="H12" i="15" s="1"/>
  <c r="I12" i="15" s="1"/>
  <c r="D12" i="15"/>
  <c r="E12" i="15" s="1"/>
  <c r="C12" i="15"/>
  <c r="G11" i="15"/>
  <c r="F11" i="15"/>
  <c r="H11" i="15" s="1"/>
  <c r="I11" i="15" s="1"/>
  <c r="D11" i="15"/>
  <c r="E11" i="15" s="1"/>
  <c r="C11" i="15"/>
  <c r="G10" i="15"/>
  <c r="F10" i="15"/>
  <c r="H10" i="15" s="1"/>
  <c r="I10" i="15" s="1"/>
  <c r="D10" i="15"/>
  <c r="E10" i="15" s="1"/>
  <c r="C10" i="15"/>
  <c r="G9" i="15"/>
  <c r="F9" i="15"/>
  <c r="H9" i="15" s="1"/>
  <c r="I9" i="15" s="1"/>
  <c r="D9" i="15"/>
  <c r="E9" i="15" s="1"/>
  <c r="C9" i="15"/>
  <c r="G8" i="15"/>
  <c r="F8" i="15"/>
  <c r="H8" i="15" s="1"/>
  <c r="I8" i="15" s="1"/>
  <c r="D8" i="15"/>
  <c r="E8" i="15" s="1"/>
  <c r="C8" i="15"/>
  <c r="G7" i="15"/>
  <c r="F7" i="15"/>
  <c r="H7" i="15" s="1"/>
  <c r="I7" i="15" s="1"/>
  <c r="D7" i="15"/>
  <c r="E7" i="15" s="1"/>
  <c r="C7" i="15"/>
  <c r="G6" i="15"/>
  <c r="F6" i="15"/>
  <c r="H6" i="15" s="1"/>
  <c r="I6" i="15" s="1"/>
  <c r="C6" i="15"/>
  <c r="D6" i="15"/>
  <c r="E6" i="15" s="1"/>
  <c r="G5" i="15"/>
  <c r="F5" i="15"/>
  <c r="G39" i="14"/>
  <c r="F39" i="14"/>
  <c r="H39" i="14" s="1"/>
  <c r="I39" i="14" s="1"/>
  <c r="C39" i="14"/>
  <c r="B39" i="14"/>
  <c r="D39" i="14" s="1"/>
  <c r="E39" i="14" s="1"/>
  <c r="G38" i="14"/>
  <c r="F38" i="14"/>
  <c r="H38" i="14" s="1"/>
  <c r="I38" i="14" s="1"/>
  <c r="C38" i="14"/>
  <c r="B38" i="14"/>
  <c r="D38" i="14" s="1"/>
  <c r="E38" i="14" s="1"/>
  <c r="G37" i="14"/>
  <c r="F37" i="14"/>
  <c r="H37" i="14" s="1"/>
  <c r="I37" i="14" s="1"/>
  <c r="C37" i="14"/>
  <c r="B37" i="14"/>
  <c r="D37" i="14" s="1"/>
  <c r="E37" i="14" s="1"/>
  <c r="G36" i="14"/>
  <c r="F36" i="14"/>
  <c r="H36" i="14" s="1"/>
  <c r="I36" i="14" s="1"/>
  <c r="C36" i="14"/>
  <c r="D36" i="14"/>
  <c r="E36" i="14" s="1"/>
  <c r="G35" i="14"/>
  <c r="F35" i="14"/>
  <c r="H35" i="14" s="1"/>
  <c r="I35" i="14" s="1"/>
  <c r="D35" i="14"/>
  <c r="E35" i="14" s="1"/>
  <c r="C35" i="14"/>
  <c r="B35" i="14"/>
  <c r="G34" i="14"/>
  <c r="F34" i="14"/>
  <c r="H34" i="14" s="1"/>
  <c r="I34" i="14" s="1"/>
  <c r="C34" i="14"/>
  <c r="B34" i="14"/>
  <c r="D34" i="14" s="1"/>
  <c r="E34" i="14" s="1"/>
  <c r="G33" i="14"/>
  <c r="F33" i="14"/>
  <c r="H33" i="14" s="1"/>
  <c r="I33" i="14" s="1"/>
  <c r="C33" i="14"/>
  <c r="D33" i="14"/>
  <c r="E33" i="14" s="1"/>
  <c r="G32" i="14"/>
  <c r="F32" i="14"/>
  <c r="H32" i="14" s="1"/>
  <c r="I32" i="14" s="1"/>
  <c r="C32" i="14"/>
  <c r="B32" i="14"/>
  <c r="D32" i="14" s="1"/>
  <c r="E32" i="14" s="1"/>
  <c r="G31" i="14"/>
  <c r="F31" i="14"/>
  <c r="H31" i="14" s="1"/>
  <c r="I31" i="14" s="1"/>
  <c r="C31" i="14"/>
  <c r="B31" i="14"/>
  <c r="D31" i="14" s="1"/>
  <c r="E31" i="14" s="1"/>
  <c r="G30" i="14"/>
  <c r="F30" i="14"/>
  <c r="H30" i="14" s="1"/>
  <c r="I30" i="14" s="1"/>
  <c r="D30" i="14"/>
  <c r="E30" i="14" s="1"/>
  <c r="C30" i="14"/>
  <c r="B30" i="14"/>
  <c r="G29" i="14"/>
  <c r="F29" i="14"/>
  <c r="H29" i="14" s="1"/>
  <c r="I29" i="14" s="1"/>
  <c r="C29" i="14"/>
  <c r="B29" i="14"/>
  <c r="D29" i="14" s="1"/>
  <c r="E29" i="14" s="1"/>
  <c r="G28" i="14"/>
  <c r="F28" i="14"/>
  <c r="H28" i="14" s="1"/>
  <c r="I28" i="14" s="1"/>
  <c r="C28" i="14"/>
  <c r="B28" i="14"/>
  <c r="D28" i="14" s="1"/>
  <c r="E28" i="14" s="1"/>
  <c r="G27" i="14"/>
  <c r="F27" i="14"/>
  <c r="H27" i="14" s="1"/>
  <c r="I27" i="14" s="1"/>
  <c r="C27" i="14"/>
  <c r="B27" i="14"/>
  <c r="D27" i="14" s="1"/>
  <c r="E27" i="14" s="1"/>
  <c r="G26" i="14"/>
  <c r="F26" i="14"/>
  <c r="H26" i="14" s="1"/>
  <c r="I26" i="14" s="1"/>
  <c r="C26" i="14"/>
  <c r="B26" i="14"/>
  <c r="D26" i="14" s="1"/>
  <c r="E26" i="14" s="1"/>
  <c r="G25" i="14"/>
  <c r="F25" i="14"/>
  <c r="H25" i="14" s="1"/>
  <c r="I25" i="14" s="1"/>
  <c r="C25" i="14"/>
  <c r="B25" i="14"/>
  <c r="D25" i="14" s="1"/>
  <c r="E25" i="14" s="1"/>
  <c r="G24" i="14"/>
  <c r="F24" i="14"/>
  <c r="H24" i="14" s="1"/>
  <c r="I24" i="14" s="1"/>
  <c r="C24" i="14"/>
  <c r="B24" i="14"/>
  <c r="D24" i="14" s="1"/>
  <c r="E24" i="14" s="1"/>
  <c r="G23" i="14"/>
  <c r="F23" i="14"/>
  <c r="H23" i="14" s="1"/>
  <c r="I23" i="14" s="1"/>
  <c r="C23" i="14"/>
  <c r="B23" i="14"/>
  <c r="D23" i="14" s="1"/>
  <c r="E23" i="14" s="1"/>
  <c r="G22" i="14"/>
  <c r="F22" i="14"/>
  <c r="H22" i="14" s="1"/>
  <c r="I22" i="14" s="1"/>
  <c r="C22" i="14"/>
  <c r="B22" i="14"/>
  <c r="D22" i="14" s="1"/>
  <c r="E22" i="14" s="1"/>
  <c r="G21" i="14"/>
  <c r="F21" i="14"/>
  <c r="H21" i="14" s="1"/>
  <c r="I21" i="14" s="1"/>
  <c r="C21" i="14"/>
  <c r="B21" i="14"/>
  <c r="D21" i="14" s="1"/>
  <c r="E21" i="14" s="1"/>
  <c r="G20" i="14"/>
  <c r="F20" i="14"/>
  <c r="H20" i="14" s="1"/>
  <c r="I20" i="14" s="1"/>
  <c r="C20" i="14"/>
  <c r="B20" i="14"/>
  <c r="D20" i="14" s="1"/>
  <c r="E20" i="14" s="1"/>
  <c r="G19" i="14"/>
  <c r="F19" i="14"/>
  <c r="H19" i="14" s="1"/>
  <c r="I19" i="14" s="1"/>
  <c r="C19" i="14"/>
  <c r="B19" i="14"/>
  <c r="D19" i="14" s="1"/>
  <c r="E19" i="14" s="1"/>
  <c r="G18" i="14"/>
  <c r="F18" i="14"/>
  <c r="H18" i="14" s="1"/>
  <c r="I18" i="14" s="1"/>
  <c r="C18" i="14"/>
  <c r="B18" i="14"/>
  <c r="D18" i="14" s="1"/>
  <c r="E18" i="14" s="1"/>
  <c r="G17" i="14"/>
  <c r="F17" i="14"/>
  <c r="H17" i="14" s="1"/>
  <c r="I17" i="14" s="1"/>
  <c r="C17" i="14"/>
  <c r="B17" i="14"/>
  <c r="D17" i="14" s="1"/>
  <c r="E17" i="14" s="1"/>
  <c r="G16" i="14"/>
  <c r="F16" i="14"/>
  <c r="H16" i="14" s="1"/>
  <c r="I16" i="14" s="1"/>
  <c r="C16" i="14"/>
  <c r="B16" i="14"/>
  <c r="D16" i="14" s="1"/>
  <c r="E16" i="14" s="1"/>
  <c r="G15" i="14"/>
  <c r="F15" i="14"/>
  <c r="H15" i="14" s="1"/>
  <c r="I15" i="14" s="1"/>
  <c r="C15" i="14"/>
  <c r="B15" i="14"/>
  <c r="D15" i="14" s="1"/>
  <c r="E15" i="14" s="1"/>
  <c r="G14" i="14"/>
  <c r="F14" i="14"/>
  <c r="H14" i="14" s="1"/>
  <c r="I14" i="14" s="1"/>
  <c r="D14" i="14"/>
  <c r="E14" i="14" s="1"/>
  <c r="C14" i="14"/>
  <c r="B14" i="14"/>
  <c r="G13" i="14"/>
  <c r="F13" i="14"/>
  <c r="H13" i="14" s="1"/>
  <c r="I13" i="14" s="1"/>
  <c r="C13" i="14"/>
  <c r="B13" i="14"/>
  <c r="D13" i="14" s="1"/>
  <c r="E13" i="14" s="1"/>
  <c r="G12" i="14"/>
  <c r="F12" i="14"/>
  <c r="H12" i="14" s="1"/>
  <c r="I12" i="14" s="1"/>
  <c r="C12" i="14"/>
  <c r="B12" i="14"/>
  <c r="D12" i="14" s="1"/>
  <c r="E12" i="14" s="1"/>
  <c r="G11" i="14"/>
  <c r="F11" i="14"/>
  <c r="H11" i="14" s="1"/>
  <c r="I11" i="14" s="1"/>
  <c r="D11" i="14"/>
  <c r="E11" i="14" s="1"/>
  <c r="C11" i="14"/>
  <c r="B11" i="14"/>
  <c r="G10" i="14"/>
  <c r="F10" i="14"/>
  <c r="H10" i="14" s="1"/>
  <c r="I10" i="14" s="1"/>
  <c r="C10" i="14"/>
  <c r="B10" i="14"/>
  <c r="D10" i="14" s="1"/>
  <c r="E10" i="14" s="1"/>
  <c r="G9" i="14"/>
  <c r="F9" i="14"/>
  <c r="H9" i="14" s="1"/>
  <c r="I9" i="14" s="1"/>
  <c r="C9" i="14"/>
  <c r="B9" i="14"/>
  <c r="D9" i="14" s="1"/>
  <c r="E9" i="14" s="1"/>
  <c r="G8" i="14"/>
  <c r="F8" i="14"/>
  <c r="H8" i="14" s="1"/>
  <c r="I8" i="14" s="1"/>
  <c r="C8" i="14"/>
  <c r="B8" i="14"/>
  <c r="D8" i="14" s="1"/>
  <c r="E8" i="14" s="1"/>
  <c r="G7" i="14"/>
  <c r="F7" i="14"/>
  <c r="H7" i="14" s="1"/>
  <c r="I7" i="14" s="1"/>
  <c r="C7" i="14"/>
  <c r="B7" i="14"/>
  <c r="D7" i="14" s="1"/>
  <c r="E7" i="14" s="1"/>
  <c r="G6" i="14"/>
  <c r="F6" i="14"/>
  <c r="H6" i="14" s="1"/>
  <c r="I6" i="14" s="1"/>
  <c r="B6" i="14"/>
  <c r="D6" i="14" s="1"/>
  <c r="E6" i="14" s="1"/>
  <c r="C6" i="14"/>
  <c r="G5" i="14"/>
  <c r="F5" i="14"/>
  <c r="G39" i="8"/>
  <c r="F39" i="8"/>
  <c r="C39" i="8"/>
  <c r="G38" i="8"/>
  <c r="F38" i="8"/>
  <c r="D38" i="8"/>
  <c r="E38" i="8" s="1"/>
  <c r="C38" i="8"/>
  <c r="G37" i="8"/>
  <c r="F37" i="8"/>
  <c r="C37" i="8"/>
  <c r="D37" i="8"/>
  <c r="E37" i="8" s="1"/>
  <c r="G36" i="8"/>
  <c r="F36" i="8"/>
  <c r="C36" i="8"/>
  <c r="G35" i="8"/>
  <c r="F35" i="8"/>
  <c r="C35" i="8"/>
  <c r="G34" i="8"/>
  <c r="F34" i="8"/>
  <c r="C34" i="8"/>
  <c r="D34" i="8"/>
  <c r="E34" i="8" s="1"/>
  <c r="G33" i="8"/>
  <c r="F33" i="8"/>
  <c r="C33" i="8"/>
  <c r="D33" i="8"/>
  <c r="E33" i="8" s="1"/>
  <c r="G32" i="8"/>
  <c r="F32" i="8"/>
  <c r="C32" i="8"/>
  <c r="G31" i="8"/>
  <c r="F31" i="8"/>
  <c r="C31" i="8"/>
  <c r="G30" i="8"/>
  <c r="F30" i="8"/>
  <c r="C30" i="8"/>
  <c r="D30" i="8"/>
  <c r="E30" i="8" s="1"/>
  <c r="G29" i="8"/>
  <c r="F29" i="8"/>
  <c r="C29" i="8"/>
  <c r="D29" i="8"/>
  <c r="E29" i="8" s="1"/>
  <c r="G28" i="8"/>
  <c r="F28" i="8"/>
  <c r="C28" i="8"/>
  <c r="D28" i="8"/>
  <c r="E28" i="8" s="1"/>
  <c r="G27" i="8"/>
  <c r="F27" i="8"/>
  <c r="C27" i="8"/>
  <c r="D27" i="8"/>
  <c r="E27" i="8" s="1"/>
  <c r="G26" i="8"/>
  <c r="F26" i="8"/>
  <c r="C26" i="8"/>
  <c r="D26" i="8"/>
  <c r="E26" i="8" s="1"/>
  <c r="G25" i="8"/>
  <c r="F25" i="8"/>
  <c r="C25" i="8"/>
  <c r="D25" i="8"/>
  <c r="E25" i="8" s="1"/>
  <c r="G24" i="8"/>
  <c r="F24" i="8"/>
  <c r="C24" i="8"/>
  <c r="G23" i="8"/>
  <c r="F23" i="8"/>
  <c r="C23" i="8"/>
  <c r="G22" i="8"/>
  <c r="F22" i="8"/>
  <c r="C22" i="8"/>
  <c r="D22" i="8"/>
  <c r="E22" i="8" s="1"/>
  <c r="G21" i="8"/>
  <c r="F21" i="8"/>
  <c r="C21" i="8"/>
  <c r="D21" i="8"/>
  <c r="E21" i="8" s="1"/>
  <c r="G20" i="8"/>
  <c r="F20" i="8"/>
  <c r="C20" i="8"/>
  <c r="G19" i="8"/>
  <c r="F19" i="8"/>
  <c r="C19" i="8"/>
  <c r="G18" i="8"/>
  <c r="F18" i="8"/>
  <c r="C18" i="8"/>
  <c r="D18" i="8"/>
  <c r="E18" i="8" s="1"/>
  <c r="G17" i="8"/>
  <c r="F17" i="8"/>
  <c r="C17" i="8"/>
  <c r="D17" i="8"/>
  <c r="E17" i="8" s="1"/>
  <c r="G16" i="8"/>
  <c r="F16" i="8"/>
  <c r="C16" i="8"/>
  <c r="D16" i="8"/>
  <c r="E16" i="8" s="1"/>
  <c r="G15" i="8"/>
  <c r="F15" i="8"/>
  <c r="C15" i="8"/>
  <c r="G14" i="8"/>
  <c r="F14" i="8"/>
  <c r="C14" i="8"/>
  <c r="G13" i="8"/>
  <c r="F13" i="8"/>
  <c r="C13" i="8"/>
  <c r="D13" i="8"/>
  <c r="E13" i="8" s="1"/>
  <c r="G12" i="8"/>
  <c r="F12" i="8"/>
  <c r="C12" i="8"/>
  <c r="D12" i="8"/>
  <c r="E12" i="8" s="1"/>
  <c r="G11" i="8"/>
  <c r="F11" i="8"/>
  <c r="C11" i="8"/>
  <c r="G10" i="8"/>
  <c r="F10" i="8"/>
  <c r="C10" i="8"/>
  <c r="G9" i="8"/>
  <c r="F9" i="8"/>
  <c r="C9" i="8"/>
  <c r="D9" i="8"/>
  <c r="E9" i="8" s="1"/>
  <c r="G8" i="8"/>
  <c r="F8" i="8"/>
  <c r="C8" i="8"/>
  <c r="D8" i="8"/>
  <c r="E8" i="8" s="1"/>
  <c r="G7" i="8"/>
  <c r="F7" i="8"/>
  <c r="C7" i="8"/>
  <c r="D7" i="8"/>
  <c r="E7" i="8" s="1"/>
  <c r="G6" i="8"/>
  <c r="F6" i="8"/>
  <c r="C6" i="8"/>
  <c r="D6" i="8"/>
  <c r="E6" i="8" s="1"/>
  <c r="G5" i="8"/>
  <c r="F5" i="8"/>
  <c r="G39" i="7"/>
  <c r="F39" i="7"/>
  <c r="H39" i="7" s="1"/>
  <c r="I39" i="7" s="1"/>
  <c r="G38" i="7"/>
  <c r="F38" i="7"/>
  <c r="H38" i="7" s="1"/>
  <c r="G37" i="7"/>
  <c r="F37" i="7"/>
  <c r="H37" i="7" s="1"/>
  <c r="I37" i="7" s="1"/>
  <c r="G36" i="7"/>
  <c r="F36" i="7"/>
  <c r="G35" i="7"/>
  <c r="F35" i="7"/>
  <c r="H35" i="7" s="1"/>
  <c r="I35" i="7" s="1"/>
  <c r="G34" i="7"/>
  <c r="F34" i="7"/>
  <c r="H34" i="7" s="1"/>
  <c r="G33" i="7"/>
  <c r="F33" i="7"/>
  <c r="H33" i="7" s="1"/>
  <c r="I33" i="7" s="1"/>
  <c r="G32" i="7"/>
  <c r="F32" i="7"/>
  <c r="G31" i="7"/>
  <c r="F31" i="7"/>
  <c r="H31" i="7" s="1"/>
  <c r="G30" i="7"/>
  <c r="F30" i="7"/>
  <c r="H30" i="7" s="1"/>
  <c r="I30" i="7" s="1"/>
  <c r="G29" i="7"/>
  <c r="F29" i="7"/>
  <c r="H29" i="7" s="1"/>
  <c r="I29" i="7" s="1"/>
  <c r="G28" i="7"/>
  <c r="F28" i="7"/>
  <c r="H28" i="7" s="1"/>
  <c r="I28" i="7" s="1"/>
  <c r="G27" i="7"/>
  <c r="F27" i="7"/>
  <c r="H27" i="7" s="1"/>
  <c r="G26" i="7"/>
  <c r="F26" i="7"/>
  <c r="H26" i="7" s="1"/>
  <c r="I26" i="7" s="1"/>
  <c r="G25" i="7"/>
  <c r="F25" i="7"/>
  <c r="H25" i="7" s="1"/>
  <c r="I25" i="7" s="1"/>
  <c r="G24" i="7"/>
  <c r="F24" i="7"/>
  <c r="H24" i="7" s="1"/>
  <c r="I24" i="7" s="1"/>
  <c r="G23" i="7"/>
  <c r="F23" i="7"/>
  <c r="H23" i="7" s="1"/>
  <c r="I23" i="7" s="1"/>
  <c r="G22" i="7"/>
  <c r="F22" i="7"/>
  <c r="H22" i="7" s="1"/>
  <c r="I22" i="7" s="1"/>
  <c r="G21" i="7"/>
  <c r="F21" i="7"/>
  <c r="H21" i="7" s="1"/>
  <c r="I21" i="7" s="1"/>
  <c r="G20" i="7"/>
  <c r="F20" i="7"/>
  <c r="G19" i="7"/>
  <c r="F19" i="7"/>
  <c r="H19" i="7" s="1"/>
  <c r="I19" i="7" s="1"/>
  <c r="G18" i="7"/>
  <c r="F18" i="7"/>
  <c r="H18" i="7" s="1"/>
  <c r="I18" i="7" s="1"/>
  <c r="G17" i="7"/>
  <c r="F17" i="7"/>
  <c r="H17" i="7" s="1"/>
  <c r="G16" i="7"/>
  <c r="F16" i="7"/>
  <c r="H16" i="7" s="1"/>
  <c r="I16" i="7" s="1"/>
  <c r="G15" i="7"/>
  <c r="F15" i="7"/>
  <c r="H15" i="7" s="1"/>
  <c r="I15" i="7" s="1"/>
  <c r="G14" i="7"/>
  <c r="F14" i="7"/>
  <c r="G13" i="7"/>
  <c r="F13" i="7"/>
  <c r="H13" i="7" s="1"/>
  <c r="I13" i="7" s="1"/>
  <c r="G12" i="7"/>
  <c r="F12" i="7"/>
  <c r="H12" i="7" s="1"/>
  <c r="I12" i="7" s="1"/>
  <c r="G11" i="7"/>
  <c r="F11" i="7"/>
  <c r="H11" i="7" s="1"/>
  <c r="I11" i="7" s="1"/>
  <c r="G10" i="7"/>
  <c r="F10" i="7"/>
  <c r="G9" i="7"/>
  <c r="F9" i="7"/>
  <c r="H9" i="7" s="1"/>
  <c r="I9" i="7" s="1"/>
  <c r="G8" i="7"/>
  <c r="F8" i="7"/>
  <c r="H8" i="7" s="1"/>
  <c r="I8" i="7" s="1"/>
  <c r="G7" i="7"/>
  <c r="F7" i="7"/>
  <c r="H7" i="7" s="1"/>
  <c r="I7" i="7" s="1"/>
  <c r="G6" i="7"/>
  <c r="F6" i="7"/>
  <c r="H6" i="7" s="1"/>
  <c r="I6" i="7" s="1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G5" i="7"/>
  <c r="F5" i="7"/>
  <c r="G39" i="6"/>
  <c r="F39" i="6"/>
  <c r="G38" i="6"/>
  <c r="F38" i="6"/>
  <c r="H38" i="6" s="1"/>
  <c r="G37" i="6"/>
  <c r="F37" i="6"/>
  <c r="H37" i="6" s="1"/>
  <c r="I37" i="6" s="1"/>
  <c r="G36" i="6"/>
  <c r="F36" i="6"/>
  <c r="G35" i="6"/>
  <c r="F35" i="6"/>
  <c r="G34" i="6"/>
  <c r="F34" i="6"/>
  <c r="H34" i="6" s="1"/>
  <c r="G33" i="6"/>
  <c r="F33" i="6"/>
  <c r="H33" i="6" s="1"/>
  <c r="I33" i="6" s="1"/>
  <c r="G32" i="6"/>
  <c r="F32" i="6"/>
  <c r="G31" i="6"/>
  <c r="F31" i="6"/>
  <c r="G30" i="6"/>
  <c r="F30" i="6"/>
  <c r="H30" i="6" s="1"/>
  <c r="I30" i="6" s="1"/>
  <c r="G29" i="6"/>
  <c r="F29" i="6"/>
  <c r="H29" i="6" s="1"/>
  <c r="I29" i="6" s="1"/>
  <c r="G28" i="6"/>
  <c r="F28" i="6"/>
  <c r="H28" i="6" s="1"/>
  <c r="I28" i="6" s="1"/>
  <c r="G27" i="6"/>
  <c r="F27" i="6"/>
  <c r="H27" i="6" s="1"/>
  <c r="G26" i="6"/>
  <c r="F26" i="6"/>
  <c r="H26" i="6" s="1"/>
  <c r="I26" i="6" s="1"/>
  <c r="G25" i="6"/>
  <c r="F25" i="6"/>
  <c r="H25" i="6" s="1"/>
  <c r="I25" i="6" s="1"/>
  <c r="G24" i="6"/>
  <c r="F24" i="6"/>
  <c r="G23" i="6"/>
  <c r="F23" i="6"/>
  <c r="G22" i="6"/>
  <c r="F22" i="6"/>
  <c r="H22" i="6" s="1"/>
  <c r="I22" i="6" s="1"/>
  <c r="G21" i="6"/>
  <c r="F21" i="6"/>
  <c r="H21" i="6" s="1"/>
  <c r="I21" i="6" s="1"/>
  <c r="G20" i="6"/>
  <c r="F20" i="6"/>
  <c r="G19" i="6"/>
  <c r="F19" i="6"/>
  <c r="G18" i="6"/>
  <c r="F18" i="6"/>
  <c r="H18" i="6" s="1"/>
  <c r="I18" i="6" s="1"/>
  <c r="G17" i="6"/>
  <c r="F17" i="6"/>
  <c r="H17" i="6" s="1"/>
  <c r="G16" i="6"/>
  <c r="F16" i="6"/>
  <c r="H16" i="6" s="1"/>
  <c r="I16" i="6" s="1"/>
  <c r="G15" i="6"/>
  <c r="F15" i="6"/>
  <c r="G14" i="6"/>
  <c r="F14" i="6"/>
  <c r="H14" i="6" s="1"/>
  <c r="I14" i="6" s="1"/>
  <c r="G13" i="6"/>
  <c r="F13" i="6"/>
  <c r="H13" i="6" s="1"/>
  <c r="I13" i="6" s="1"/>
  <c r="G12" i="6"/>
  <c r="F12" i="6"/>
  <c r="H12" i="6" s="1"/>
  <c r="I12" i="6" s="1"/>
  <c r="G11" i="6"/>
  <c r="F11" i="6"/>
  <c r="G10" i="6"/>
  <c r="F10" i="6"/>
  <c r="G9" i="6"/>
  <c r="F9" i="6"/>
  <c r="H9" i="6" s="1"/>
  <c r="I9" i="6" s="1"/>
  <c r="G8" i="6"/>
  <c r="F8" i="6"/>
  <c r="H8" i="6" s="1"/>
  <c r="I8" i="6" s="1"/>
  <c r="G7" i="6"/>
  <c r="F7" i="6"/>
  <c r="H7" i="6" s="1"/>
  <c r="I7" i="6" s="1"/>
  <c r="G6" i="6"/>
  <c r="F6" i="6"/>
  <c r="G5" i="6"/>
  <c r="F5" i="6"/>
  <c r="F39" i="5"/>
  <c r="F38" i="5"/>
  <c r="H38" i="5" s="1"/>
  <c r="F37" i="5"/>
  <c r="H37" i="5" s="1"/>
  <c r="F36" i="5"/>
  <c r="F35" i="5"/>
  <c r="F34" i="5"/>
  <c r="H34" i="5" s="1"/>
  <c r="F33" i="5"/>
  <c r="H33" i="5" s="1"/>
  <c r="F32" i="5"/>
  <c r="F31" i="5"/>
  <c r="F30" i="5"/>
  <c r="H30" i="5" s="1"/>
  <c r="F29" i="5"/>
  <c r="H29" i="5" s="1"/>
  <c r="F28" i="5"/>
  <c r="H28" i="5" s="1"/>
  <c r="F27" i="5"/>
  <c r="H27" i="5" s="1"/>
  <c r="F26" i="5"/>
  <c r="H26" i="5" s="1"/>
  <c r="F25" i="5"/>
  <c r="H25" i="5" s="1"/>
  <c r="F24" i="5"/>
  <c r="F23" i="5"/>
  <c r="F22" i="5"/>
  <c r="H22" i="5" s="1"/>
  <c r="F21" i="5"/>
  <c r="H21" i="5" s="1"/>
  <c r="F20" i="5"/>
  <c r="F19" i="5"/>
  <c r="F18" i="5"/>
  <c r="H18" i="5" s="1"/>
  <c r="F17" i="5"/>
  <c r="H17" i="5" s="1"/>
  <c r="F16" i="5"/>
  <c r="H16" i="5" s="1"/>
  <c r="F15" i="5"/>
  <c r="F14" i="5"/>
  <c r="F13" i="5"/>
  <c r="H13" i="5" s="1"/>
  <c r="F12" i="5"/>
  <c r="H12" i="5" s="1"/>
  <c r="F11" i="5"/>
  <c r="F10" i="5"/>
  <c r="F9" i="5"/>
  <c r="H9" i="5" s="1"/>
  <c r="F8" i="5"/>
  <c r="H8" i="5" s="1"/>
  <c r="F7" i="5"/>
  <c r="H7" i="5" s="1"/>
  <c r="F6" i="5"/>
  <c r="H6" i="5" s="1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39" i="6"/>
  <c r="C38" i="6"/>
  <c r="C37" i="6"/>
  <c r="C36" i="6"/>
  <c r="D36" i="6" s="1"/>
  <c r="E36" i="6" s="1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D6" i="6"/>
  <c r="E6" i="6" s="1"/>
  <c r="B39" i="6"/>
  <c r="B38" i="6"/>
  <c r="B34" i="6"/>
  <c r="B31" i="6"/>
  <c r="D28" i="6"/>
  <c r="E28" i="6" s="1"/>
  <c r="B27" i="6"/>
  <c r="D26" i="6"/>
  <c r="E26" i="6" s="1"/>
  <c r="B20" i="6"/>
  <c r="B17" i="6"/>
  <c r="B14" i="6"/>
  <c r="B9" i="6"/>
  <c r="D7" i="6"/>
  <c r="E7" i="6" s="1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G5" i="5"/>
  <c r="F5" i="5"/>
  <c r="N6" i="2"/>
  <c r="D27" i="18" l="1"/>
  <c r="E27" i="18" s="1"/>
  <c r="D35" i="18"/>
  <c r="E35" i="18" s="1"/>
  <c r="D9" i="18"/>
  <c r="E9" i="18" s="1"/>
  <c r="D17" i="18"/>
  <c r="E17" i="18" s="1"/>
  <c r="D19" i="18"/>
  <c r="E19" i="18" s="1"/>
  <c r="D6" i="17"/>
  <c r="E6" i="17" s="1"/>
  <c r="D12" i="17"/>
  <c r="E12" i="17" s="1"/>
  <c r="D7" i="17"/>
  <c r="E7" i="17" s="1"/>
  <c r="D20" i="17"/>
  <c r="E20" i="17" s="1"/>
  <c r="D28" i="17"/>
  <c r="E28" i="17" s="1"/>
  <c r="D36" i="17"/>
  <c r="E36" i="17" s="1"/>
  <c r="D15" i="17"/>
  <c r="E15" i="17" s="1"/>
  <c r="D34" i="6"/>
  <c r="E34" i="6" s="1"/>
  <c r="I34" i="6" s="1"/>
  <c r="D20" i="6"/>
  <c r="E20" i="6" s="1"/>
  <c r="I20" i="6" s="1"/>
  <c r="H37" i="18"/>
  <c r="I37" i="18" s="1"/>
  <c r="H21" i="18"/>
  <c r="I21" i="18" s="1"/>
  <c r="H11" i="17"/>
  <c r="I11" i="17" s="1"/>
  <c r="H36" i="5"/>
  <c r="H20" i="5"/>
  <c r="H36" i="7"/>
  <c r="I36" i="7" s="1"/>
  <c r="H32" i="7"/>
  <c r="I32" i="7" s="1"/>
  <c r="H32" i="5"/>
  <c r="H10" i="7"/>
  <c r="I10" i="7" s="1"/>
  <c r="H14" i="7"/>
  <c r="I14" i="7" s="1"/>
  <c r="H38" i="8"/>
  <c r="I38" i="8" s="1"/>
  <c r="H20" i="7"/>
  <c r="H7" i="8"/>
  <c r="I7" i="8" s="1"/>
  <c r="H11" i="8"/>
  <c r="I11" i="8" s="1"/>
  <c r="H15" i="8"/>
  <c r="I15" i="8" s="1"/>
  <c r="H19" i="8"/>
  <c r="I19" i="8" s="1"/>
  <c r="H25" i="8"/>
  <c r="I25" i="8" s="1"/>
  <c r="H29" i="8"/>
  <c r="I29" i="8" s="1"/>
  <c r="H33" i="8"/>
  <c r="I33" i="8" s="1"/>
  <c r="H37" i="8"/>
  <c r="I37" i="8" s="1"/>
  <c r="H39" i="8"/>
  <c r="I39" i="8" s="1"/>
  <c r="H32" i="17"/>
  <c r="I32" i="17" s="1"/>
  <c r="H13" i="18"/>
  <c r="I13" i="18" s="1"/>
  <c r="H29" i="18"/>
  <c r="I29" i="18" s="1"/>
  <c r="H24" i="6"/>
  <c r="I24" i="6" s="1"/>
  <c r="H9" i="8"/>
  <c r="I9" i="8" s="1"/>
  <c r="H13" i="8"/>
  <c r="I13" i="8" s="1"/>
  <c r="H17" i="8"/>
  <c r="I17" i="8" s="1"/>
  <c r="H21" i="8"/>
  <c r="I21" i="8" s="1"/>
  <c r="H23" i="8"/>
  <c r="I23" i="8" s="1"/>
  <c r="H27" i="8"/>
  <c r="I27" i="8" s="1"/>
  <c r="H31" i="8"/>
  <c r="I31" i="8" s="1"/>
  <c r="H35" i="8"/>
  <c r="I35" i="8" s="1"/>
  <c r="H11" i="5"/>
  <c r="H19" i="5"/>
  <c r="H35" i="5"/>
  <c r="H8" i="17"/>
  <c r="I8" i="17" s="1"/>
  <c r="H15" i="18"/>
  <c r="I15" i="18" s="1"/>
  <c r="H31" i="18"/>
  <c r="I31" i="18" s="1"/>
  <c r="H6" i="6"/>
  <c r="I6" i="6" s="1"/>
  <c r="H10" i="6"/>
  <c r="I10" i="6" s="1"/>
  <c r="H6" i="8"/>
  <c r="I6" i="8" s="1"/>
  <c r="H8" i="8"/>
  <c r="I8" i="8" s="1"/>
  <c r="H10" i="8"/>
  <c r="I10" i="8" s="1"/>
  <c r="H12" i="8"/>
  <c r="I12" i="8" s="1"/>
  <c r="H14" i="8"/>
  <c r="I14" i="8" s="1"/>
  <c r="H16" i="8"/>
  <c r="I16" i="8" s="1"/>
  <c r="H18" i="8"/>
  <c r="I18" i="8" s="1"/>
  <c r="H20" i="8"/>
  <c r="I20" i="8" s="1"/>
  <c r="H22" i="8"/>
  <c r="I22" i="8" s="1"/>
  <c r="H24" i="8"/>
  <c r="I24" i="8" s="1"/>
  <c r="H26" i="8"/>
  <c r="I26" i="8" s="1"/>
  <c r="H28" i="8"/>
  <c r="I28" i="8" s="1"/>
  <c r="H30" i="8"/>
  <c r="I30" i="8" s="1"/>
  <c r="H32" i="8"/>
  <c r="I32" i="8" s="1"/>
  <c r="H34" i="8"/>
  <c r="I34" i="8" s="1"/>
  <c r="H36" i="8"/>
  <c r="I36" i="8" s="1"/>
  <c r="H16" i="17"/>
  <c r="I16" i="17" s="1"/>
  <c r="H15" i="5"/>
  <c r="H23" i="5"/>
  <c r="H31" i="5"/>
  <c r="H39" i="5"/>
  <c r="H11" i="6"/>
  <c r="I11" i="6" s="1"/>
  <c r="H15" i="6"/>
  <c r="I15" i="6" s="1"/>
  <c r="H19" i="6"/>
  <c r="I19" i="6" s="1"/>
  <c r="H23" i="6"/>
  <c r="I23" i="6" s="1"/>
  <c r="H31" i="6"/>
  <c r="H35" i="6"/>
  <c r="I35" i="6" s="1"/>
  <c r="H39" i="6"/>
  <c r="I39" i="6" s="1"/>
  <c r="H7" i="18"/>
  <c r="I7" i="18" s="1"/>
  <c r="H23" i="18"/>
  <c r="I23" i="18" s="1"/>
  <c r="H6" i="19"/>
  <c r="I6" i="19" s="1"/>
  <c r="H6" i="16"/>
  <c r="I6" i="16" s="1"/>
  <c r="D11" i="8"/>
  <c r="E11" i="8" s="1"/>
  <c r="D15" i="8"/>
  <c r="E15" i="8" s="1"/>
  <c r="D19" i="8"/>
  <c r="E19" i="8" s="1"/>
  <c r="D23" i="8"/>
  <c r="E23" i="8" s="1"/>
  <c r="D31" i="8"/>
  <c r="E31" i="8" s="1"/>
  <c r="D35" i="8"/>
  <c r="E35" i="8" s="1"/>
  <c r="D39" i="8"/>
  <c r="E39" i="8" s="1"/>
  <c r="H20" i="6"/>
  <c r="H32" i="6"/>
  <c r="I32" i="6" s="1"/>
  <c r="H36" i="6"/>
  <c r="I36" i="6" s="1"/>
  <c r="H24" i="5"/>
  <c r="D15" i="6"/>
  <c r="E15" i="6" s="1"/>
  <c r="H14" i="5"/>
  <c r="D10" i="8"/>
  <c r="E10" i="8" s="1"/>
  <c r="D14" i="8"/>
  <c r="E14" i="8" s="1"/>
  <c r="D20" i="8"/>
  <c r="E20" i="8" s="1"/>
  <c r="D24" i="8"/>
  <c r="E24" i="8" s="1"/>
  <c r="D32" i="8"/>
  <c r="E32" i="8" s="1"/>
  <c r="D36" i="8"/>
  <c r="E36" i="8" s="1"/>
  <c r="D10" i="7"/>
  <c r="E10" i="7" s="1"/>
  <c r="D6" i="7"/>
  <c r="D7" i="7"/>
  <c r="D8" i="7"/>
  <c r="D9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8" i="6"/>
  <c r="E8" i="6" s="1"/>
  <c r="D21" i="6"/>
  <c r="E21" i="6" s="1"/>
  <c r="D37" i="6"/>
  <c r="E37" i="6" s="1"/>
  <c r="D24" i="6"/>
  <c r="E24" i="6" s="1"/>
  <c r="D32" i="6"/>
  <c r="E32" i="6" s="1"/>
  <c r="D19" i="6"/>
  <c r="E19" i="6" s="1"/>
  <c r="D27" i="6"/>
  <c r="E27" i="6" s="1"/>
  <c r="I27" i="6" s="1"/>
  <c r="D35" i="6"/>
  <c r="E35" i="6" s="1"/>
  <c r="D22" i="6"/>
  <c r="E22" i="6" s="1"/>
  <c r="D30" i="6"/>
  <c r="E30" i="6" s="1"/>
  <c r="D38" i="6"/>
  <c r="E38" i="6" s="1"/>
  <c r="I38" i="6" s="1"/>
  <c r="D29" i="6"/>
  <c r="E29" i="6" s="1"/>
  <c r="D9" i="6"/>
  <c r="E9" i="6" s="1"/>
  <c r="D13" i="6"/>
  <c r="E13" i="6" s="1"/>
  <c r="D17" i="6"/>
  <c r="E17" i="6" s="1"/>
  <c r="I17" i="6" s="1"/>
  <c r="D25" i="6"/>
  <c r="E25" i="6" s="1"/>
  <c r="D33" i="6"/>
  <c r="E33" i="6" s="1"/>
  <c r="D10" i="6"/>
  <c r="E10" i="6" s="1"/>
  <c r="D14" i="6"/>
  <c r="E14" i="6" s="1"/>
  <c r="D18" i="6"/>
  <c r="E18" i="6" s="1"/>
  <c r="D23" i="6"/>
  <c r="E23" i="6" s="1"/>
  <c r="D31" i="6"/>
  <c r="E31" i="6" s="1"/>
  <c r="I31" i="6" s="1"/>
  <c r="D39" i="6"/>
  <c r="E39" i="6" s="1"/>
  <c r="D12" i="6"/>
  <c r="E12" i="6" s="1"/>
  <c r="D11" i="6"/>
  <c r="E11" i="6" s="1"/>
  <c r="D16" i="6"/>
  <c r="E16" i="6" s="1"/>
  <c r="D10" i="5"/>
  <c r="E10" i="5" s="1"/>
  <c r="H10" i="5"/>
  <c r="D6" i="5"/>
  <c r="D7" i="5"/>
  <c r="D8" i="5"/>
  <c r="D9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E36" i="5" s="1"/>
  <c r="D37" i="5"/>
  <c r="D38" i="5"/>
  <c r="D39" i="5"/>
  <c r="G39" i="3"/>
  <c r="F39" i="3"/>
  <c r="F37" i="3"/>
  <c r="G36" i="3"/>
  <c r="F36" i="3"/>
  <c r="F35" i="3"/>
  <c r="F33" i="3"/>
  <c r="F32" i="3"/>
  <c r="F30" i="3"/>
  <c r="F29" i="3"/>
  <c r="F28" i="3"/>
  <c r="F38" i="3"/>
  <c r="F34" i="3"/>
  <c r="G31" i="3"/>
  <c r="F31" i="3"/>
  <c r="F27" i="3"/>
  <c r="F26" i="3"/>
  <c r="F25" i="3"/>
  <c r="F21" i="3"/>
  <c r="G24" i="3"/>
  <c r="F24" i="3"/>
  <c r="F23" i="3"/>
  <c r="F22" i="3"/>
  <c r="G20" i="3"/>
  <c r="F20" i="3"/>
  <c r="F19" i="3"/>
  <c r="G18" i="3"/>
  <c r="F18" i="3"/>
  <c r="F17" i="3"/>
  <c r="F15" i="3"/>
  <c r="G5" i="3"/>
  <c r="F5" i="3"/>
  <c r="F16" i="3"/>
  <c r="G14" i="3"/>
  <c r="F14" i="3"/>
  <c r="G13" i="3"/>
  <c r="F13" i="3"/>
  <c r="G12" i="3"/>
  <c r="F12" i="3"/>
  <c r="F11" i="3"/>
  <c r="D36" i="3"/>
  <c r="E36" i="3" s="1"/>
  <c r="D23" i="3"/>
  <c r="H23" i="3" s="1"/>
  <c r="I23" i="3" s="1"/>
  <c r="D20" i="3"/>
  <c r="H20" i="3" s="1"/>
  <c r="D15" i="3"/>
  <c r="E15" i="3" s="1"/>
  <c r="F9" i="3"/>
  <c r="G7" i="3"/>
  <c r="F8" i="3"/>
  <c r="F7" i="3"/>
  <c r="F6" i="3"/>
  <c r="G6" i="3"/>
  <c r="D6" i="3"/>
  <c r="E6" i="3" s="1"/>
  <c r="D7" i="3"/>
  <c r="G8" i="3"/>
  <c r="D8" i="3"/>
  <c r="E8" i="3" s="1"/>
  <c r="D9" i="3"/>
  <c r="D10" i="3"/>
  <c r="G11" i="3"/>
  <c r="D12" i="3"/>
  <c r="E12" i="3" s="1"/>
  <c r="D13" i="3"/>
  <c r="E13" i="3" s="1"/>
  <c r="D14" i="3"/>
  <c r="H14" i="3" s="1"/>
  <c r="I14" i="3" s="1"/>
  <c r="G15" i="3"/>
  <c r="G16" i="3"/>
  <c r="G17" i="3"/>
  <c r="D18" i="3"/>
  <c r="H18" i="3" s="1"/>
  <c r="I18" i="3" s="1"/>
  <c r="G19" i="3"/>
  <c r="G21" i="3"/>
  <c r="D21" i="3"/>
  <c r="E21" i="3" s="1"/>
  <c r="D22" i="3"/>
  <c r="G23" i="3"/>
  <c r="D24" i="3"/>
  <c r="G25" i="3"/>
  <c r="D25" i="3"/>
  <c r="H25" i="3" s="1"/>
  <c r="I25" i="3" s="1"/>
  <c r="D26" i="3"/>
  <c r="G27" i="3"/>
  <c r="G28" i="3"/>
  <c r="D28" i="3"/>
  <c r="E28" i="3" s="1"/>
  <c r="G29" i="3"/>
  <c r="D29" i="3"/>
  <c r="H29" i="3" s="1"/>
  <c r="G30" i="3"/>
  <c r="D30" i="3"/>
  <c r="E30" i="3" s="1"/>
  <c r="D31" i="3"/>
  <c r="H31" i="3" s="1"/>
  <c r="D32" i="3"/>
  <c r="D33" i="3"/>
  <c r="G34" i="3"/>
  <c r="G35" i="3"/>
  <c r="G37" i="3"/>
  <c r="D38" i="3"/>
  <c r="D39" i="3"/>
  <c r="E21" i="7" l="1"/>
  <c r="E36" i="7"/>
  <c r="E28" i="7"/>
  <c r="E20" i="7"/>
  <c r="I20" i="7" s="1"/>
  <c r="E12" i="7"/>
  <c r="E13" i="7"/>
  <c r="E35" i="7"/>
  <c r="E27" i="7"/>
  <c r="I27" i="7" s="1"/>
  <c r="E19" i="7"/>
  <c r="E11" i="7"/>
  <c r="E29" i="7"/>
  <c r="E34" i="7"/>
  <c r="I34" i="7" s="1"/>
  <c r="E26" i="7"/>
  <c r="E18" i="7"/>
  <c r="E9" i="7"/>
  <c r="E33" i="7"/>
  <c r="E25" i="7"/>
  <c r="E17" i="7"/>
  <c r="I17" i="7" s="1"/>
  <c r="E8" i="7"/>
  <c r="E37" i="7"/>
  <c r="E32" i="7"/>
  <c r="E24" i="7"/>
  <c r="E16" i="7"/>
  <c r="E7" i="7"/>
  <c r="E31" i="7"/>
  <c r="I31" i="7" s="1"/>
  <c r="E23" i="7"/>
  <c r="E15" i="7"/>
  <c r="E6" i="7"/>
  <c r="E39" i="7"/>
  <c r="E38" i="7"/>
  <c r="I38" i="7" s="1"/>
  <c r="E30" i="7"/>
  <c r="E22" i="7"/>
  <c r="E14" i="7"/>
  <c r="H13" i="3"/>
  <c r="I13" i="3" s="1"/>
  <c r="I29" i="3"/>
  <c r="H15" i="3"/>
  <c r="I15" i="3" s="1"/>
  <c r="E32" i="3"/>
  <c r="H32" i="3"/>
  <c r="E22" i="3"/>
  <c r="H22" i="3"/>
  <c r="E7" i="3"/>
  <c r="H7" i="3"/>
  <c r="I7" i="3" s="1"/>
  <c r="H38" i="3"/>
  <c r="E38" i="3"/>
  <c r="I38" i="3" s="1"/>
  <c r="H24" i="3"/>
  <c r="I24" i="3" s="1"/>
  <c r="E24" i="3"/>
  <c r="E26" i="3"/>
  <c r="H26" i="3"/>
  <c r="E39" i="3"/>
  <c r="H39" i="3"/>
  <c r="I39" i="3" s="1"/>
  <c r="E33" i="3"/>
  <c r="H33" i="3"/>
  <c r="E9" i="3"/>
  <c r="H9" i="3"/>
  <c r="H8" i="3"/>
  <c r="I8" i="3" s="1"/>
  <c r="G38" i="3"/>
  <c r="G32" i="3"/>
  <c r="E29" i="3"/>
  <c r="D27" i="3"/>
  <c r="E18" i="3"/>
  <c r="D16" i="3"/>
  <c r="G9" i="3"/>
  <c r="G10" i="3" s="1"/>
  <c r="D19" i="3"/>
  <c r="G26" i="3"/>
  <c r="H21" i="3"/>
  <c r="I21" i="3" s="1"/>
  <c r="G33" i="3"/>
  <c r="H36" i="3"/>
  <c r="I36" i="3" s="1"/>
  <c r="D37" i="3"/>
  <c r="D34" i="3"/>
  <c r="H6" i="3"/>
  <c r="E20" i="3"/>
  <c r="I20" i="3" s="1"/>
  <c r="D17" i="3"/>
  <c r="D11" i="3"/>
  <c r="H28" i="3"/>
  <c r="I28" i="3" s="1"/>
  <c r="H30" i="3"/>
  <c r="I30" i="3" s="1"/>
  <c r="G22" i="3"/>
  <c r="E25" i="3"/>
  <c r="D35" i="3"/>
  <c r="H12" i="3"/>
  <c r="I12" i="3" s="1"/>
  <c r="E32" i="5"/>
  <c r="I32" i="5"/>
  <c r="E7" i="5"/>
  <c r="I7" i="5"/>
  <c r="E31" i="5"/>
  <c r="I31" i="5" s="1"/>
  <c r="E6" i="5"/>
  <c r="E38" i="5"/>
  <c r="I38" i="5" s="1"/>
  <c r="E30" i="5"/>
  <c r="I30" i="5"/>
  <c r="E14" i="5"/>
  <c r="I14" i="5"/>
  <c r="E37" i="5"/>
  <c r="I37" i="5"/>
  <c r="E29" i="5"/>
  <c r="I29" i="5"/>
  <c r="E21" i="5"/>
  <c r="I21" i="5"/>
  <c r="E13" i="5"/>
  <c r="I13" i="5"/>
  <c r="I36" i="5"/>
  <c r="E28" i="5"/>
  <c r="I28" i="5"/>
  <c r="E20" i="5"/>
  <c r="I20" i="5" s="1"/>
  <c r="E12" i="5"/>
  <c r="I12" i="5"/>
  <c r="E16" i="5"/>
  <c r="I16" i="5"/>
  <c r="E39" i="5"/>
  <c r="I39" i="5"/>
  <c r="E23" i="5"/>
  <c r="I23" i="5"/>
  <c r="E35" i="5"/>
  <c r="I35" i="5"/>
  <c r="E27" i="5"/>
  <c r="I27" i="5" s="1"/>
  <c r="E19" i="5"/>
  <c r="I19" i="5"/>
  <c r="E34" i="5"/>
  <c r="I34" i="5" s="1"/>
  <c r="E26" i="5"/>
  <c r="I26" i="5"/>
  <c r="E18" i="5"/>
  <c r="I18" i="5"/>
  <c r="E9" i="5"/>
  <c r="I9" i="5"/>
  <c r="E24" i="5"/>
  <c r="I24" i="5"/>
  <c r="E15" i="5"/>
  <c r="I15" i="5"/>
  <c r="E22" i="5"/>
  <c r="I22" i="5"/>
  <c r="E11" i="5"/>
  <c r="I11" i="5"/>
  <c r="E33" i="5"/>
  <c r="I33" i="5"/>
  <c r="E25" i="5"/>
  <c r="I25" i="5"/>
  <c r="E17" i="5"/>
  <c r="I17" i="5" s="1"/>
  <c r="E8" i="5"/>
  <c r="I8" i="5"/>
  <c r="E10" i="3"/>
  <c r="F10" i="3"/>
  <c r="E31" i="3"/>
  <c r="I31" i="3" s="1"/>
  <c r="E23" i="3"/>
  <c r="E14" i="3"/>
  <c r="I22" i="3" l="1"/>
  <c r="H27" i="3"/>
  <c r="E27" i="3"/>
  <c r="I27" i="3" s="1"/>
  <c r="E11" i="3"/>
  <c r="H11" i="3"/>
  <c r="I11" i="3" s="1"/>
  <c r="E17" i="3"/>
  <c r="I17" i="3" s="1"/>
  <c r="H17" i="3"/>
  <c r="H19" i="3"/>
  <c r="I19" i="3" s="1"/>
  <c r="E19" i="3"/>
  <c r="I26" i="3"/>
  <c r="E35" i="3"/>
  <c r="H35" i="3"/>
  <c r="I35" i="3" s="1"/>
  <c r="I6" i="3"/>
  <c r="H10" i="3"/>
  <c r="I10" i="3" s="1"/>
  <c r="I9" i="3"/>
  <c r="E34" i="3"/>
  <c r="I34" i="3" s="1"/>
  <c r="H34" i="3"/>
  <c r="H16" i="3"/>
  <c r="I16" i="3" s="1"/>
  <c r="E16" i="3"/>
  <c r="I32" i="3"/>
  <c r="E37" i="3"/>
  <c r="H37" i="3"/>
  <c r="I37" i="3" s="1"/>
  <c r="I33" i="3"/>
  <c r="I6" i="5"/>
  <c r="I10" i="5"/>
  <c r="N34" i="2" l="1"/>
  <c r="N33" i="2"/>
  <c r="N38" i="2"/>
  <c r="N37" i="2"/>
  <c r="N35" i="2" l="1"/>
  <c r="N39" i="2"/>
  <c r="N30" i="2" l="1"/>
  <c r="N29" i="2"/>
  <c r="N28" i="2"/>
  <c r="N27" i="2"/>
  <c r="N26" i="2"/>
  <c r="N25" i="2"/>
  <c r="N22" i="2"/>
  <c r="N21" i="2"/>
  <c r="N18" i="2"/>
  <c r="N17" i="2"/>
  <c r="N16" i="2"/>
  <c r="N13" i="2"/>
  <c r="N12" i="2"/>
  <c r="N9" i="2"/>
  <c r="N8" i="2"/>
  <c r="N7" i="2"/>
  <c r="N23" i="2" l="1"/>
  <c r="N31" i="2"/>
  <c r="N19" i="2"/>
  <c r="N14" i="2"/>
  <c r="N10" i="2"/>
</calcChain>
</file>

<file path=xl/sharedStrings.xml><?xml version="1.0" encoding="utf-8"?>
<sst xmlns="http://schemas.openxmlformats.org/spreadsheetml/2006/main" count="604" uniqueCount="56">
  <si>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</si>
  <si>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</si>
  <si>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</si>
  <si>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</si>
  <si>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</si>
  <si>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</si>
  <si>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</si>
  <si>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</si>
  <si>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</si>
  <si>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</si>
  <si>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</si>
  <si>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</si>
  <si>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Sum</t>
  </si>
  <si>
    <t/>
  </si>
  <si>
    <t>Porsgrunn</t>
  </si>
  <si>
    <t>Skien</t>
  </si>
  <si>
    <t>Bamble</t>
  </si>
  <si>
    <t>Siljan</t>
  </si>
  <si>
    <t>Kragerø</t>
  </si>
  <si>
    <t>Drangedal</t>
  </si>
  <si>
    <t>Notodden</t>
  </si>
  <si>
    <t>Tinn</t>
  </si>
  <si>
    <t>Hjartdal</t>
  </si>
  <si>
    <t>Nome</t>
  </si>
  <si>
    <t>Midt-Telemark</t>
  </si>
  <si>
    <t>Seljord</t>
  </si>
  <si>
    <t>Kviteseid</t>
  </si>
  <si>
    <t>Nissedal</t>
  </si>
  <si>
    <t>Fyresdal</t>
  </si>
  <si>
    <t>Tokke</t>
  </si>
  <si>
    <t>Vinje</t>
  </si>
  <si>
    <t>Sandefjord</t>
  </si>
  <si>
    <t>Larvik</t>
  </si>
  <si>
    <t>Tønsberg</t>
  </si>
  <si>
    <t>Færder</t>
  </si>
  <si>
    <t>Horten</t>
  </si>
  <si>
    <t>Holmestrand</t>
  </si>
  <si>
    <t>Kommune/region</t>
  </si>
  <si>
    <t>Denne måned</t>
  </si>
  <si>
    <t>Hittil i år</t>
  </si>
  <si>
    <t>Endring</t>
  </si>
  <si>
    <t>Endring %</t>
  </si>
  <si>
    <t>Passasjerer 2020</t>
  </si>
  <si>
    <t>Passasjerrapport Vestfold og Telemark fylkeskommune - periodisert</t>
  </si>
  <si>
    <t>Aust-Telemark Region</t>
  </si>
  <si>
    <t>Grenland Region</t>
  </si>
  <si>
    <t>Midt-Telemark Region</t>
  </si>
  <si>
    <t>Tønsberg Region</t>
  </si>
  <si>
    <t>Vest-Telemark Region</t>
  </si>
  <si>
    <t>Drammen</t>
  </si>
  <si>
    <t>Vestfold-Nord Region</t>
  </si>
  <si>
    <t>Vestfold-Syd Region</t>
  </si>
  <si>
    <t>Agder</t>
  </si>
  <si>
    <t>Vestmar Region</t>
  </si>
  <si>
    <t>Total Vestfold og Telemark Fylke</t>
  </si>
  <si>
    <t>Passasjerer 2020 før justering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</si>
</sst>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_-;\-* #,##0_-;_-* &quot;-&quot;??_-;_-@_-"/>
    <numFmt numFmtId="165" formatCode="0.0\ 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9"/>
      <name val="Arial"/>
    </font>
    <font>
      <b/>
      <sz val="10"/>
      <name val="Arial"/>
    </font>
    <font>
      <sz val="10"/>
      <name val="Arial"/>
      <family val="2"/>
    </font>
    <font>
      <b/>
      <i/>
      <sz val="12"/>
      <color rgb="FFFF0000"/>
      <name val="Calibri"/>
      <family val="2"/>
      <scheme val="minor"/>
    </font>
    <font>
      <b/>
      <i/>
      <sz val="12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21902"/>
        <bgColor rgb="FFC00000"/>
      </patternFill>
    </fill>
    <fill>
      <patternFill patternType="solid">
        <fgColor rgb="FFDFDFDF"/>
      </patternFill>
    </fill>
    <fill>
      <patternFill patternType="solid">
        <fgColor rgb="FFFDE182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indexed="64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9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3" xfId="0" applyFont="1" applyBorder="1"/>
    <xf numFmtId="0" fontId="0" fillId="0" borderId="5" xfId="0" applyFont="1" applyBorder="1"/>
    <xf numFmtId="0" fontId="3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0" fillId="0" borderId="6" xfId="0" applyFont="1" applyBorder="1"/>
    <xf numFmtId="0" fontId="4" fillId="0" borderId="0" xfId="0" applyFont="1"/>
    <xf numFmtId="0" fontId="5" fillId="0" borderId="0" xfId="0" applyFont="1"/>
    <xf numFmtId="0" fontId="2" fillId="3" borderId="10" xfId="0" applyFont="1" applyFill="1" applyBorder="1"/>
    <xf numFmtId="164" fontId="6" fillId="0" borderId="11" xfId="1" applyNumberFormat="1" applyFont="1" applyBorder="1" applyAlignment="1">
      <alignment horizontal="right"/>
    </xf>
    <xf numFmtId="0" fontId="10" fillId="0" borderId="0" xfId="0" applyFont="1"/>
    <xf numFmtId="0" fontId="2" fillId="3" borderId="11" xfId="0" applyFont="1" applyFill="1" applyBorder="1"/>
    <xf numFmtId="0" fontId="8" fillId="0" borderId="11" xfId="3" applyFont="1" applyBorder="1" applyAlignment="1">
      <alignment horizontal="left"/>
    </xf>
    <xf numFmtId="3" fontId="8" fillId="0" borderId="11" xfId="3" applyNumberFormat="1" applyFont="1" applyBorder="1" applyAlignment="1">
      <alignment horizontal="right"/>
    </xf>
    <xf numFmtId="0" fontId="8" fillId="4" borderId="11" xfId="3" applyFont="1" applyFill="1" applyBorder="1" applyAlignment="1">
      <alignment horizontal="left"/>
    </xf>
    <xf numFmtId="3" fontId="8" fillId="4" borderId="11" xfId="3" applyNumberFormat="1" applyFont="1" applyFill="1" applyBorder="1" applyAlignment="1">
      <alignment horizontal="right"/>
    </xf>
    <xf numFmtId="0" fontId="9" fillId="5" borderId="11" xfId="3" applyFont="1" applyFill="1" applyBorder="1" applyAlignment="1">
      <alignment horizontal="left"/>
    </xf>
    <xf numFmtId="3" fontId="9" fillId="5" borderId="11" xfId="3" applyNumberFormat="1" applyFont="1" applyFill="1" applyBorder="1" applyAlignment="1">
      <alignment horizontal="right"/>
    </xf>
    <xf numFmtId="0" fontId="0" fillId="0" borderId="11" xfId="0" applyFont="1" applyBorder="1"/>
    <xf numFmtId="0" fontId="3" fillId="0" borderId="11" xfId="0" applyFont="1" applyBorder="1" applyAlignment="1">
      <alignment horizontal="right"/>
    </xf>
    <xf numFmtId="165" fontId="8" fillId="0" borderId="11" xfId="2" applyNumberFormat="1" applyFont="1" applyBorder="1" applyAlignment="1">
      <alignment horizontal="right"/>
    </xf>
    <xf numFmtId="165" fontId="8" fillId="4" borderId="11" xfId="2" applyNumberFormat="1" applyFont="1" applyFill="1" applyBorder="1" applyAlignment="1">
      <alignment horizontal="right"/>
    </xf>
    <xf numFmtId="165" fontId="9" fillId="5" borderId="11" xfId="2" applyNumberFormat="1" applyFont="1" applyFill="1" applyBorder="1" applyAlignment="1">
      <alignment horizontal="right"/>
    </xf>
    <xf numFmtId="165" fontId="8" fillId="4" borderId="11" xfId="2" applyNumberFormat="1" applyFont="1" applyFill="1" applyBorder="1" applyAlignment="1">
      <alignment horizontal="right" indent="1"/>
    </xf>
    <xf numFmtId="165" fontId="8" fillId="0" borderId="11" xfId="2" applyNumberFormat="1" applyFont="1" applyBorder="1" applyAlignment="1">
      <alignment horizontal="right" indent="1"/>
    </xf>
    <xf numFmtId="165" fontId="9" fillId="5" borderId="11" xfId="2" applyNumberFormat="1" applyFont="1" applyFill="1" applyBorder="1" applyAlignment="1">
      <alignment horizontal="right" indent="1"/>
    </xf>
    <xf numFmtId="164" fontId="3" fillId="0" borderId="11" xfId="1" applyNumberFormat="1" applyFont="1" applyBorder="1" applyAlignment="1">
      <alignment horizontal="right"/>
    </xf>
    <xf numFmtId="164" fontId="8" fillId="0" borderId="11" xfId="1" applyNumberFormat="1" applyFont="1" applyBorder="1" applyAlignment="1">
      <alignment horizontal="right"/>
    </xf>
    <xf numFmtId="164" fontId="8" fillId="4" borderId="11" xfId="1" applyNumberFormat="1" applyFont="1" applyFill="1" applyBorder="1" applyAlignment="1">
      <alignment horizontal="right"/>
    </xf>
    <xf numFmtId="164" fontId="9" fillId="5" borderId="11" xfId="1" applyNumberFormat="1" applyFont="1" applyFill="1" applyBorder="1" applyAlignment="1">
      <alignment horizontal="right"/>
    </xf>
    <xf numFmtId="0" fontId="11" fillId="0" borderId="11" xfId="3" applyFont="1" applyBorder="1" applyAlignment="1">
      <alignment horizontal="left"/>
    </xf>
    <xf numFmtId="164" fontId="11" fillId="0" borderId="11" xfId="1" applyNumberFormat="1" applyFont="1" applyBorder="1" applyAlignment="1">
      <alignment horizontal="right"/>
    </xf>
    <xf numFmtId="165" fontId="11" fillId="0" borderId="11" xfId="2" applyNumberFormat="1" applyFont="1" applyBorder="1" applyAlignment="1">
      <alignment horizontal="right"/>
    </xf>
    <xf numFmtId="164" fontId="11" fillId="0" borderId="11" xfId="1" applyNumberFormat="1" applyFont="1" applyBorder="1" applyAlignment="1"/>
    <xf numFmtId="165" fontId="11" fillId="0" borderId="11" xfId="2" applyNumberFormat="1" applyFont="1" applyBorder="1" applyAlignment="1">
      <alignment horizontal="right" indent="1"/>
    </xf>
    <xf numFmtId="3" fontId="12" fillId="0" borderId="11" xfId="3" applyNumberFormat="1" applyFont="1" applyBorder="1" applyAlignment="1">
      <alignment horizontal="right"/>
    </xf>
    <xf numFmtId="3" fontId="12" fillId="4" borderId="11" xfId="3" applyNumberFormat="1" applyFont="1" applyFill="1" applyBorder="1" applyAlignment="1">
      <alignment horizontal="right"/>
    </xf>
    <xf numFmtId="3" fontId="13" fillId="5" borderId="11" xfId="3" applyNumberFormat="1" applyFont="1" applyFill="1" applyBorder="1" applyAlignment="1">
      <alignment horizontal="right"/>
    </xf>
    <xf numFmtId="3" fontId="12" fillId="0" borderId="11" xfId="3" applyNumberFormat="1" applyFont="1" applyBorder="1" applyAlignment="1">
      <alignment horizontal="right"/>
    </xf>
    <xf numFmtId="3" fontId="13" fillId="5" borderId="11" xfId="3" applyNumberFormat="1" applyFont="1" applyFill="1" applyBorder="1" applyAlignment="1">
      <alignment horizontal="right"/>
    </xf>
    <xf numFmtId="3" fontId="12" fillId="4" borderId="11" xfId="3" applyNumberFormat="1" applyFont="1" applyFill="1" applyBorder="1" applyAlignment="1">
      <alignment horizontal="right"/>
    </xf>
    <xf numFmtId="164" fontId="6" fillId="4" borderId="11" xfId="1" applyNumberFormat="1" applyFont="1" applyFill="1" applyBorder="1" applyAlignment="1">
      <alignment horizontal="right"/>
    </xf>
    <xf numFmtId="164" fontId="14" fillId="5" borderId="11" xfId="1" applyNumberFormat="1" applyFont="1" applyFill="1" applyBorder="1" applyAlignment="1">
      <alignment horizontal="right"/>
    </xf>
    <xf numFmtId="165" fontId="8" fillId="0" borderId="12" xfId="2" applyNumberFormat="1" applyFont="1" applyBorder="1" applyAlignment="1">
      <alignment horizontal="right" indent="1"/>
    </xf>
    <xf numFmtId="165" fontId="8" fillId="4" borderId="12" xfId="2" applyNumberFormat="1" applyFont="1" applyFill="1" applyBorder="1" applyAlignment="1">
      <alignment horizontal="right" indent="1"/>
    </xf>
    <xf numFmtId="164" fontId="9" fillId="5" borderId="15" xfId="1" applyNumberFormat="1" applyFont="1" applyFill="1" applyBorder="1" applyAlignment="1">
      <alignment horizontal="right"/>
    </xf>
    <xf numFmtId="164" fontId="9" fillId="5" borderId="16" xfId="1" applyNumberFormat="1" applyFont="1" applyFill="1" applyBorder="1" applyAlignment="1">
      <alignment horizontal="right"/>
    </xf>
    <xf numFmtId="164" fontId="6" fillId="0" borderId="13" xfId="1" applyNumberFormat="1" applyFont="1" applyBorder="1" applyAlignment="1">
      <alignment horizontal="right"/>
    </xf>
    <xf numFmtId="164" fontId="6" fillId="4" borderId="13" xfId="1" applyNumberFormat="1" applyFont="1" applyFill="1" applyBorder="1" applyAlignment="1">
      <alignment horizontal="right"/>
    </xf>
    <xf numFmtId="0" fontId="0" fillId="0" borderId="0" xfId="0"/>
    <xf numFmtId="0" fontId="0" fillId="0" borderId="3" xfId="0" applyFont="1" applyBorder="1"/>
    <xf numFmtId="0" fontId="0" fillId="0" borderId="6" xfId="0" applyFont="1" applyBorder="1"/>
    <xf numFmtId="0" fontId="4" fillId="0" borderId="0" xfId="0" applyFont="1"/>
    <xf numFmtId="0" fontId="2" fillId="3" borderId="10" xfId="0" applyFont="1" applyFill="1" applyBorder="1"/>
    <xf numFmtId="165" fontId="8" fillId="4" borderId="13" xfId="2" applyNumberFormat="1" applyFont="1" applyFill="1" applyBorder="1" applyAlignment="1">
      <alignment horizontal="right"/>
    </xf>
    <xf numFmtId="165" fontId="8" fillId="6" borderId="11" xfId="2" applyNumberFormat="1" applyFont="1" applyFill="1" applyBorder="1" applyAlignment="1">
      <alignment horizontal="right"/>
    </xf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0" fontId="0" fillId="0" borderId="21" xfId="0" applyFont="1" applyBorder="1"/>
    <xf numFmtId="0" fontId="8" fillId="0" borderId="17" xfId="3" applyFont="1" applyBorder="1" applyAlignment="1">
      <alignment horizontal="left"/>
    </xf>
    <xf numFmtId="3" fontId="8" fillId="0" borderId="17" xfId="3" applyNumberFormat="1" applyFont="1" applyBorder="1" applyAlignment="1">
      <alignment horizontal="right"/>
    </xf>
    <xf numFmtId="0" fontId="8" fillId="4" borderId="17" xfId="3" applyFont="1" applyFill="1" applyBorder="1" applyAlignment="1">
      <alignment horizontal="left"/>
    </xf>
    <xf numFmtId="164" fontId="8" fillId="4" borderId="17" xfId="1" applyNumberFormat="1" applyFont="1" applyFill="1" applyBorder="1" applyAlignment="1">
      <alignment horizontal="right"/>
    </xf>
    <xf numFmtId="3" fontId="8" fillId="4" borderId="17" xfId="3" applyNumberFormat="1" applyFont="1" applyFill="1" applyBorder="1" applyAlignment="1">
      <alignment horizontal="right"/>
    </xf>
    <xf numFmtId="0" fontId="9" fillId="5" borderId="17" xfId="3" applyFont="1" applyFill="1" applyBorder="1" applyAlignment="1">
      <alignment horizontal="left"/>
    </xf>
    <xf numFmtId="3" fontId="9" fillId="5" borderId="17" xfId="3" applyNumberFormat="1" applyFont="1" applyFill="1" applyBorder="1" applyAlignment="1">
      <alignment horizontal="right"/>
    </xf>
    <xf numFmtId="0" fontId="11" fillId="0" borderId="17" xfId="3" applyFont="1" applyBorder="1" applyAlignment="1">
      <alignment horizontal="left"/>
    </xf>
    <xf numFmtId="3" fontId="11" fillId="0" borderId="17" xfId="3" applyNumberFormat="1" applyFont="1" applyBorder="1" applyAlignment="1">
      <alignment horizontal="right"/>
    </xf>
    <xf numFmtId="17" fontId="15" fillId="0" borderId="0" xfId="0" applyNumberFormat="1" applyFont="1"/>
    <xf numFmtId="17" fontId="16" fillId="0" borderId="0" xfId="0" applyNumberFormat="1" applyFont="1"/>
    <xf numFmtId="3" fontId="12" fillId="0" borderId="17" xfId="3" applyNumberFormat="1" applyFont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0" borderId="17" xfId="3" applyNumberFormat="1" applyFont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0" borderId="17" xfId="3" applyNumberFormat="1" applyFont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0" borderId="17" xfId="3" applyNumberFormat="1" applyFont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164" fontId="9" fillId="0" borderId="11" xfId="1" applyNumberFormat="1" applyFont="1" applyBorder="1" applyAlignment="1"/>
    <xf numFmtId="164" fontId="9" fillId="0" borderId="11" xfId="1" applyNumberFormat="1" applyFont="1" applyBorder="1" applyAlignment="1">
      <alignment horizontal="right"/>
    </xf>
    <xf numFmtId="165" fontId="9" fillId="0" borderId="11" xfId="2" applyNumberFormat="1" applyFont="1" applyBorder="1" applyAlignment="1">
      <alignment horizontal="right"/>
    </xf>
    <xf numFmtId="165" fontId="9" fillId="0" borderId="11" xfId="2" applyNumberFormat="1" applyFont="1" applyBorder="1" applyAlignment="1">
      <alignment horizontal="right" indent="1"/>
    </xf>
    <xf numFmtId="3" fontId="8" fillId="0" borderId="17" xfId="3" applyNumberFormat="1" applyFont="1" applyBorder="1" applyAlignment="1">
      <alignment horizontal="right"/>
    </xf>
    <xf numFmtId="3" fontId="9" fillId="5" borderId="17" xfId="3" applyNumberFormat="1" applyFont="1" applyFill="1" applyBorder="1" applyAlignment="1">
      <alignment horizontal="right"/>
    </xf>
    <xf numFmtId="3" fontId="8" fillId="4" borderId="17" xfId="3" applyNumberFormat="1" applyFont="1" applyFill="1" applyBorder="1" applyAlignment="1">
      <alignment horizontal="right"/>
    </xf>
    <xf numFmtId="3" fontId="8" fillId="0" borderId="17" xfId="3" applyNumberFormat="1" applyFont="1" applyBorder="1" applyAlignment="1">
      <alignment horizontal="right"/>
    </xf>
    <xf numFmtId="3" fontId="9" fillId="5" borderId="17" xfId="3" applyNumberFormat="1" applyFont="1" applyFill="1" applyBorder="1" applyAlignment="1">
      <alignment horizontal="right"/>
    </xf>
    <xf numFmtId="3" fontId="8" fillId="4" borderId="17" xfId="3" applyNumberFormat="1" applyFont="1" applyFill="1" applyBorder="1" applyAlignment="1">
      <alignment horizontal="right"/>
    </xf>
    <xf numFmtId="3" fontId="12" fillId="0" borderId="17" xfId="3" applyNumberFormat="1" applyFont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2" fillId="0" borderId="17" xfId="3" applyNumberFormat="1" applyFont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3" fontId="12" fillId="0" borderId="17" xfId="3" applyNumberFormat="1" applyFont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</cellXfs>
  <cellStyles count="5">
    <cellStyle name="Komma" xfId="1" builtinId="3"/>
    <cellStyle name="Komma 2" xfId="4" xr:uid="{0509BA13-36D4-4660-BD09-CD419088217F}"/>
    <cellStyle name="Normal" xfId="0" builtinId="0"/>
    <cellStyle name="Normal 2" xfId="3" xr:uid="{885350FB-D8E2-427C-83D6-A571DDA5BFC3}"/>
    <cellStyle name="Prosent" xfId="2" builtinId="5"/>
  </cellStyles>
  <dxfs count="0"/>
  <tableStyles count="1" defaultTableStyle="TableStyleMedium2" defaultPivotStyle="PivotStyleLight16">
    <tableStyle name="Tabellstil 1" pivot="0" count="0" xr9:uid="{00000000-0011-0000-FFFF-FFFF00000000}"/>
  </tableStyles>
  <colors>
    <mruColors>
      <color rgb="FFF21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0</xdr:row>
      <xdr:rowOff>93521</xdr:rowOff>
    </xdr:from>
    <xdr:to>
      <xdr:col>8</xdr:col>
      <xdr:colOff>1006475</xdr:colOff>
      <xdr:row>2</xdr:row>
      <xdr:rowOff>88356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93521"/>
          <a:ext cx="876300" cy="5123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1DE49407-30E5-447D-B44E-9BCBA34E5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07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995871CC-FF18-4B8D-A12D-DEE91B795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28A4B42-30E0-4AB2-A7EF-FEAE149A9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0</xdr:row>
      <xdr:rowOff>63500</xdr:rowOff>
    </xdr:from>
    <xdr:to>
      <xdr:col>8</xdr:col>
      <xdr:colOff>1049097</xdr:colOff>
      <xdr:row>2</xdr:row>
      <xdr:rowOff>57830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63500"/>
          <a:ext cx="883997" cy="51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0</xdr:row>
      <xdr:rowOff>82408</xdr:rowOff>
    </xdr:from>
    <xdr:to>
      <xdr:col>9</xdr:col>
      <xdr:colOff>1348</xdr:colOff>
      <xdr:row>2</xdr:row>
      <xdr:rowOff>83373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82408"/>
          <a:ext cx="858598" cy="5375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9314AAA-AF08-425C-855F-4707DD6C9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0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C0EE4F5-E6F0-4EFB-B61C-534A9E8C7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28626BF-4EFA-47AB-B93F-F6EBFA913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B5B79A7-0F95-4E71-8BD8-D9F0F593B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opLeftCell="A4" workbookViewId="0">
      <selection activeCell="Q27" sqref="Q27"/>
    </sheetView>
  </sheetViews>
  <sheetFormatPr baseColWidth="10" defaultRowHeight="15" x14ac:dyDescent="0.25"/>
  <cols>
    <col min="1" max="1" width="27.28515625" bestFit="1" customWidth="1"/>
  </cols>
  <sheetData>
    <row r="1" spans="1:14" x14ac:dyDescent="0.25">
      <c r="A1" t="s">
        <v>55</v>
      </c>
    </row>
    <row r="4" spans="1:14" x14ac:dyDescent="0.25">
      <c r="A4" s="4" t="s">
        <v>37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6" t="s">
        <v>12</v>
      </c>
    </row>
    <row r="5" spans="1:14" x14ac:dyDescent="0.25">
      <c r="A5" s="7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 t="s">
        <v>13</v>
      </c>
    </row>
    <row r="6" spans="1:14" x14ac:dyDescent="0.25">
      <c r="A6" s="14" t="s">
        <v>22</v>
      </c>
      <c r="B6" s="15">
        <v>2180</v>
      </c>
      <c r="C6" s="37">
        <v>1711</v>
      </c>
      <c r="D6" s="40">
        <v>942</v>
      </c>
      <c r="E6" s="40">
        <v>42</v>
      </c>
      <c r="F6" s="40">
        <v>793</v>
      </c>
      <c r="G6" s="40">
        <v>696</v>
      </c>
      <c r="H6" s="40">
        <v>967</v>
      </c>
      <c r="I6" s="40">
        <v>1418</v>
      </c>
      <c r="J6" s="40">
        <v>2082</v>
      </c>
      <c r="K6" s="40">
        <v>1522</v>
      </c>
      <c r="L6" s="40">
        <v>1869</v>
      </c>
      <c r="M6" s="40">
        <v>1249</v>
      </c>
      <c r="N6" s="40">
        <v>2180</v>
      </c>
    </row>
    <row r="7" spans="1:14" x14ac:dyDescent="0.25">
      <c r="A7" s="16" t="s">
        <v>20</v>
      </c>
      <c r="B7" s="17">
        <v>22586</v>
      </c>
      <c r="C7" s="38">
        <v>17293</v>
      </c>
      <c r="D7" s="42">
        <v>9662</v>
      </c>
      <c r="E7" s="42">
        <v>2341</v>
      </c>
      <c r="F7" s="42">
        <v>7391</v>
      </c>
      <c r="G7" s="42">
        <v>8747</v>
      </c>
      <c r="H7" s="42">
        <v>4580</v>
      </c>
      <c r="I7" s="42">
        <v>9124</v>
      </c>
      <c r="J7" s="42">
        <v>15587</v>
      </c>
      <c r="K7" s="42">
        <v>14187</v>
      </c>
      <c r="L7" s="42">
        <v>15461</v>
      </c>
      <c r="M7" s="42">
        <v>13184</v>
      </c>
      <c r="N7" s="42">
        <v>22586</v>
      </c>
    </row>
    <row r="8" spans="1:14" x14ac:dyDescent="0.25">
      <c r="A8" s="14" t="s">
        <v>21</v>
      </c>
      <c r="B8" s="15">
        <v>14138</v>
      </c>
      <c r="C8" s="37">
        <v>11972</v>
      </c>
      <c r="D8" s="40">
        <v>6284</v>
      </c>
      <c r="E8" s="40">
        <v>1235</v>
      </c>
      <c r="F8" s="40">
        <v>4679</v>
      </c>
      <c r="G8" s="40">
        <v>5199</v>
      </c>
      <c r="H8" s="40">
        <v>4729</v>
      </c>
      <c r="I8" s="40">
        <v>6310</v>
      </c>
      <c r="J8" s="40">
        <v>9868</v>
      </c>
      <c r="K8" s="40">
        <v>8981</v>
      </c>
      <c r="L8" s="40">
        <v>10319</v>
      </c>
      <c r="M8" s="40">
        <v>8046</v>
      </c>
      <c r="N8" s="40">
        <v>14138</v>
      </c>
    </row>
    <row r="9" spans="1:14" x14ac:dyDescent="0.25">
      <c r="A9" s="18" t="s">
        <v>44</v>
      </c>
      <c r="B9" s="19">
        <v>38904</v>
      </c>
      <c r="C9" s="39">
        <v>30976</v>
      </c>
      <c r="D9" s="41">
        <v>16888</v>
      </c>
      <c r="E9" s="41">
        <v>3618</v>
      </c>
      <c r="F9" s="41">
        <v>12863</v>
      </c>
      <c r="G9" s="41">
        <v>14642</v>
      </c>
      <c r="H9" s="41">
        <v>10276</v>
      </c>
      <c r="I9" s="41">
        <v>16852</v>
      </c>
      <c r="J9" s="41">
        <v>27537</v>
      </c>
      <c r="K9" s="41">
        <v>24690</v>
      </c>
      <c r="L9" s="41">
        <v>27649</v>
      </c>
      <c r="M9" s="41">
        <v>22479</v>
      </c>
      <c r="N9" s="41">
        <v>38904</v>
      </c>
    </row>
    <row r="10" spans="1:14" x14ac:dyDescent="0.25">
      <c r="A10" s="16" t="s">
        <v>16</v>
      </c>
      <c r="B10" s="17">
        <v>41734</v>
      </c>
      <c r="C10" s="38">
        <v>35311</v>
      </c>
      <c r="D10" s="42">
        <v>21220</v>
      </c>
      <c r="E10" s="42">
        <v>9220</v>
      </c>
      <c r="F10" s="42">
        <v>19780</v>
      </c>
      <c r="G10" s="42">
        <v>24982</v>
      </c>
      <c r="H10" s="42">
        <v>20315</v>
      </c>
      <c r="I10" s="42">
        <v>26189</v>
      </c>
      <c r="J10" s="42">
        <v>34742</v>
      </c>
      <c r="K10" s="42">
        <v>32525</v>
      </c>
      <c r="L10" s="42">
        <v>28369</v>
      </c>
      <c r="M10" s="42">
        <v>20703</v>
      </c>
      <c r="N10" s="42">
        <v>41734</v>
      </c>
    </row>
    <row r="11" spans="1:14" x14ac:dyDescent="0.25">
      <c r="A11" s="14" t="s">
        <v>14</v>
      </c>
      <c r="B11" s="15">
        <v>182238</v>
      </c>
      <c r="C11" s="37">
        <v>159253</v>
      </c>
      <c r="D11" s="40">
        <v>96174</v>
      </c>
      <c r="E11" s="40">
        <v>45324</v>
      </c>
      <c r="F11" s="40">
        <v>80556</v>
      </c>
      <c r="G11" s="40">
        <v>107321</v>
      </c>
      <c r="H11" s="40">
        <v>90141</v>
      </c>
      <c r="I11" s="40">
        <v>112023</v>
      </c>
      <c r="J11" s="40">
        <v>144322</v>
      </c>
      <c r="K11" s="40">
        <v>137428</v>
      </c>
      <c r="L11" s="40">
        <v>111609</v>
      </c>
      <c r="M11" s="40">
        <v>74229</v>
      </c>
      <c r="N11" s="40">
        <v>182238</v>
      </c>
    </row>
    <row r="12" spans="1:14" x14ac:dyDescent="0.25">
      <c r="A12" s="16" t="s">
        <v>17</v>
      </c>
      <c r="B12" s="17">
        <v>6426</v>
      </c>
      <c r="C12" s="38">
        <v>4995</v>
      </c>
      <c r="D12" s="42">
        <v>2779</v>
      </c>
      <c r="E12" s="42">
        <v>649</v>
      </c>
      <c r="F12" s="42">
        <v>2652</v>
      </c>
      <c r="G12" s="42">
        <v>2669</v>
      </c>
      <c r="H12" s="42">
        <v>1124</v>
      </c>
      <c r="I12" s="42">
        <v>2851</v>
      </c>
      <c r="J12" s="42">
        <v>4697</v>
      </c>
      <c r="K12" s="42">
        <v>4166</v>
      </c>
      <c r="L12" s="42">
        <v>4163</v>
      </c>
      <c r="M12" s="42">
        <v>1695</v>
      </c>
      <c r="N12" s="42">
        <v>6426</v>
      </c>
    </row>
    <row r="13" spans="1:14" x14ac:dyDescent="0.25">
      <c r="A13" s="14" t="s">
        <v>15</v>
      </c>
      <c r="B13" s="15">
        <v>264877</v>
      </c>
      <c r="C13" s="37">
        <v>228943</v>
      </c>
      <c r="D13" s="40">
        <v>136628</v>
      </c>
      <c r="E13" s="40">
        <v>56948</v>
      </c>
      <c r="F13" s="40">
        <v>103866</v>
      </c>
      <c r="G13" s="40">
        <v>133596</v>
      </c>
      <c r="H13" s="40">
        <v>112177</v>
      </c>
      <c r="I13" s="40">
        <v>152405</v>
      </c>
      <c r="J13" s="40">
        <v>203628</v>
      </c>
      <c r="K13" s="40">
        <v>196722</v>
      </c>
      <c r="L13" s="40">
        <v>164737</v>
      </c>
      <c r="M13" s="40">
        <v>97385</v>
      </c>
      <c r="N13" s="40">
        <v>264877</v>
      </c>
    </row>
    <row r="14" spans="1:14" x14ac:dyDescent="0.25">
      <c r="A14" s="18" t="s">
        <v>45</v>
      </c>
      <c r="B14" s="19">
        <v>495275</v>
      </c>
      <c r="C14" s="39">
        <v>428502</v>
      </c>
      <c r="D14" s="41">
        <v>256801</v>
      </c>
      <c r="E14" s="41">
        <v>112141</v>
      </c>
      <c r="F14" s="41">
        <v>206854</v>
      </c>
      <c r="G14" s="41">
        <v>268568</v>
      </c>
      <c r="H14" s="41">
        <v>223757</v>
      </c>
      <c r="I14" s="41">
        <v>293468</v>
      </c>
      <c r="J14" s="41">
        <v>387389</v>
      </c>
      <c r="K14" s="41">
        <v>370841</v>
      </c>
      <c r="L14" s="41">
        <v>308878</v>
      </c>
      <c r="M14" s="41">
        <v>194012</v>
      </c>
      <c r="N14" s="41">
        <v>495275</v>
      </c>
    </row>
    <row r="15" spans="1:14" x14ac:dyDescent="0.25">
      <c r="A15" s="16" t="s">
        <v>24</v>
      </c>
      <c r="B15" s="17">
        <v>18138</v>
      </c>
      <c r="C15" s="38">
        <v>13644</v>
      </c>
      <c r="D15" s="42">
        <v>8025</v>
      </c>
      <c r="E15" s="42">
        <v>1355</v>
      </c>
      <c r="F15" s="42">
        <v>6159</v>
      </c>
      <c r="G15" s="42">
        <v>7167</v>
      </c>
      <c r="H15" s="42">
        <v>3830</v>
      </c>
      <c r="I15" s="42">
        <v>9169</v>
      </c>
      <c r="J15" s="42">
        <v>15512</v>
      </c>
      <c r="K15" s="42">
        <v>12749</v>
      </c>
      <c r="L15" s="42">
        <v>14252</v>
      </c>
      <c r="M15" s="42">
        <v>11001</v>
      </c>
      <c r="N15" s="42">
        <v>18138</v>
      </c>
    </row>
    <row r="16" spans="1:14" x14ac:dyDescent="0.25">
      <c r="A16" s="14" t="s">
        <v>23</v>
      </c>
      <c r="B16" s="15">
        <v>11067</v>
      </c>
      <c r="C16" s="37">
        <v>8071</v>
      </c>
      <c r="D16" s="40">
        <v>4963</v>
      </c>
      <c r="E16" s="40">
        <v>797</v>
      </c>
      <c r="F16" s="40">
        <v>3697</v>
      </c>
      <c r="G16" s="40">
        <v>4136</v>
      </c>
      <c r="H16" s="40">
        <v>2267</v>
      </c>
      <c r="I16" s="40">
        <v>5561</v>
      </c>
      <c r="J16" s="40">
        <v>12013</v>
      </c>
      <c r="K16" s="40">
        <v>10007</v>
      </c>
      <c r="L16" s="40">
        <v>12000</v>
      </c>
      <c r="M16" s="40">
        <v>8524</v>
      </c>
      <c r="N16" s="40">
        <v>11067</v>
      </c>
    </row>
    <row r="17" spans="1:14" x14ac:dyDescent="0.25">
      <c r="A17" s="18" t="s">
        <v>46</v>
      </c>
      <c r="B17" s="19">
        <v>29205</v>
      </c>
      <c r="C17" s="39">
        <v>21715</v>
      </c>
      <c r="D17" s="41">
        <v>12988</v>
      </c>
      <c r="E17" s="41">
        <v>2152</v>
      </c>
      <c r="F17" s="41">
        <v>9856</v>
      </c>
      <c r="G17" s="41">
        <v>11303</v>
      </c>
      <c r="H17" s="41">
        <v>6097</v>
      </c>
      <c r="I17" s="41">
        <v>14730</v>
      </c>
      <c r="J17" s="41">
        <v>27525</v>
      </c>
      <c r="K17" s="41">
        <v>22756</v>
      </c>
      <c r="L17" s="41">
        <v>26252</v>
      </c>
      <c r="M17" s="41">
        <v>19525</v>
      </c>
      <c r="N17" s="41">
        <v>29205</v>
      </c>
    </row>
    <row r="18" spans="1:14" x14ac:dyDescent="0.25">
      <c r="A18" s="16" t="s">
        <v>34</v>
      </c>
      <c r="B18" s="17">
        <v>100840</v>
      </c>
      <c r="C18" s="38">
        <v>88000</v>
      </c>
      <c r="D18" s="42">
        <v>49694</v>
      </c>
      <c r="E18" s="42">
        <v>23448</v>
      </c>
      <c r="F18" s="42">
        <v>50193</v>
      </c>
      <c r="G18" s="42">
        <v>64495</v>
      </c>
      <c r="H18" s="42">
        <v>55775</v>
      </c>
      <c r="I18" s="42">
        <v>68325</v>
      </c>
      <c r="J18" s="42">
        <v>79175</v>
      </c>
      <c r="K18" s="42">
        <v>73187</v>
      </c>
      <c r="L18" s="42">
        <v>68907</v>
      </c>
      <c r="M18" s="42">
        <v>58685</v>
      </c>
      <c r="N18" s="42">
        <v>100840</v>
      </c>
    </row>
    <row r="19" spans="1:14" x14ac:dyDescent="0.25">
      <c r="A19" s="14" t="s">
        <v>33</v>
      </c>
      <c r="B19" s="15">
        <v>368949</v>
      </c>
      <c r="C19" s="37">
        <v>321379</v>
      </c>
      <c r="D19" s="40">
        <v>175866</v>
      </c>
      <c r="E19" s="40">
        <v>73194</v>
      </c>
      <c r="F19" s="40">
        <v>159966</v>
      </c>
      <c r="G19" s="40">
        <v>201303</v>
      </c>
      <c r="H19" s="40">
        <v>170638</v>
      </c>
      <c r="I19" s="40">
        <v>235350</v>
      </c>
      <c r="J19" s="40">
        <v>296818</v>
      </c>
      <c r="K19" s="40">
        <v>279028</v>
      </c>
      <c r="L19" s="40">
        <v>254748</v>
      </c>
      <c r="M19" s="40">
        <v>217196</v>
      </c>
      <c r="N19" s="40">
        <v>368949</v>
      </c>
    </row>
    <row r="20" spans="1:14" x14ac:dyDescent="0.25">
      <c r="A20" s="18" t="s">
        <v>47</v>
      </c>
      <c r="B20" s="19">
        <v>469789</v>
      </c>
      <c r="C20" s="39">
        <v>409379</v>
      </c>
      <c r="D20" s="41">
        <v>225560</v>
      </c>
      <c r="E20" s="41">
        <v>96642</v>
      </c>
      <c r="F20" s="41">
        <v>210159</v>
      </c>
      <c r="G20" s="41">
        <v>265798</v>
      </c>
      <c r="H20" s="41">
        <v>226413</v>
      </c>
      <c r="I20" s="41">
        <v>303675</v>
      </c>
      <c r="J20" s="41">
        <v>375993</v>
      </c>
      <c r="K20" s="41">
        <v>352215</v>
      </c>
      <c r="L20" s="41">
        <v>323655</v>
      </c>
      <c r="M20" s="41">
        <v>275881</v>
      </c>
      <c r="N20" s="41">
        <v>469789</v>
      </c>
    </row>
    <row r="21" spans="1:14" x14ac:dyDescent="0.25">
      <c r="A21" s="16" t="s">
        <v>28</v>
      </c>
      <c r="B21" s="17">
        <v>2077</v>
      </c>
      <c r="C21" s="38">
        <v>1591</v>
      </c>
      <c r="D21" s="42">
        <v>991</v>
      </c>
      <c r="E21" s="42">
        <v>130</v>
      </c>
      <c r="F21" s="42">
        <v>961</v>
      </c>
      <c r="G21" s="42">
        <v>1137</v>
      </c>
      <c r="H21" s="42">
        <v>131</v>
      </c>
      <c r="I21" s="42">
        <v>1280</v>
      </c>
      <c r="J21" s="42">
        <v>2214</v>
      </c>
      <c r="K21" s="42">
        <v>1811</v>
      </c>
      <c r="L21" s="42">
        <v>2076</v>
      </c>
      <c r="M21" s="42">
        <v>1603</v>
      </c>
      <c r="N21" s="42">
        <v>2077</v>
      </c>
    </row>
    <row r="22" spans="1:14" x14ac:dyDescent="0.25">
      <c r="A22" s="14" t="s">
        <v>26</v>
      </c>
      <c r="B22" s="15">
        <v>5008</v>
      </c>
      <c r="C22" s="37">
        <v>3519</v>
      </c>
      <c r="D22" s="40">
        <v>2192</v>
      </c>
      <c r="E22" s="40">
        <v>151</v>
      </c>
      <c r="F22" s="40">
        <v>2114</v>
      </c>
      <c r="G22" s="40">
        <v>2411</v>
      </c>
      <c r="H22" s="40">
        <v>403</v>
      </c>
      <c r="I22" s="40">
        <v>2494</v>
      </c>
      <c r="J22" s="40">
        <v>4684</v>
      </c>
      <c r="K22" s="40">
        <v>3630</v>
      </c>
      <c r="L22" s="40">
        <v>4299</v>
      </c>
      <c r="M22" s="40">
        <v>3366</v>
      </c>
      <c r="N22" s="40">
        <v>5008</v>
      </c>
    </row>
    <row r="23" spans="1:14" x14ac:dyDescent="0.25">
      <c r="A23" s="16" t="s">
        <v>27</v>
      </c>
      <c r="B23" s="17">
        <v>2412</v>
      </c>
      <c r="C23" s="38">
        <v>1741</v>
      </c>
      <c r="D23" s="42">
        <v>993</v>
      </c>
      <c r="E23" s="42">
        <v>177</v>
      </c>
      <c r="F23" s="42">
        <v>1215</v>
      </c>
      <c r="G23" s="42">
        <v>1255</v>
      </c>
      <c r="H23" s="42">
        <v>101</v>
      </c>
      <c r="I23" s="42">
        <v>1180</v>
      </c>
      <c r="J23" s="42">
        <v>2319</v>
      </c>
      <c r="K23" s="42">
        <v>1913</v>
      </c>
      <c r="L23" s="42">
        <v>2308</v>
      </c>
      <c r="M23" s="42">
        <v>1718</v>
      </c>
      <c r="N23" s="42">
        <v>2412</v>
      </c>
    </row>
    <row r="24" spans="1:14" x14ac:dyDescent="0.25">
      <c r="A24" s="14" t="s">
        <v>25</v>
      </c>
      <c r="B24" s="15">
        <v>3935</v>
      </c>
      <c r="C24" s="37">
        <v>2952</v>
      </c>
      <c r="D24" s="40">
        <v>1639</v>
      </c>
      <c r="E24" s="40">
        <v>218</v>
      </c>
      <c r="F24" s="40">
        <v>1727</v>
      </c>
      <c r="G24" s="40">
        <v>1740</v>
      </c>
      <c r="H24" s="40">
        <v>372</v>
      </c>
      <c r="I24" s="40">
        <v>1251</v>
      </c>
      <c r="J24" s="40">
        <v>2720</v>
      </c>
      <c r="K24" s="40">
        <v>2298</v>
      </c>
      <c r="L24" s="40">
        <v>2714</v>
      </c>
      <c r="M24" s="40">
        <v>2607</v>
      </c>
      <c r="N24" s="40">
        <v>3935</v>
      </c>
    </row>
    <row r="25" spans="1:14" x14ac:dyDescent="0.25">
      <c r="A25" s="16" t="s">
        <v>29</v>
      </c>
      <c r="B25" s="17">
        <v>4535</v>
      </c>
      <c r="C25" s="38">
        <v>3497</v>
      </c>
      <c r="D25" s="42">
        <v>2060</v>
      </c>
      <c r="E25" s="42">
        <v>143</v>
      </c>
      <c r="F25" s="42">
        <v>2236</v>
      </c>
      <c r="G25" s="42">
        <v>2475</v>
      </c>
      <c r="H25" s="42">
        <v>1029</v>
      </c>
      <c r="I25" s="42">
        <v>3249</v>
      </c>
      <c r="J25" s="42">
        <v>5446</v>
      </c>
      <c r="K25" s="42">
        <v>4101</v>
      </c>
      <c r="L25" s="42">
        <v>4426</v>
      </c>
      <c r="M25" s="42">
        <v>3573</v>
      </c>
      <c r="N25" s="42">
        <v>4535</v>
      </c>
    </row>
    <row r="26" spans="1:14" x14ac:dyDescent="0.25">
      <c r="A26" s="14" t="s">
        <v>30</v>
      </c>
      <c r="B26" s="15">
        <v>6221</v>
      </c>
      <c r="C26" s="37">
        <v>4995</v>
      </c>
      <c r="D26" s="40">
        <v>2902</v>
      </c>
      <c r="E26" s="40">
        <v>338</v>
      </c>
      <c r="F26" s="40">
        <v>3523</v>
      </c>
      <c r="G26" s="40">
        <v>3694</v>
      </c>
      <c r="H26" s="40">
        <v>524</v>
      </c>
      <c r="I26" s="40">
        <v>3747</v>
      </c>
      <c r="J26" s="40">
        <v>7309</v>
      </c>
      <c r="K26" s="40">
        <v>5685</v>
      </c>
      <c r="L26" s="40">
        <v>6594</v>
      </c>
      <c r="M26" s="40">
        <v>4948</v>
      </c>
      <c r="N26" s="40">
        <v>6221</v>
      </c>
    </row>
    <row r="27" spans="1:14" x14ac:dyDescent="0.25">
      <c r="A27" s="18" t="s">
        <v>48</v>
      </c>
      <c r="B27" s="19">
        <v>24188</v>
      </c>
      <c r="C27" s="39">
        <v>18295</v>
      </c>
      <c r="D27" s="41">
        <v>10777</v>
      </c>
      <c r="E27" s="41">
        <v>1157</v>
      </c>
      <c r="F27" s="41">
        <v>11776</v>
      </c>
      <c r="G27" s="41">
        <v>12712</v>
      </c>
      <c r="H27" s="41">
        <v>2560</v>
      </c>
      <c r="I27" s="41">
        <v>13201</v>
      </c>
      <c r="J27" s="41">
        <v>24692</v>
      </c>
      <c r="K27" s="41">
        <v>19438</v>
      </c>
      <c r="L27" s="41">
        <v>22417</v>
      </c>
      <c r="M27" s="41">
        <v>17815</v>
      </c>
      <c r="N27" s="41">
        <v>24188</v>
      </c>
    </row>
    <row r="28" spans="1:14" x14ac:dyDescent="0.25">
      <c r="A28" s="16" t="s">
        <v>49</v>
      </c>
      <c r="B28" s="17">
        <v>13950</v>
      </c>
      <c r="C28" s="38">
        <v>12235</v>
      </c>
      <c r="D28" s="42">
        <v>7359</v>
      </c>
      <c r="E28" s="42">
        <v>3497</v>
      </c>
      <c r="F28" s="42">
        <v>7385</v>
      </c>
      <c r="G28" s="42">
        <v>10040</v>
      </c>
      <c r="H28" s="42">
        <v>8039</v>
      </c>
      <c r="I28" s="42">
        <v>9300</v>
      </c>
      <c r="J28" s="42">
        <v>10687</v>
      </c>
      <c r="K28" s="42">
        <v>10907</v>
      </c>
      <c r="L28" s="42">
        <v>8445</v>
      </c>
      <c r="M28" s="42">
        <v>7897</v>
      </c>
      <c r="N28" s="42">
        <v>13950</v>
      </c>
    </row>
    <row r="29" spans="1:14" x14ac:dyDescent="0.25">
      <c r="A29" s="14" t="s">
        <v>36</v>
      </c>
      <c r="B29" s="15">
        <v>67421</v>
      </c>
      <c r="C29" s="37">
        <v>54262</v>
      </c>
      <c r="D29" s="40">
        <v>32745</v>
      </c>
      <c r="E29" s="40">
        <v>8734</v>
      </c>
      <c r="F29" s="40">
        <v>25707</v>
      </c>
      <c r="G29" s="40">
        <v>31761</v>
      </c>
      <c r="H29" s="40">
        <v>16507</v>
      </c>
      <c r="I29" s="40">
        <v>32509</v>
      </c>
      <c r="J29" s="40">
        <v>50453</v>
      </c>
      <c r="K29" s="40">
        <v>49573</v>
      </c>
      <c r="L29" s="40">
        <v>49077</v>
      </c>
      <c r="M29" s="40">
        <v>38816</v>
      </c>
      <c r="N29" s="40">
        <v>67421</v>
      </c>
    </row>
    <row r="30" spans="1:14" x14ac:dyDescent="0.25">
      <c r="A30" s="16" t="s">
        <v>35</v>
      </c>
      <c r="B30" s="17">
        <v>106230</v>
      </c>
      <c r="C30" s="38">
        <v>92395</v>
      </c>
      <c r="D30" s="42">
        <v>52623</v>
      </c>
      <c r="E30" s="42">
        <v>21659</v>
      </c>
      <c r="F30" s="42">
        <v>40803</v>
      </c>
      <c r="G30" s="42">
        <v>50215</v>
      </c>
      <c r="H30" s="42">
        <v>42353</v>
      </c>
      <c r="I30" s="42">
        <v>59585</v>
      </c>
      <c r="J30" s="42">
        <v>76528</v>
      </c>
      <c r="K30" s="42">
        <v>75051</v>
      </c>
      <c r="L30" s="42">
        <v>66537</v>
      </c>
      <c r="M30" s="42">
        <v>54162</v>
      </c>
      <c r="N30" s="42">
        <v>106230</v>
      </c>
    </row>
    <row r="31" spans="1:14" x14ac:dyDescent="0.25">
      <c r="A31" s="18" t="s">
        <v>50</v>
      </c>
      <c r="B31" s="19">
        <v>187601</v>
      </c>
      <c r="C31" s="39">
        <v>158892</v>
      </c>
      <c r="D31" s="41">
        <v>92727</v>
      </c>
      <c r="E31" s="41">
        <v>33890</v>
      </c>
      <c r="F31" s="41">
        <v>73895</v>
      </c>
      <c r="G31" s="41">
        <v>92016</v>
      </c>
      <c r="H31" s="41">
        <v>66899</v>
      </c>
      <c r="I31" s="41">
        <v>101394</v>
      </c>
      <c r="J31" s="41">
        <v>137668</v>
      </c>
      <c r="K31" s="41">
        <v>135531</v>
      </c>
      <c r="L31" s="41">
        <v>124059</v>
      </c>
      <c r="M31" s="41">
        <v>100875</v>
      </c>
      <c r="N31" s="41">
        <v>187601</v>
      </c>
    </row>
    <row r="32" spans="1:14" x14ac:dyDescent="0.25">
      <c r="A32" s="14" t="s">
        <v>32</v>
      </c>
      <c r="B32" s="15">
        <v>126670</v>
      </c>
      <c r="C32" s="37">
        <v>108131</v>
      </c>
      <c r="D32" s="40">
        <v>66207</v>
      </c>
      <c r="E32" s="40">
        <v>27693</v>
      </c>
      <c r="F32" s="40">
        <v>59654</v>
      </c>
      <c r="G32" s="40">
        <v>72895</v>
      </c>
      <c r="H32" s="40">
        <v>59911</v>
      </c>
      <c r="I32" s="40">
        <v>75245</v>
      </c>
      <c r="J32" s="40">
        <v>101669</v>
      </c>
      <c r="K32" s="40">
        <v>94478</v>
      </c>
      <c r="L32" s="40">
        <v>89954</v>
      </c>
      <c r="M32" s="40">
        <v>70480</v>
      </c>
      <c r="N32" s="40">
        <v>126670</v>
      </c>
    </row>
    <row r="33" spans="1:14" x14ac:dyDescent="0.25">
      <c r="A33" s="16" t="s">
        <v>31</v>
      </c>
      <c r="B33" s="17">
        <v>188301</v>
      </c>
      <c r="C33" s="38">
        <v>159115</v>
      </c>
      <c r="D33" s="42">
        <v>92759</v>
      </c>
      <c r="E33" s="42">
        <v>33213</v>
      </c>
      <c r="F33" s="42">
        <v>70664</v>
      </c>
      <c r="G33" s="42">
        <v>89745</v>
      </c>
      <c r="H33" s="42">
        <v>66814</v>
      </c>
      <c r="I33" s="42">
        <v>98564</v>
      </c>
      <c r="J33" s="42">
        <v>143452</v>
      </c>
      <c r="K33" s="42">
        <v>137211</v>
      </c>
      <c r="L33" s="42">
        <v>126009</v>
      </c>
      <c r="M33" s="42">
        <v>105416</v>
      </c>
      <c r="N33" s="42">
        <v>188301</v>
      </c>
    </row>
    <row r="34" spans="1:14" x14ac:dyDescent="0.25">
      <c r="A34" s="18" t="s">
        <v>51</v>
      </c>
      <c r="B34" s="19">
        <v>314971</v>
      </c>
      <c r="C34" s="39">
        <v>267246</v>
      </c>
      <c r="D34" s="41">
        <v>158966</v>
      </c>
      <c r="E34" s="41">
        <v>60906</v>
      </c>
      <c r="F34" s="41">
        <v>130318</v>
      </c>
      <c r="G34" s="41">
        <v>162640</v>
      </c>
      <c r="H34" s="41">
        <v>126725</v>
      </c>
      <c r="I34" s="41">
        <v>173809</v>
      </c>
      <c r="J34" s="41">
        <v>245121</v>
      </c>
      <c r="K34" s="41">
        <v>231689</v>
      </c>
      <c r="L34" s="41">
        <v>215963</v>
      </c>
      <c r="M34" s="41">
        <v>175896</v>
      </c>
      <c r="N34" s="41">
        <v>314971</v>
      </c>
    </row>
    <row r="35" spans="1:14" x14ac:dyDescent="0.25">
      <c r="A35" s="14" t="s">
        <v>52</v>
      </c>
      <c r="B35" s="15">
        <v>44</v>
      </c>
      <c r="C35" s="37">
        <v>34</v>
      </c>
      <c r="D35" s="40">
        <v>34</v>
      </c>
      <c r="E35" s="40">
        <v>15</v>
      </c>
      <c r="F35" s="40">
        <v>86</v>
      </c>
      <c r="G35" s="40">
        <v>88</v>
      </c>
      <c r="H35" s="40">
        <v>66</v>
      </c>
      <c r="I35" s="40">
        <v>36</v>
      </c>
      <c r="J35" s="40">
        <v>41</v>
      </c>
      <c r="K35" s="40">
        <v>54</v>
      </c>
      <c r="L35" s="40">
        <v>70</v>
      </c>
      <c r="M35" s="40">
        <v>55</v>
      </c>
      <c r="N35" s="40">
        <v>44</v>
      </c>
    </row>
    <row r="36" spans="1:14" x14ac:dyDescent="0.25">
      <c r="A36" s="16" t="s">
        <v>19</v>
      </c>
      <c r="B36" s="17">
        <v>9063</v>
      </c>
      <c r="C36" s="38">
        <v>6312</v>
      </c>
      <c r="D36" s="42">
        <v>3725</v>
      </c>
      <c r="E36" s="42">
        <v>415</v>
      </c>
      <c r="F36" s="42">
        <v>4394</v>
      </c>
      <c r="G36" s="42">
        <v>4151</v>
      </c>
      <c r="H36" s="42">
        <v>453</v>
      </c>
      <c r="I36" s="42">
        <v>4657</v>
      </c>
      <c r="J36" s="42">
        <v>9001</v>
      </c>
      <c r="K36" s="42">
        <v>7262</v>
      </c>
      <c r="L36" s="42">
        <v>8203</v>
      </c>
      <c r="M36" s="42">
        <v>6232</v>
      </c>
      <c r="N36" s="42">
        <v>9063</v>
      </c>
    </row>
    <row r="37" spans="1:14" x14ac:dyDescent="0.25">
      <c r="A37" s="14" t="s">
        <v>18</v>
      </c>
      <c r="B37" s="15">
        <v>30110</v>
      </c>
      <c r="C37" s="37">
        <v>25008</v>
      </c>
      <c r="D37" s="40">
        <v>15013</v>
      </c>
      <c r="E37" s="40">
        <v>8989</v>
      </c>
      <c r="F37" s="40">
        <v>27402</v>
      </c>
      <c r="G37" s="40">
        <v>36177</v>
      </c>
      <c r="H37" s="40">
        <v>62988</v>
      </c>
      <c r="I37" s="40">
        <v>37351</v>
      </c>
      <c r="J37" s="40">
        <v>33469</v>
      </c>
      <c r="K37" s="40">
        <v>28988</v>
      </c>
      <c r="L37" s="40">
        <v>27544</v>
      </c>
      <c r="M37" s="40">
        <v>20911</v>
      </c>
      <c r="N37" s="40">
        <v>30110</v>
      </c>
    </row>
    <row r="38" spans="1:14" x14ac:dyDescent="0.25">
      <c r="A38" s="18" t="s">
        <v>53</v>
      </c>
      <c r="B38" s="19">
        <v>39217</v>
      </c>
      <c r="C38" s="39">
        <v>31354</v>
      </c>
      <c r="D38" s="41">
        <v>18772</v>
      </c>
      <c r="E38" s="41">
        <v>9419</v>
      </c>
      <c r="F38" s="41">
        <v>31882</v>
      </c>
      <c r="G38" s="41">
        <v>40416</v>
      </c>
      <c r="H38" s="41">
        <v>63507</v>
      </c>
      <c r="I38" s="41">
        <v>42044</v>
      </c>
      <c r="J38" s="41">
        <v>42511</v>
      </c>
      <c r="K38" s="41">
        <v>36304</v>
      </c>
      <c r="L38" s="41">
        <v>35817</v>
      </c>
      <c r="M38" s="41">
        <v>27198</v>
      </c>
      <c r="N38" s="41">
        <v>39217</v>
      </c>
    </row>
    <row r="39" spans="1:14" x14ac:dyDescent="0.25">
      <c r="A39" s="14" t="s">
        <v>54</v>
      </c>
      <c r="B39" s="15">
        <v>1599150</v>
      </c>
      <c r="C39" s="37">
        <v>1366359</v>
      </c>
      <c r="D39" s="40">
        <v>793479</v>
      </c>
      <c r="E39" s="40">
        <v>319925</v>
      </c>
      <c r="F39" s="40">
        <v>687603</v>
      </c>
      <c r="G39" s="40">
        <v>868095</v>
      </c>
      <c r="H39" s="40">
        <v>726234</v>
      </c>
      <c r="I39" s="40">
        <v>959173</v>
      </c>
      <c r="J39" s="40">
        <v>1268436</v>
      </c>
      <c r="K39" s="40">
        <v>1193464</v>
      </c>
      <c r="L39" s="40">
        <v>1084690</v>
      </c>
      <c r="M39" s="40">
        <v>833681</v>
      </c>
      <c r="N39" s="40">
        <v>1599150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D75E-8445-47E0-9641-B2D3F12B95CE}">
  <dimension ref="A1:I39"/>
  <sheetViews>
    <sheetView topLeftCell="A7" workbookViewId="0">
      <selection activeCell="H42" sqref="H42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43</v>
      </c>
    </row>
    <row r="2" spans="1:9" ht="15.75" x14ac:dyDescent="0.25">
      <c r="A2" s="72">
        <v>44409</v>
      </c>
    </row>
    <row r="4" spans="1:9" x14ac:dyDescent="0.25">
      <c r="A4" s="55" t="s">
        <v>37</v>
      </c>
      <c r="B4" s="104" t="s">
        <v>38</v>
      </c>
      <c r="C4" s="105"/>
      <c r="D4" s="105"/>
      <c r="E4" s="106"/>
      <c r="F4" s="104" t="s">
        <v>39</v>
      </c>
      <c r="G4" s="105"/>
      <c r="H4" s="105"/>
      <c r="I4" s="106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'2021'!I6</f>
        <v>704</v>
      </c>
      <c r="C6" s="11">
        <f>'2020'!I6</f>
        <v>1418</v>
      </c>
      <c r="D6" s="11">
        <f t="shared" ref="D6" si="0">B6-C6</f>
        <v>-714</v>
      </c>
      <c r="E6" s="22">
        <f t="shared" ref="E6" si="1">D6/C6</f>
        <v>-0.50352609308885754</v>
      </c>
      <c r="F6" s="11">
        <f>SUM('2021'!B6:I6)</f>
        <v>8695</v>
      </c>
      <c r="G6" s="11">
        <f>SUM('2020'!B6:I6)</f>
        <v>8749</v>
      </c>
      <c r="H6" s="11">
        <f>F6-G6</f>
        <v>-54</v>
      </c>
      <c r="I6" s="26">
        <f>H6/G6</f>
        <v>-6.1721339581666474E-3</v>
      </c>
    </row>
    <row r="7" spans="1:9" x14ac:dyDescent="0.25">
      <c r="A7" s="16" t="s">
        <v>20</v>
      </c>
      <c r="B7" s="30">
        <f>'2021'!I7</f>
        <v>9625</v>
      </c>
      <c r="C7" s="43">
        <f>'2020'!I7</f>
        <v>9124</v>
      </c>
      <c r="D7" s="43">
        <f t="shared" ref="D7:D39" si="2">B7-C7</f>
        <v>501</v>
      </c>
      <c r="E7" s="23">
        <f t="shared" ref="E7:E39" si="3">D7/C7</f>
        <v>5.4910127137220516E-2</v>
      </c>
      <c r="F7" s="43">
        <f>SUM('2021'!B7:I7)</f>
        <v>89760</v>
      </c>
      <c r="G7" s="43">
        <f>SUM('2020'!B7:I7)</f>
        <v>81724</v>
      </c>
      <c r="H7" s="43">
        <f t="shared" ref="H7:H39" si="4">F7-G7</f>
        <v>8036</v>
      </c>
      <c r="I7" s="25">
        <f t="shared" ref="I7:I39" si="5">H7/G7</f>
        <v>9.8330967647202783E-2</v>
      </c>
    </row>
    <row r="8" spans="1:9" x14ac:dyDescent="0.25">
      <c r="A8" s="14" t="s">
        <v>21</v>
      </c>
      <c r="B8" s="29">
        <f>'2021'!I8</f>
        <v>6575</v>
      </c>
      <c r="C8" s="11">
        <f>'2020'!I8</f>
        <v>6310</v>
      </c>
      <c r="D8" s="11">
        <f t="shared" si="2"/>
        <v>265</v>
      </c>
      <c r="E8" s="22">
        <f t="shared" si="3"/>
        <v>4.1996830427892234E-2</v>
      </c>
      <c r="F8" s="11">
        <f>SUM('2021'!B8:I8)</f>
        <v>60591</v>
      </c>
      <c r="G8" s="11">
        <f>SUM('2020'!B8:I8)</f>
        <v>54546</v>
      </c>
      <c r="H8" s="11">
        <f t="shared" si="4"/>
        <v>6045</v>
      </c>
      <c r="I8" s="26">
        <f t="shared" si="5"/>
        <v>0.11082389176108239</v>
      </c>
    </row>
    <row r="9" spans="1:9" x14ac:dyDescent="0.25">
      <c r="A9" s="18" t="s">
        <v>44</v>
      </c>
      <c r="B9" s="31">
        <f>'2021'!I9</f>
        <v>16904</v>
      </c>
      <c r="C9" s="31">
        <f>'2020'!I9</f>
        <v>16852</v>
      </c>
      <c r="D9" s="31">
        <f t="shared" si="2"/>
        <v>52</v>
      </c>
      <c r="E9" s="24">
        <f t="shared" si="3"/>
        <v>3.0856871587942084E-3</v>
      </c>
      <c r="F9" s="31">
        <f>SUM('2021'!B9:I9)</f>
        <v>159046</v>
      </c>
      <c r="G9" s="31">
        <f>SUM('2020'!B9:I9)</f>
        <v>145019</v>
      </c>
      <c r="H9" s="31">
        <f t="shared" si="4"/>
        <v>14027</v>
      </c>
      <c r="I9" s="27">
        <f t="shared" si="5"/>
        <v>9.6725256690502623E-2</v>
      </c>
    </row>
    <row r="10" spans="1:9" x14ac:dyDescent="0.25">
      <c r="A10" s="16" t="s">
        <v>16</v>
      </c>
      <c r="B10" s="30">
        <f>'2021'!I10</f>
        <v>26009</v>
      </c>
      <c r="C10" s="43">
        <f>'2020'!I10</f>
        <v>26189</v>
      </c>
      <c r="D10" s="43">
        <f t="shared" si="2"/>
        <v>-180</v>
      </c>
      <c r="E10" s="23">
        <f t="shared" si="3"/>
        <v>-6.8731146664630189E-3</v>
      </c>
      <c r="F10" s="43">
        <f>SUM('2021'!B10:I10)</f>
        <v>171162</v>
      </c>
      <c r="G10" s="43">
        <f>SUM('2020'!B10:I10)</f>
        <v>198751</v>
      </c>
      <c r="H10" s="43">
        <f t="shared" si="4"/>
        <v>-27589</v>
      </c>
      <c r="I10" s="26">
        <f t="shared" si="5"/>
        <v>-0.13881188019179777</v>
      </c>
    </row>
    <row r="11" spans="1:9" x14ac:dyDescent="0.25">
      <c r="A11" s="14" t="s">
        <v>14</v>
      </c>
      <c r="B11" s="29">
        <f>'2021'!I11</f>
        <v>107178</v>
      </c>
      <c r="C11" s="11">
        <f>'2020'!I11</f>
        <v>112023</v>
      </c>
      <c r="D11" s="11">
        <f t="shared" si="2"/>
        <v>-4845</v>
      </c>
      <c r="E11" s="22">
        <f t="shared" si="3"/>
        <v>-4.3250046865375862E-2</v>
      </c>
      <c r="F11" s="11">
        <f>SUM('2021'!B11:I11)</f>
        <v>692944</v>
      </c>
      <c r="G11" s="11">
        <f>SUM('2020'!B11:I11)</f>
        <v>873030</v>
      </c>
      <c r="H11" s="11">
        <f t="shared" si="4"/>
        <v>-180086</v>
      </c>
      <c r="I11" s="26">
        <f t="shared" si="5"/>
        <v>-0.20627698933599076</v>
      </c>
    </row>
    <row r="12" spans="1:9" x14ac:dyDescent="0.25">
      <c r="A12" s="16" t="s">
        <v>17</v>
      </c>
      <c r="B12" s="30">
        <f>'2021'!I12</f>
        <v>2646</v>
      </c>
      <c r="C12" s="43">
        <f>'2020'!I12</f>
        <v>2851</v>
      </c>
      <c r="D12" s="43">
        <f t="shared" si="2"/>
        <v>-205</v>
      </c>
      <c r="E12" s="23">
        <f t="shared" si="3"/>
        <v>-7.1904594878989828E-2</v>
      </c>
      <c r="F12" s="43">
        <f>SUM('2021'!B12:I12)</f>
        <v>23122</v>
      </c>
      <c r="G12" s="43">
        <f>SUM('2020'!B12:I12)</f>
        <v>24145</v>
      </c>
      <c r="H12" s="43">
        <f t="shared" si="4"/>
        <v>-1023</v>
      </c>
      <c r="I12" s="25">
        <f t="shared" si="5"/>
        <v>-4.236902050113895E-2</v>
      </c>
    </row>
    <row r="13" spans="1:9" x14ac:dyDescent="0.25">
      <c r="A13" s="14" t="s">
        <v>15</v>
      </c>
      <c r="B13" s="29">
        <f>'2021'!I13</f>
        <v>138271</v>
      </c>
      <c r="C13" s="11">
        <f>'2020'!I13</f>
        <v>152405</v>
      </c>
      <c r="D13" s="11">
        <f t="shared" si="2"/>
        <v>-14134</v>
      </c>
      <c r="E13" s="22">
        <f t="shared" si="3"/>
        <v>-9.2739739509858601E-2</v>
      </c>
      <c r="F13" s="11">
        <f>SUM('2021'!B13:I13)</f>
        <v>936271</v>
      </c>
      <c r="G13" s="11">
        <f>SUM('2020'!B13:I13)</f>
        <v>1189440</v>
      </c>
      <c r="H13" s="11">
        <f t="shared" si="4"/>
        <v>-253169</v>
      </c>
      <c r="I13" s="26">
        <f t="shared" si="5"/>
        <v>-0.21284722222222222</v>
      </c>
    </row>
    <row r="14" spans="1:9" x14ac:dyDescent="0.25">
      <c r="A14" s="18" t="s">
        <v>45</v>
      </c>
      <c r="B14" s="31">
        <f>'2021'!I14</f>
        <v>274104</v>
      </c>
      <c r="C14" s="31">
        <f>'2020'!I14</f>
        <v>293468</v>
      </c>
      <c r="D14" s="31">
        <f t="shared" si="2"/>
        <v>-19364</v>
      </c>
      <c r="E14" s="24">
        <f t="shared" si="3"/>
        <v>-6.5983344010249842E-2</v>
      </c>
      <c r="F14" s="31">
        <f>SUM('2021'!B14:I14)</f>
        <v>1823499</v>
      </c>
      <c r="G14" s="31">
        <f>SUM('2020'!B14:I14)</f>
        <v>2285366</v>
      </c>
      <c r="H14" s="31">
        <f t="shared" si="4"/>
        <v>-461867</v>
      </c>
      <c r="I14" s="27">
        <f t="shared" si="5"/>
        <v>-0.20209760712288535</v>
      </c>
    </row>
    <row r="15" spans="1:9" x14ac:dyDescent="0.25">
      <c r="A15" s="16" t="s">
        <v>24</v>
      </c>
      <c r="B15" s="30">
        <f>'2021'!I15</f>
        <v>8990</v>
      </c>
      <c r="C15" s="43">
        <f>'2020'!I15</f>
        <v>9169</v>
      </c>
      <c r="D15" s="43">
        <f t="shared" si="2"/>
        <v>-179</v>
      </c>
      <c r="E15" s="23">
        <f t="shared" si="3"/>
        <v>-1.9522303413676518E-2</v>
      </c>
      <c r="F15" s="43">
        <f>SUM('2021'!B15:I15)</f>
        <v>83723</v>
      </c>
      <c r="G15" s="43">
        <f>SUM('2020'!B15:I15)</f>
        <v>67487</v>
      </c>
      <c r="H15" s="43">
        <f t="shared" si="4"/>
        <v>16236</v>
      </c>
      <c r="I15" s="25">
        <f t="shared" si="5"/>
        <v>0.24057966719516352</v>
      </c>
    </row>
    <row r="16" spans="1:9" x14ac:dyDescent="0.25">
      <c r="A16" s="14" t="s">
        <v>23</v>
      </c>
      <c r="B16" s="29">
        <f>'2021'!I16</f>
        <v>5724</v>
      </c>
      <c r="C16" s="11">
        <f>'2020'!I16</f>
        <v>5561</v>
      </c>
      <c r="D16" s="11">
        <f t="shared" si="2"/>
        <v>163</v>
      </c>
      <c r="E16" s="22">
        <f t="shared" si="3"/>
        <v>2.9311274950548461E-2</v>
      </c>
      <c r="F16" s="11">
        <f>SUM('2021'!B16:I16)</f>
        <v>59041</v>
      </c>
      <c r="G16" s="11">
        <f>SUM('2020'!B16:I16)</f>
        <v>40559</v>
      </c>
      <c r="H16" s="11">
        <f t="shared" si="4"/>
        <v>18482</v>
      </c>
      <c r="I16" s="26">
        <f t="shared" si="5"/>
        <v>0.45568184619936392</v>
      </c>
    </row>
    <row r="17" spans="1:9" x14ac:dyDescent="0.25">
      <c r="A17" s="18" t="s">
        <v>46</v>
      </c>
      <c r="B17" s="31">
        <f>'2021'!I17</f>
        <v>14714</v>
      </c>
      <c r="C17" s="31">
        <f>'2020'!I17</f>
        <v>14730</v>
      </c>
      <c r="D17" s="31">
        <f t="shared" si="2"/>
        <v>-16</v>
      </c>
      <c r="E17" s="24">
        <f t="shared" si="3"/>
        <v>-1.0862186014935506E-3</v>
      </c>
      <c r="F17" s="31">
        <f>SUM('2021'!B17:I17)</f>
        <v>142764</v>
      </c>
      <c r="G17" s="31">
        <f>SUM('2020'!B17:I17)</f>
        <v>108046</v>
      </c>
      <c r="H17" s="31">
        <f t="shared" si="4"/>
        <v>34718</v>
      </c>
      <c r="I17" s="27">
        <f t="shared" si="5"/>
        <v>0.32132610184551025</v>
      </c>
    </row>
    <row r="18" spans="1:9" x14ac:dyDescent="0.25">
      <c r="A18" s="16" t="s">
        <v>34</v>
      </c>
      <c r="B18" s="30">
        <f>'2021'!I18</f>
        <v>63553</v>
      </c>
      <c r="C18" s="43">
        <f>'2020'!I18</f>
        <v>68325</v>
      </c>
      <c r="D18" s="43">
        <f t="shared" si="2"/>
        <v>-4772</v>
      </c>
      <c r="E18" s="23">
        <f t="shared" si="3"/>
        <v>-6.9842663739480421E-2</v>
      </c>
      <c r="F18" s="43">
        <f>SUM('2021'!B18:I18)</f>
        <v>460136</v>
      </c>
      <c r="G18" s="43">
        <f>SUM('2020'!B18:I18)</f>
        <v>500770</v>
      </c>
      <c r="H18" s="43">
        <f t="shared" si="4"/>
        <v>-40634</v>
      </c>
      <c r="I18" s="25">
        <f t="shared" si="5"/>
        <v>-8.1143039718832993E-2</v>
      </c>
    </row>
    <row r="19" spans="1:9" x14ac:dyDescent="0.25">
      <c r="A19" s="14" t="s">
        <v>33</v>
      </c>
      <c r="B19" s="29">
        <f>'2021'!I19</f>
        <v>215508</v>
      </c>
      <c r="C19" s="11">
        <f>'2020'!I19</f>
        <v>235350</v>
      </c>
      <c r="D19" s="11">
        <f t="shared" si="2"/>
        <v>-19842</v>
      </c>
      <c r="E19" s="22">
        <f t="shared" si="3"/>
        <v>-8.4308476736775009E-2</v>
      </c>
      <c r="F19" s="11">
        <f>SUM('2021'!B19:I19)</f>
        <v>1548411</v>
      </c>
      <c r="G19" s="11">
        <f>SUM('2020'!B19:I19)</f>
        <v>1706645</v>
      </c>
      <c r="H19" s="11">
        <f t="shared" si="4"/>
        <v>-158234</v>
      </c>
      <c r="I19" s="26">
        <f t="shared" si="5"/>
        <v>-9.2716411438817092E-2</v>
      </c>
    </row>
    <row r="20" spans="1:9" x14ac:dyDescent="0.25">
      <c r="A20" s="18" t="s">
        <v>47</v>
      </c>
      <c r="B20" s="31">
        <f>'2021'!I20</f>
        <v>279061</v>
      </c>
      <c r="C20" s="31">
        <f>'2020'!I20</f>
        <v>303675</v>
      </c>
      <c r="D20" s="31">
        <f t="shared" si="2"/>
        <v>-24614</v>
      </c>
      <c r="E20" s="24">
        <f t="shared" si="3"/>
        <v>-8.1053758129579323E-2</v>
      </c>
      <c r="F20" s="31">
        <f>SUM('2021'!B20:I20)</f>
        <v>2008547</v>
      </c>
      <c r="G20" s="31">
        <f>SUM('2020'!B20:I20)</f>
        <v>2207415</v>
      </c>
      <c r="H20" s="31">
        <f t="shared" si="4"/>
        <v>-198868</v>
      </c>
      <c r="I20" s="27">
        <f t="shared" si="5"/>
        <v>-9.0090898177279763E-2</v>
      </c>
    </row>
    <row r="21" spans="1:9" x14ac:dyDescent="0.25">
      <c r="A21" s="16" t="s">
        <v>28</v>
      </c>
      <c r="B21" s="30">
        <f>'2021'!I21</f>
        <v>854</v>
      </c>
      <c r="C21" s="43">
        <f>'2020'!I21</f>
        <v>1280</v>
      </c>
      <c r="D21" s="43">
        <f t="shared" si="2"/>
        <v>-426</v>
      </c>
      <c r="E21" s="23">
        <f t="shared" si="3"/>
        <v>-0.33281250000000001</v>
      </c>
      <c r="F21" s="43">
        <f>SUM('2021'!B21:I21)</f>
        <v>10371</v>
      </c>
      <c r="G21" s="43">
        <f>SUM('2020'!B21:I21)</f>
        <v>8298</v>
      </c>
      <c r="H21" s="43">
        <f t="shared" si="4"/>
        <v>2073</v>
      </c>
      <c r="I21" s="25">
        <f t="shared" si="5"/>
        <v>0.24981923355025307</v>
      </c>
    </row>
    <row r="22" spans="1:9" x14ac:dyDescent="0.25">
      <c r="A22" s="14" t="s">
        <v>26</v>
      </c>
      <c r="B22" s="29">
        <f>'2021'!I22</f>
        <v>2321</v>
      </c>
      <c r="C22" s="11">
        <f>'2020'!I22</f>
        <v>2494</v>
      </c>
      <c r="D22" s="11">
        <f t="shared" si="2"/>
        <v>-173</v>
      </c>
      <c r="E22" s="22">
        <f t="shared" si="3"/>
        <v>-6.9366479550922219E-2</v>
      </c>
      <c r="F22" s="11">
        <f>SUM('2021'!B22:I22)</f>
        <v>23167</v>
      </c>
      <c r="G22" s="11">
        <f>SUM('2020'!B22:I22)</f>
        <v>18292</v>
      </c>
      <c r="H22" s="11">
        <f t="shared" si="4"/>
        <v>4875</v>
      </c>
      <c r="I22" s="26">
        <f t="shared" si="5"/>
        <v>0.26650994970478897</v>
      </c>
    </row>
    <row r="23" spans="1:9" x14ac:dyDescent="0.25">
      <c r="A23" s="16" t="s">
        <v>27</v>
      </c>
      <c r="B23" s="30">
        <f>'2021'!I23</f>
        <v>796</v>
      </c>
      <c r="C23" s="43">
        <f>'2020'!I23</f>
        <v>1180</v>
      </c>
      <c r="D23" s="43">
        <f t="shared" si="2"/>
        <v>-384</v>
      </c>
      <c r="E23" s="23">
        <f t="shared" si="3"/>
        <v>-0.3254237288135593</v>
      </c>
      <c r="F23" s="43">
        <f>SUM('2021'!B23:I23)</f>
        <v>11719</v>
      </c>
      <c r="G23" s="43">
        <f>SUM('2020'!B23:I23)</f>
        <v>9074</v>
      </c>
      <c r="H23" s="43">
        <f t="shared" si="4"/>
        <v>2645</v>
      </c>
      <c r="I23" s="25">
        <f t="shared" si="5"/>
        <v>0.29149217544633016</v>
      </c>
    </row>
    <row r="24" spans="1:9" x14ac:dyDescent="0.25">
      <c r="A24" s="14" t="s">
        <v>25</v>
      </c>
      <c r="B24" s="29">
        <f>'2021'!I24</f>
        <v>1490</v>
      </c>
      <c r="C24" s="11">
        <f>'2020'!I24</f>
        <v>1251</v>
      </c>
      <c r="D24" s="11">
        <f t="shared" si="2"/>
        <v>239</v>
      </c>
      <c r="E24" s="22">
        <f t="shared" si="3"/>
        <v>0.19104716227018384</v>
      </c>
      <c r="F24" s="11">
        <f>SUM('2021'!B24:I24)</f>
        <v>16744</v>
      </c>
      <c r="G24" s="11">
        <f>SUM('2020'!B24:I24)</f>
        <v>13834</v>
      </c>
      <c r="H24" s="11">
        <f t="shared" si="4"/>
        <v>2910</v>
      </c>
      <c r="I24" s="26">
        <f t="shared" si="5"/>
        <v>0.21035130837068092</v>
      </c>
    </row>
    <row r="25" spans="1:9" x14ac:dyDescent="0.25">
      <c r="A25" s="16" t="s">
        <v>29</v>
      </c>
      <c r="B25" s="30">
        <f>'2021'!I25</f>
        <v>2820</v>
      </c>
      <c r="C25" s="43">
        <f>'2020'!I25</f>
        <v>3249</v>
      </c>
      <c r="D25" s="43">
        <f t="shared" si="2"/>
        <v>-429</v>
      </c>
      <c r="E25" s="23">
        <f t="shared" si="3"/>
        <v>-0.13204062788550322</v>
      </c>
      <c r="F25" s="43">
        <f>SUM('2021'!B25:I25)</f>
        <v>25387</v>
      </c>
      <c r="G25" s="43">
        <f>SUM('2020'!B25:I25)</f>
        <v>19224</v>
      </c>
      <c r="H25" s="43">
        <f t="shared" si="4"/>
        <v>6163</v>
      </c>
      <c r="I25" s="25">
        <f t="shared" si="5"/>
        <v>0.32058884727424053</v>
      </c>
    </row>
    <row r="26" spans="1:9" x14ac:dyDescent="0.25">
      <c r="A26" s="14" t="s">
        <v>30</v>
      </c>
      <c r="B26" s="29">
        <f>'2021'!I26</f>
        <v>2352</v>
      </c>
      <c r="C26" s="11">
        <f>'2020'!I26</f>
        <v>3747</v>
      </c>
      <c r="D26" s="11">
        <f t="shared" si="2"/>
        <v>-1395</v>
      </c>
      <c r="E26" s="22">
        <f t="shared" si="3"/>
        <v>-0.37229783827061647</v>
      </c>
      <c r="F26" s="11">
        <f>SUM('2021'!B26:I26)</f>
        <v>32755</v>
      </c>
      <c r="G26" s="11">
        <f>SUM('2020'!B26:I26)</f>
        <v>25944</v>
      </c>
      <c r="H26" s="11">
        <f t="shared" si="4"/>
        <v>6811</v>
      </c>
      <c r="I26" s="26">
        <f t="shared" si="5"/>
        <v>0.26252698119025591</v>
      </c>
    </row>
    <row r="27" spans="1:9" x14ac:dyDescent="0.25">
      <c r="A27" s="18" t="s">
        <v>48</v>
      </c>
      <c r="B27" s="31">
        <f>'2021'!I27</f>
        <v>10633</v>
      </c>
      <c r="C27" s="31">
        <f>'2020'!I27</f>
        <v>13201</v>
      </c>
      <c r="D27" s="31">
        <f t="shared" si="2"/>
        <v>-2568</v>
      </c>
      <c r="E27" s="24">
        <f t="shared" si="3"/>
        <v>-0.19453071736989622</v>
      </c>
      <c r="F27" s="31">
        <f>SUM('2021'!B27:I27)</f>
        <v>120143</v>
      </c>
      <c r="G27" s="31">
        <f>SUM('2020'!B27:I27)</f>
        <v>94666</v>
      </c>
      <c r="H27" s="31">
        <f t="shared" si="4"/>
        <v>25477</v>
      </c>
      <c r="I27" s="27">
        <f t="shared" si="5"/>
        <v>0.26912513468404708</v>
      </c>
    </row>
    <row r="28" spans="1:9" x14ac:dyDescent="0.25">
      <c r="A28" s="16" t="s">
        <v>49</v>
      </c>
      <c r="B28" s="30">
        <f>'2021'!I28</f>
        <v>9314</v>
      </c>
      <c r="C28" s="43">
        <f>'2020'!I28</f>
        <v>9300</v>
      </c>
      <c r="D28" s="43">
        <f t="shared" si="2"/>
        <v>14</v>
      </c>
      <c r="E28" s="23">
        <f t="shared" si="3"/>
        <v>1.5053763440860215E-3</v>
      </c>
      <c r="F28" s="43">
        <f>SUM('2021'!B28:I28)</f>
        <v>66794</v>
      </c>
      <c r="G28" s="43">
        <f>SUM('2020'!B28:I28)</f>
        <v>71805</v>
      </c>
      <c r="H28" s="43">
        <f t="shared" si="4"/>
        <v>-5011</v>
      </c>
      <c r="I28" s="25">
        <f t="shared" si="5"/>
        <v>-6.9786226585892341E-2</v>
      </c>
    </row>
    <row r="29" spans="1:9" x14ac:dyDescent="0.25">
      <c r="A29" s="14" t="s">
        <v>36</v>
      </c>
      <c r="B29" s="29">
        <f>'2021'!I29</f>
        <v>35050</v>
      </c>
      <c r="C29" s="11">
        <f>'2020'!I29</f>
        <v>32509</v>
      </c>
      <c r="D29" s="11">
        <f t="shared" si="2"/>
        <v>2541</v>
      </c>
      <c r="E29" s="22">
        <f t="shared" si="3"/>
        <v>7.816297025439109E-2</v>
      </c>
      <c r="F29" s="11">
        <f>SUM('2021'!B29:I29)</f>
        <v>278440</v>
      </c>
      <c r="G29" s="11">
        <f>SUM('2020'!B29:I29)</f>
        <v>269646</v>
      </c>
      <c r="H29" s="11">
        <f t="shared" si="4"/>
        <v>8794</v>
      </c>
      <c r="I29" s="26">
        <f t="shared" si="5"/>
        <v>3.261312980722874E-2</v>
      </c>
    </row>
    <row r="30" spans="1:9" x14ac:dyDescent="0.25">
      <c r="A30" s="16" t="s">
        <v>35</v>
      </c>
      <c r="B30" s="30">
        <f>'2021'!I30</f>
        <v>56323</v>
      </c>
      <c r="C30" s="43">
        <f>'2020'!I30</f>
        <v>59585</v>
      </c>
      <c r="D30" s="43">
        <f t="shared" si="2"/>
        <v>-3262</v>
      </c>
      <c r="E30" s="23">
        <f t="shared" si="3"/>
        <v>-5.474532180918016E-2</v>
      </c>
      <c r="F30" s="43">
        <f>SUM('2021'!B30:I30)</f>
        <v>397641</v>
      </c>
      <c r="G30" s="43">
        <f>SUM('2020'!B30:I30)</f>
        <v>465863</v>
      </c>
      <c r="H30" s="43">
        <f t="shared" si="4"/>
        <v>-68222</v>
      </c>
      <c r="I30" s="25">
        <f t="shared" si="5"/>
        <v>-0.14644219437903419</v>
      </c>
    </row>
    <row r="31" spans="1:9" x14ac:dyDescent="0.25">
      <c r="A31" s="18" t="s">
        <v>50</v>
      </c>
      <c r="B31" s="31">
        <f>'2021'!I31</f>
        <v>100687</v>
      </c>
      <c r="C31" s="31">
        <f>'2020'!I31</f>
        <v>101394</v>
      </c>
      <c r="D31" s="31">
        <f t="shared" si="2"/>
        <v>-707</v>
      </c>
      <c r="E31" s="24">
        <f t="shared" si="3"/>
        <v>-6.9727991794386254E-3</v>
      </c>
      <c r="F31" s="31">
        <f>SUM('2021'!B31:I31)</f>
        <v>742875</v>
      </c>
      <c r="G31" s="31">
        <f>SUM('2020'!B31:I31)</f>
        <v>807314</v>
      </c>
      <c r="H31" s="31">
        <f t="shared" si="4"/>
        <v>-64439</v>
      </c>
      <c r="I31" s="27">
        <f t="shared" si="5"/>
        <v>-7.9819004749081518E-2</v>
      </c>
    </row>
    <row r="32" spans="1:9" x14ac:dyDescent="0.25">
      <c r="A32" s="14" t="s">
        <v>32</v>
      </c>
      <c r="B32" s="29">
        <f>'2021'!I32</f>
        <v>74668</v>
      </c>
      <c r="C32" s="11">
        <f>'2020'!I32</f>
        <v>75245</v>
      </c>
      <c r="D32" s="11">
        <f t="shared" si="2"/>
        <v>-577</v>
      </c>
      <c r="E32" s="22">
        <f t="shared" si="3"/>
        <v>-7.668283606884178E-3</v>
      </c>
      <c r="F32" s="11">
        <f>SUM('2021'!B32:I32)</f>
        <v>576409</v>
      </c>
      <c r="G32" s="11">
        <f>SUM('2020'!B32:I32)</f>
        <v>596406</v>
      </c>
      <c r="H32" s="11">
        <f t="shared" si="4"/>
        <v>-19997</v>
      </c>
      <c r="I32" s="26">
        <f t="shared" si="5"/>
        <v>-3.3529173080083033E-2</v>
      </c>
    </row>
    <row r="33" spans="1:9" x14ac:dyDescent="0.25">
      <c r="A33" s="16" t="s">
        <v>31</v>
      </c>
      <c r="B33" s="30">
        <f>'2021'!I33</f>
        <v>90045</v>
      </c>
      <c r="C33" s="43">
        <f>'2020'!I33</f>
        <v>98564</v>
      </c>
      <c r="D33" s="43">
        <f t="shared" si="2"/>
        <v>-8519</v>
      </c>
      <c r="E33" s="23">
        <f t="shared" si="3"/>
        <v>-8.6431151333143941E-2</v>
      </c>
      <c r="F33" s="43">
        <f>SUM('2021'!B33:I33)</f>
        <v>736099</v>
      </c>
      <c r="G33" s="43">
        <f>SUM('2020'!B33:I33)</f>
        <v>799175</v>
      </c>
      <c r="H33" s="43">
        <f t="shared" si="4"/>
        <v>-63076</v>
      </c>
      <c r="I33" s="25">
        <f t="shared" si="5"/>
        <v>-7.8926392842618945E-2</v>
      </c>
    </row>
    <row r="34" spans="1:9" x14ac:dyDescent="0.25">
      <c r="A34" s="18" t="s">
        <v>51</v>
      </c>
      <c r="B34" s="31">
        <f>'2021'!I34</f>
        <v>164713</v>
      </c>
      <c r="C34" s="31">
        <f>'2020'!I34</f>
        <v>173809</v>
      </c>
      <c r="D34" s="44">
        <f t="shared" si="2"/>
        <v>-9096</v>
      </c>
      <c r="E34" s="24">
        <f t="shared" si="3"/>
        <v>-5.2333308401751349E-2</v>
      </c>
      <c r="F34" s="31">
        <f>SUM('2021'!B34:I34)</f>
        <v>1312508</v>
      </c>
      <c r="G34" s="47">
        <f>SUM('2020'!B34:I34)</f>
        <v>1395581</v>
      </c>
      <c r="H34" s="47">
        <f t="shared" si="4"/>
        <v>-83073</v>
      </c>
      <c r="I34" s="27">
        <f t="shared" si="5"/>
        <v>-5.9525745907976678E-2</v>
      </c>
    </row>
    <row r="35" spans="1:9" x14ac:dyDescent="0.25">
      <c r="A35" s="14" t="s">
        <v>52</v>
      </c>
      <c r="B35" s="29">
        <f>'2021'!I35</f>
        <v>51</v>
      </c>
      <c r="C35" s="11">
        <f>'2020'!I35</f>
        <v>36</v>
      </c>
      <c r="D35" s="11">
        <f t="shared" si="2"/>
        <v>15</v>
      </c>
      <c r="E35" s="22">
        <f t="shared" si="3"/>
        <v>0.41666666666666669</v>
      </c>
      <c r="F35" s="49">
        <f>SUM('2021'!B35:I35)</f>
        <v>434</v>
      </c>
      <c r="G35" s="29">
        <f>SUM('2020'!B35:I35)</f>
        <v>403</v>
      </c>
      <c r="H35" s="29">
        <f t="shared" si="4"/>
        <v>31</v>
      </c>
      <c r="I35" s="45">
        <f t="shared" si="5"/>
        <v>7.6923076923076927E-2</v>
      </c>
    </row>
    <row r="36" spans="1:9" x14ac:dyDescent="0.25">
      <c r="A36" s="16" t="s">
        <v>19</v>
      </c>
      <c r="B36" s="30">
        <f>'2021'!I36</f>
        <v>4599</v>
      </c>
      <c r="C36" s="43">
        <f>'2020'!I36</f>
        <v>4657</v>
      </c>
      <c r="D36" s="43">
        <f t="shared" si="2"/>
        <v>-58</v>
      </c>
      <c r="E36" s="57">
        <f t="shared" si="3"/>
        <v>-1.2454369765943741E-2</v>
      </c>
      <c r="F36" s="50">
        <f>SUM('2021'!B36:I36)</f>
        <v>45098</v>
      </c>
      <c r="G36" s="30">
        <f>SUM('2020'!B36:I36)</f>
        <v>33170</v>
      </c>
      <c r="H36" s="30">
        <f t="shared" si="4"/>
        <v>11928</v>
      </c>
      <c r="I36" s="46">
        <f t="shared" si="5"/>
        <v>0.35960205004522161</v>
      </c>
    </row>
    <row r="37" spans="1:9" x14ac:dyDescent="0.25">
      <c r="A37" s="14" t="s">
        <v>18</v>
      </c>
      <c r="B37" s="29">
        <f>'2021'!I37</f>
        <v>33091</v>
      </c>
      <c r="C37" s="11">
        <f>'2020'!I37</f>
        <v>37351</v>
      </c>
      <c r="D37" s="11">
        <f t="shared" si="2"/>
        <v>-4260</v>
      </c>
      <c r="E37" s="22">
        <f t="shared" si="3"/>
        <v>-0.11405317126716821</v>
      </c>
      <c r="F37" s="49">
        <f>SUM('2021'!B37:I37)</f>
        <v>265838</v>
      </c>
      <c r="G37" s="29">
        <f>SUM('2020'!B37:I37)</f>
        <v>243038</v>
      </c>
      <c r="H37" s="29">
        <f t="shared" si="4"/>
        <v>22800</v>
      </c>
      <c r="I37" s="45">
        <f t="shared" si="5"/>
        <v>9.38124902278656E-2</v>
      </c>
    </row>
    <row r="38" spans="1:9" x14ac:dyDescent="0.25">
      <c r="A38" s="18" t="s">
        <v>53</v>
      </c>
      <c r="B38" s="31">
        <f>'2021'!I38</f>
        <v>37741</v>
      </c>
      <c r="C38" s="31">
        <f>'2020'!I38</f>
        <v>42044</v>
      </c>
      <c r="D38" s="31">
        <f t="shared" si="2"/>
        <v>-4303</v>
      </c>
      <c r="E38" s="24">
        <f t="shared" si="3"/>
        <v>-0.10234516221101703</v>
      </c>
      <c r="F38" s="31">
        <f>SUM('2021'!B38:I38)</f>
        <v>311370</v>
      </c>
      <c r="G38" s="48">
        <f>SUM('2020'!B38:I38)</f>
        <v>276611</v>
      </c>
      <c r="H38" s="48">
        <f t="shared" si="4"/>
        <v>34759</v>
      </c>
      <c r="I38" s="27">
        <f t="shared" si="5"/>
        <v>0.12566022320153572</v>
      </c>
    </row>
    <row r="39" spans="1:9" x14ac:dyDescent="0.25">
      <c r="A39" s="32" t="s">
        <v>54</v>
      </c>
      <c r="B39" s="33">
        <f>'2021'!I39</f>
        <v>898557</v>
      </c>
      <c r="C39" s="33">
        <f>'2020'!I39</f>
        <v>959173</v>
      </c>
      <c r="D39" s="33">
        <f t="shared" si="2"/>
        <v>-60616</v>
      </c>
      <c r="E39" s="34">
        <f t="shared" si="3"/>
        <v>-6.3196107480089622E-2</v>
      </c>
      <c r="F39" s="35">
        <f>SUM('2021'!B39:I39)</f>
        <v>6620752</v>
      </c>
      <c r="G39" s="35">
        <f>SUM('2020'!B39:I39)</f>
        <v>7320018</v>
      </c>
      <c r="H39" s="35">
        <f t="shared" si="4"/>
        <v>-699266</v>
      </c>
      <c r="I39" s="36">
        <f t="shared" si="5"/>
        <v>-9.5527907171812962E-2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3E1E-EBB9-462E-B314-0E5F84A58EF7}">
  <dimension ref="A1:I39"/>
  <sheetViews>
    <sheetView topLeftCell="A13" workbookViewId="0">
      <selection activeCell="H43" sqref="H43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43</v>
      </c>
    </row>
    <row r="2" spans="1:9" ht="15.75" x14ac:dyDescent="0.25">
      <c r="A2" s="72">
        <v>44440</v>
      </c>
    </row>
    <row r="4" spans="1:9" x14ac:dyDescent="0.25">
      <c r="A4" s="55" t="s">
        <v>37</v>
      </c>
      <c r="B4" s="104" t="s">
        <v>38</v>
      </c>
      <c r="C4" s="105"/>
      <c r="D4" s="105"/>
      <c r="E4" s="106"/>
      <c r="F4" s="104" t="s">
        <v>39</v>
      </c>
      <c r="G4" s="105"/>
      <c r="H4" s="105"/>
      <c r="I4" s="106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'2021'!J6</f>
        <v>1775</v>
      </c>
      <c r="C6" s="11">
        <f>'2020'!J6</f>
        <v>2082</v>
      </c>
      <c r="D6" s="11">
        <f t="shared" ref="D6" si="0">B6-C6</f>
        <v>-307</v>
      </c>
      <c r="E6" s="22">
        <f t="shared" ref="E6" si="1">D6/C6</f>
        <v>-0.14745437079731027</v>
      </c>
      <c r="F6" s="11">
        <f>SUM('2021'!B6:J6)</f>
        <v>10470</v>
      </c>
      <c r="G6" s="11">
        <f>SUM('2020'!B6:J6)</f>
        <v>10831</v>
      </c>
      <c r="H6" s="11">
        <f>F6-G6</f>
        <v>-361</v>
      </c>
      <c r="I6" s="26">
        <f>H6/G6</f>
        <v>-3.3330255747391749E-2</v>
      </c>
    </row>
    <row r="7" spans="1:9" x14ac:dyDescent="0.25">
      <c r="A7" s="16" t="s">
        <v>20</v>
      </c>
      <c r="B7" s="30">
        <f>'2021'!J7</f>
        <v>15825</v>
      </c>
      <c r="C7" s="43">
        <f>'2020'!J7</f>
        <v>15587</v>
      </c>
      <c r="D7" s="43">
        <f t="shared" ref="D7:D39" si="2">B7-C7</f>
        <v>238</v>
      </c>
      <c r="E7" s="23">
        <f t="shared" ref="E7:E39" si="3">D7/C7</f>
        <v>1.526913453518958E-2</v>
      </c>
      <c r="F7" s="43">
        <f>SUM('2021'!B7:J7)</f>
        <v>105585</v>
      </c>
      <c r="G7" s="43">
        <f>SUM('2020'!B7:J7)</f>
        <v>97311</v>
      </c>
      <c r="H7" s="43">
        <f t="shared" ref="H7:H39" si="4">F7-G7</f>
        <v>8274</v>
      </c>
      <c r="I7" s="25">
        <f t="shared" ref="I7:I39" si="5">H7/G7</f>
        <v>8.5026358787804054E-2</v>
      </c>
    </row>
    <row r="8" spans="1:9" x14ac:dyDescent="0.25">
      <c r="A8" s="14" t="s">
        <v>21</v>
      </c>
      <c r="B8" s="29">
        <f>'2021'!J8</f>
        <v>10398</v>
      </c>
      <c r="C8" s="11">
        <f>'2020'!J8</f>
        <v>9868</v>
      </c>
      <c r="D8" s="11">
        <f t="shared" si="2"/>
        <v>530</v>
      </c>
      <c r="E8" s="22">
        <f t="shared" si="3"/>
        <v>5.3708958248885288E-2</v>
      </c>
      <c r="F8" s="11">
        <f>SUM('2021'!B8:J8)</f>
        <v>70989</v>
      </c>
      <c r="G8" s="11">
        <f>SUM('2020'!B8:J8)</f>
        <v>64414</v>
      </c>
      <c r="H8" s="11">
        <f t="shared" si="4"/>
        <v>6575</v>
      </c>
      <c r="I8" s="26">
        <f t="shared" si="5"/>
        <v>0.10207408327382246</v>
      </c>
    </row>
    <row r="9" spans="1:9" x14ac:dyDescent="0.25">
      <c r="A9" s="18" t="s">
        <v>44</v>
      </c>
      <c r="B9" s="31">
        <f>'2021'!J9</f>
        <v>27998</v>
      </c>
      <c r="C9" s="31">
        <f>'2020'!J9</f>
        <v>27537</v>
      </c>
      <c r="D9" s="31">
        <f t="shared" si="2"/>
        <v>461</v>
      </c>
      <c r="E9" s="24">
        <f t="shared" si="3"/>
        <v>1.6741111958455894E-2</v>
      </c>
      <c r="F9" s="31">
        <f>SUM('2021'!B9:J9)</f>
        <v>187044</v>
      </c>
      <c r="G9" s="31">
        <f>SUM('2020'!B9:J9)</f>
        <v>172556</v>
      </c>
      <c r="H9" s="31">
        <f t="shared" si="4"/>
        <v>14488</v>
      </c>
      <c r="I9" s="27">
        <f t="shared" si="5"/>
        <v>8.3961148844433106E-2</v>
      </c>
    </row>
    <row r="10" spans="1:9" x14ac:dyDescent="0.25">
      <c r="A10" s="16" t="s">
        <v>16</v>
      </c>
      <c r="B10" s="30">
        <f>'2021'!J10</f>
        <v>39011</v>
      </c>
      <c r="C10" s="43">
        <f>'2020'!J10</f>
        <v>34742</v>
      </c>
      <c r="D10" s="43">
        <f t="shared" si="2"/>
        <v>4269</v>
      </c>
      <c r="E10" s="23">
        <f t="shared" si="3"/>
        <v>0.1228772091416729</v>
      </c>
      <c r="F10" s="43">
        <f>SUM('2021'!B10:J10)</f>
        <v>210173</v>
      </c>
      <c r="G10" s="43">
        <f>SUM('2020'!B10:J10)</f>
        <v>233493</v>
      </c>
      <c r="H10" s="43">
        <f t="shared" si="4"/>
        <v>-23320</v>
      </c>
      <c r="I10" s="26">
        <f t="shared" si="5"/>
        <v>-9.9874514439405038E-2</v>
      </c>
    </row>
    <row r="11" spans="1:9" x14ac:dyDescent="0.25">
      <c r="A11" s="14" t="s">
        <v>14</v>
      </c>
      <c r="B11" s="29">
        <f>'2021'!J11</f>
        <v>138303</v>
      </c>
      <c r="C11" s="11">
        <f>'2020'!J11</f>
        <v>144322</v>
      </c>
      <c r="D11" s="11">
        <f t="shared" si="2"/>
        <v>-6019</v>
      </c>
      <c r="E11" s="22">
        <f t="shared" si="3"/>
        <v>-4.1705353307188095E-2</v>
      </c>
      <c r="F11" s="11">
        <f>SUM('2021'!B11:J11)</f>
        <v>831247</v>
      </c>
      <c r="G11" s="11">
        <f>SUM('2020'!B11:J11)</f>
        <v>1017352</v>
      </c>
      <c r="H11" s="11">
        <f t="shared" si="4"/>
        <v>-186105</v>
      </c>
      <c r="I11" s="26">
        <f t="shared" si="5"/>
        <v>-0.18293078501836138</v>
      </c>
    </row>
    <row r="12" spans="1:9" x14ac:dyDescent="0.25">
      <c r="A12" s="16" t="s">
        <v>17</v>
      </c>
      <c r="B12" s="30">
        <f>'2021'!J12</f>
        <v>4714</v>
      </c>
      <c r="C12" s="43">
        <f>'2020'!J12</f>
        <v>4697</v>
      </c>
      <c r="D12" s="43">
        <f t="shared" si="2"/>
        <v>17</v>
      </c>
      <c r="E12" s="23">
        <f t="shared" si="3"/>
        <v>3.6193314881839472E-3</v>
      </c>
      <c r="F12" s="43">
        <f>SUM('2021'!B12:J12)</f>
        <v>27836</v>
      </c>
      <c r="G12" s="43">
        <f>SUM('2020'!B12:J12)</f>
        <v>28842</v>
      </c>
      <c r="H12" s="43">
        <f t="shared" si="4"/>
        <v>-1006</v>
      </c>
      <c r="I12" s="25">
        <f t="shared" si="5"/>
        <v>-3.4879689341931905E-2</v>
      </c>
    </row>
    <row r="13" spans="1:9" x14ac:dyDescent="0.25">
      <c r="A13" s="14" t="s">
        <v>15</v>
      </c>
      <c r="B13" s="29">
        <f>'2021'!J13</f>
        <v>193746</v>
      </c>
      <c r="C13" s="11">
        <f>'2020'!J13</f>
        <v>203628</v>
      </c>
      <c r="D13" s="11">
        <f t="shared" si="2"/>
        <v>-9882</v>
      </c>
      <c r="E13" s="22">
        <f t="shared" si="3"/>
        <v>-4.8529671754375628E-2</v>
      </c>
      <c r="F13" s="11">
        <f>SUM('2021'!B13:J13)</f>
        <v>1130017</v>
      </c>
      <c r="G13" s="11">
        <f>SUM('2020'!B13:J13)</f>
        <v>1393068</v>
      </c>
      <c r="H13" s="11">
        <f t="shared" si="4"/>
        <v>-263051</v>
      </c>
      <c r="I13" s="26">
        <f t="shared" si="5"/>
        <v>-0.18882854246885292</v>
      </c>
    </row>
    <row r="14" spans="1:9" x14ac:dyDescent="0.25">
      <c r="A14" s="18" t="s">
        <v>45</v>
      </c>
      <c r="B14" s="31">
        <f>'2021'!J14</f>
        <v>375774</v>
      </c>
      <c r="C14" s="31">
        <f>'2020'!J14</f>
        <v>387389</v>
      </c>
      <c r="D14" s="31">
        <f t="shared" si="2"/>
        <v>-11615</v>
      </c>
      <c r="E14" s="24">
        <f t="shared" si="3"/>
        <v>-2.9982782164697502E-2</v>
      </c>
      <c r="F14" s="31">
        <f>SUM('2021'!B14:J14)</f>
        <v>2199273</v>
      </c>
      <c r="G14" s="31">
        <f>SUM('2020'!B14:J14)</f>
        <v>2672755</v>
      </c>
      <c r="H14" s="31">
        <f t="shared" si="4"/>
        <v>-473482</v>
      </c>
      <c r="I14" s="27">
        <f t="shared" si="5"/>
        <v>-0.17715129145769065</v>
      </c>
    </row>
    <row r="15" spans="1:9" x14ac:dyDescent="0.25">
      <c r="A15" s="16" t="s">
        <v>24</v>
      </c>
      <c r="B15" s="30">
        <f>'2021'!J15</f>
        <v>15376</v>
      </c>
      <c r="C15" s="43">
        <f>'2020'!J15</f>
        <v>15512</v>
      </c>
      <c r="D15" s="43">
        <f t="shared" si="2"/>
        <v>-136</v>
      </c>
      <c r="E15" s="23">
        <f t="shared" si="3"/>
        <v>-8.7674058793192362E-3</v>
      </c>
      <c r="F15" s="43">
        <f>SUM('2021'!B15:J15)</f>
        <v>99099</v>
      </c>
      <c r="G15" s="43">
        <f>SUM('2020'!B15:J15)</f>
        <v>82999</v>
      </c>
      <c r="H15" s="43">
        <f t="shared" si="4"/>
        <v>16100</v>
      </c>
      <c r="I15" s="25">
        <f t="shared" si="5"/>
        <v>0.1939782407016952</v>
      </c>
    </row>
    <row r="16" spans="1:9" x14ac:dyDescent="0.25">
      <c r="A16" s="14" t="s">
        <v>23</v>
      </c>
      <c r="B16" s="29">
        <f>'2021'!J16</f>
        <v>11656</v>
      </c>
      <c r="C16" s="11">
        <f>'2020'!J16</f>
        <v>12013</v>
      </c>
      <c r="D16" s="11">
        <f t="shared" si="2"/>
        <v>-357</v>
      </c>
      <c r="E16" s="22">
        <f t="shared" si="3"/>
        <v>-2.9717805710480313E-2</v>
      </c>
      <c r="F16" s="11">
        <f>SUM('2021'!B16:J16)</f>
        <v>70697</v>
      </c>
      <c r="G16" s="11">
        <f>SUM('2020'!B16:J16)</f>
        <v>52572</v>
      </c>
      <c r="H16" s="11">
        <f t="shared" si="4"/>
        <v>18125</v>
      </c>
      <c r="I16" s="26">
        <f t="shared" si="5"/>
        <v>0.34476527429049686</v>
      </c>
    </row>
    <row r="17" spans="1:9" x14ac:dyDescent="0.25">
      <c r="A17" s="18" t="s">
        <v>46</v>
      </c>
      <c r="B17" s="31">
        <f>'2021'!J17</f>
        <v>27032</v>
      </c>
      <c r="C17" s="31">
        <f>'2020'!J17</f>
        <v>27525</v>
      </c>
      <c r="D17" s="31">
        <f t="shared" si="2"/>
        <v>-493</v>
      </c>
      <c r="E17" s="24">
        <f t="shared" si="3"/>
        <v>-1.7910990009082653E-2</v>
      </c>
      <c r="F17" s="31">
        <f>SUM('2021'!B17:J17)</f>
        <v>169796</v>
      </c>
      <c r="G17" s="31">
        <f>SUM('2020'!B17:J17)</f>
        <v>135571</v>
      </c>
      <c r="H17" s="31">
        <f t="shared" si="4"/>
        <v>34225</v>
      </c>
      <c r="I17" s="27">
        <f t="shared" si="5"/>
        <v>0.25245074536589684</v>
      </c>
    </row>
    <row r="18" spans="1:9" x14ac:dyDescent="0.25">
      <c r="A18" s="16" t="s">
        <v>34</v>
      </c>
      <c r="B18" s="30">
        <f>'2021'!J18</f>
        <v>82111</v>
      </c>
      <c r="C18" s="43">
        <f>'2020'!J18</f>
        <v>79175</v>
      </c>
      <c r="D18" s="43">
        <f t="shared" si="2"/>
        <v>2936</v>
      </c>
      <c r="E18" s="23">
        <f t="shared" si="3"/>
        <v>3.7082412377644459E-2</v>
      </c>
      <c r="F18" s="43">
        <f>SUM('2021'!B18:J18)</f>
        <v>542247</v>
      </c>
      <c r="G18" s="43">
        <f>SUM('2020'!B18:J18)</f>
        <v>579945</v>
      </c>
      <c r="H18" s="43">
        <f t="shared" si="4"/>
        <v>-37698</v>
      </c>
      <c r="I18" s="25">
        <f t="shared" si="5"/>
        <v>-6.5002715774771749E-2</v>
      </c>
    </row>
    <row r="19" spans="1:9" x14ac:dyDescent="0.25">
      <c r="A19" s="14" t="s">
        <v>33</v>
      </c>
      <c r="B19" s="29">
        <f>'2021'!J19</f>
        <v>286131</v>
      </c>
      <c r="C19" s="11">
        <f>'2020'!J19</f>
        <v>296818</v>
      </c>
      <c r="D19" s="11">
        <f t="shared" si="2"/>
        <v>-10687</v>
      </c>
      <c r="E19" s="22">
        <f t="shared" si="3"/>
        <v>-3.6005228793402018E-2</v>
      </c>
      <c r="F19" s="11">
        <f>SUM('2021'!B19:J19)</f>
        <v>1834542</v>
      </c>
      <c r="G19" s="11">
        <f>SUM('2020'!B19:J19)</f>
        <v>2003463</v>
      </c>
      <c r="H19" s="11">
        <f t="shared" si="4"/>
        <v>-168921</v>
      </c>
      <c r="I19" s="26">
        <f t="shared" si="5"/>
        <v>-8.4314509426927281E-2</v>
      </c>
    </row>
    <row r="20" spans="1:9" x14ac:dyDescent="0.25">
      <c r="A20" s="18" t="s">
        <v>47</v>
      </c>
      <c r="B20" s="31">
        <f>'2021'!J20</f>
        <v>368242</v>
      </c>
      <c r="C20" s="31">
        <f>'2020'!J20</f>
        <v>375993</v>
      </c>
      <c r="D20" s="31">
        <f t="shared" si="2"/>
        <v>-7751</v>
      </c>
      <c r="E20" s="24">
        <f t="shared" si="3"/>
        <v>-2.0614745487283009E-2</v>
      </c>
      <c r="F20" s="31">
        <f>SUM('2021'!B20:J20)</f>
        <v>2376789</v>
      </c>
      <c r="G20" s="31">
        <f>SUM('2020'!B20:J20)</f>
        <v>2583408</v>
      </c>
      <c r="H20" s="31">
        <f t="shared" si="4"/>
        <v>-206619</v>
      </c>
      <c r="I20" s="27">
        <f t="shared" si="5"/>
        <v>-7.9979236729157757E-2</v>
      </c>
    </row>
    <row r="21" spans="1:9" x14ac:dyDescent="0.25">
      <c r="A21" s="16" t="s">
        <v>28</v>
      </c>
      <c r="B21" s="30">
        <f>'2021'!J21</f>
        <v>1755</v>
      </c>
      <c r="C21" s="43">
        <f>'2020'!J21</f>
        <v>2214</v>
      </c>
      <c r="D21" s="43">
        <f t="shared" si="2"/>
        <v>-459</v>
      </c>
      <c r="E21" s="23">
        <f t="shared" si="3"/>
        <v>-0.2073170731707317</v>
      </c>
      <c r="F21" s="43">
        <f>SUM('2021'!B21:J21)</f>
        <v>12126</v>
      </c>
      <c r="G21" s="43">
        <f>SUM('2020'!B21:J21)</f>
        <v>10512</v>
      </c>
      <c r="H21" s="43">
        <f t="shared" si="4"/>
        <v>1614</v>
      </c>
      <c r="I21" s="25">
        <f t="shared" si="5"/>
        <v>0.15353881278538814</v>
      </c>
    </row>
    <row r="22" spans="1:9" x14ac:dyDescent="0.25">
      <c r="A22" s="14" t="s">
        <v>26</v>
      </c>
      <c r="B22" s="29">
        <f>'2021'!J22</f>
        <v>4845</v>
      </c>
      <c r="C22" s="11">
        <f>'2020'!J22</f>
        <v>4684</v>
      </c>
      <c r="D22" s="11">
        <f t="shared" si="2"/>
        <v>161</v>
      </c>
      <c r="E22" s="22">
        <f t="shared" si="3"/>
        <v>3.4372331340734412E-2</v>
      </c>
      <c r="F22" s="11">
        <f>SUM('2021'!B22:J22)</f>
        <v>28012</v>
      </c>
      <c r="G22" s="11">
        <f>SUM('2020'!B22:J22)</f>
        <v>22976</v>
      </c>
      <c r="H22" s="11">
        <f t="shared" si="4"/>
        <v>5036</v>
      </c>
      <c r="I22" s="26">
        <f t="shared" si="5"/>
        <v>0.21918523676880222</v>
      </c>
    </row>
    <row r="23" spans="1:9" x14ac:dyDescent="0.25">
      <c r="A23" s="16" t="s">
        <v>27</v>
      </c>
      <c r="B23" s="30">
        <f>'2021'!J23</f>
        <v>2038</v>
      </c>
      <c r="C23" s="43">
        <f>'2020'!J23</f>
        <v>2319</v>
      </c>
      <c r="D23" s="43">
        <f t="shared" si="2"/>
        <v>-281</v>
      </c>
      <c r="E23" s="23">
        <f t="shared" si="3"/>
        <v>-0.12117291936179388</v>
      </c>
      <c r="F23" s="43">
        <f>SUM('2021'!B23:J23)</f>
        <v>13757</v>
      </c>
      <c r="G23" s="43">
        <f>SUM('2020'!B23:J23)</f>
        <v>11393</v>
      </c>
      <c r="H23" s="43">
        <f t="shared" si="4"/>
        <v>2364</v>
      </c>
      <c r="I23" s="25">
        <f t="shared" si="5"/>
        <v>0.20749583077328185</v>
      </c>
    </row>
    <row r="24" spans="1:9" x14ac:dyDescent="0.25">
      <c r="A24" s="14" t="s">
        <v>25</v>
      </c>
      <c r="B24" s="29">
        <f>'2021'!J24</f>
        <v>2753</v>
      </c>
      <c r="C24" s="11">
        <f>'2020'!J24</f>
        <v>2720</v>
      </c>
      <c r="D24" s="11">
        <f t="shared" si="2"/>
        <v>33</v>
      </c>
      <c r="E24" s="22">
        <f t="shared" si="3"/>
        <v>1.2132352941176471E-2</v>
      </c>
      <c r="F24" s="11">
        <f>SUM('2021'!B24:J24)</f>
        <v>19497</v>
      </c>
      <c r="G24" s="11">
        <f>SUM('2020'!B24:J24)</f>
        <v>16554</v>
      </c>
      <c r="H24" s="11">
        <f t="shared" si="4"/>
        <v>2943</v>
      </c>
      <c r="I24" s="26">
        <f t="shared" si="5"/>
        <v>0.17778180500181226</v>
      </c>
    </row>
    <row r="25" spans="1:9" x14ac:dyDescent="0.25">
      <c r="A25" s="16" t="s">
        <v>29</v>
      </c>
      <c r="B25" s="30">
        <f>'2021'!J25</f>
        <v>5077</v>
      </c>
      <c r="C25" s="43">
        <f>'2020'!J25</f>
        <v>5446</v>
      </c>
      <c r="D25" s="43">
        <f t="shared" si="2"/>
        <v>-369</v>
      </c>
      <c r="E25" s="23">
        <f t="shared" si="3"/>
        <v>-6.7756151303709142E-2</v>
      </c>
      <c r="F25" s="43">
        <f>SUM('2021'!B25:J25)</f>
        <v>30464</v>
      </c>
      <c r="G25" s="43">
        <f>SUM('2020'!B25:J25)</f>
        <v>24670</v>
      </c>
      <c r="H25" s="43">
        <f t="shared" si="4"/>
        <v>5794</v>
      </c>
      <c r="I25" s="25">
        <f t="shared" si="5"/>
        <v>0.23486015403323876</v>
      </c>
    </row>
    <row r="26" spans="1:9" x14ac:dyDescent="0.25">
      <c r="A26" s="14" t="s">
        <v>30</v>
      </c>
      <c r="B26" s="29">
        <f>'2021'!J26</f>
        <v>5422</v>
      </c>
      <c r="C26" s="11">
        <f>'2020'!J26</f>
        <v>7309</v>
      </c>
      <c r="D26" s="11">
        <f t="shared" si="2"/>
        <v>-1887</v>
      </c>
      <c r="E26" s="22">
        <f t="shared" si="3"/>
        <v>-0.25817485292105624</v>
      </c>
      <c r="F26" s="11">
        <f>SUM('2021'!B26:J26)</f>
        <v>38177</v>
      </c>
      <c r="G26" s="11">
        <f>SUM('2020'!B26:J26)</f>
        <v>33253</v>
      </c>
      <c r="H26" s="11">
        <f t="shared" si="4"/>
        <v>4924</v>
      </c>
      <c r="I26" s="26">
        <f t="shared" si="5"/>
        <v>0.14807686524524102</v>
      </c>
    </row>
    <row r="27" spans="1:9" x14ac:dyDescent="0.25">
      <c r="A27" s="18" t="s">
        <v>48</v>
      </c>
      <c r="B27" s="31">
        <f>'2021'!J27</f>
        <v>21890</v>
      </c>
      <c r="C27" s="31">
        <f>'2020'!J27</f>
        <v>24692</v>
      </c>
      <c r="D27" s="31">
        <f t="shared" si="2"/>
        <v>-2802</v>
      </c>
      <c r="E27" s="24">
        <f t="shared" si="3"/>
        <v>-0.11347804957071116</v>
      </c>
      <c r="F27" s="31">
        <f>SUM('2021'!B27:J27)</f>
        <v>142033</v>
      </c>
      <c r="G27" s="31">
        <f>SUM('2020'!B27:J27)</f>
        <v>119358</v>
      </c>
      <c r="H27" s="31">
        <f t="shared" si="4"/>
        <v>22675</v>
      </c>
      <c r="I27" s="27">
        <f t="shared" si="5"/>
        <v>0.18997469796745925</v>
      </c>
    </row>
    <row r="28" spans="1:9" x14ac:dyDescent="0.25">
      <c r="A28" s="16" t="s">
        <v>49</v>
      </c>
      <c r="B28" s="30">
        <f>'2021'!J28</f>
        <v>10949</v>
      </c>
      <c r="C28" s="43">
        <f>'2020'!J28</f>
        <v>10687</v>
      </c>
      <c r="D28" s="43">
        <f t="shared" si="2"/>
        <v>262</v>
      </c>
      <c r="E28" s="23">
        <f t="shared" si="3"/>
        <v>2.4515766819500327E-2</v>
      </c>
      <c r="F28" s="43">
        <f>SUM('2021'!B28:J28)</f>
        <v>77743</v>
      </c>
      <c r="G28" s="43">
        <f>SUM('2020'!B28:J28)</f>
        <v>82492</v>
      </c>
      <c r="H28" s="43">
        <f t="shared" si="4"/>
        <v>-4749</v>
      </c>
      <c r="I28" s="25">
        <f t="shared" si="5"/>
        <v>-5.7569218833341415E-2</v>
      </c>
    </row>
    <row r="29" spans="1:9" x14ac:dyDescent="0.25">
      <c r="A29" s="14" t="s">
        <v>36</v>
      </c>
      <c r="B29" s="29">
        <f>'2021'!J29</f>
        <v>59225</v>
      </c>
      <c r="C29" s="11">
        <f>'2020'!J29</f>
        <v>50453</v>
      </c>
      <c r="D29" s="11">
        <f t="shared" si="2"/>
        <v>8772</v>
      </c>
      <c r="E29" s="22">
        <f t="shared" si="3"/>
        <v>0.17386478504746991</v>
      </c>
      <c r="F29" s="11">
        <f>SUM('2021'!B29:J29)</f>
        <v>337665</v>
      </c>
      <c r="G29" s="11">
        <f>SUM('2020'!B29:J29)</f>
        <v>320099</v>
      </c>
      <c r="H29" s="11">
        <f t="shared" si="4"/>
        <v>17566</v>
      </c>
      <c r="I29" s="26">
        <f t="shared" si="5"/>
        <v>5.4876772498508274E-2</v>
      </c>
    </row>
    <row r="30" spans="1:9" x14ac:dyDescent="0.25">
      <c r="A30" s="16" t="s">
        <v>35</v>
      </c>
      <c r="B30" s="30">
        <f>'2021'!J30</f>
        <v>78082</v>
      </c>
      <c r="C30" s="43">
        <f>'2020'!J30</f>
        <v>76528</v>
      </c>
      <c r="D30" s="43">
        <f t="shared" si="2"/>
        <v>1554</v>
      </c>
      <c r="E30" s="23">
        <f t="shared" si="3"/>
        <v>2.0306293121471881E-2</v>
      </c>
      <c r="F30" s="43">
        <f>SUM('2021'!B30:J30)</f>
        <v>475723</v>
      </c>
      <c r="G30" s="43">
        <f>SUM('2020'!B30:J30)</f>
        <v>542391</v>
      </c>
      <c r="H30" s="43">
        <f t="shared" si="4"/>
        <v>-66668</v>
      </c>
      <c r="I30" s="25">
        <f t="shared" si="5"/>
        <v>-0.12291501887015087</v>
      </c>
    </row>
    <row r="31" spans="1:9" x14ac:dyDescent="0.25">
      <c r="A31" s="18" t="s">
        <v>50</v>
      </c>
      <c r="B31" s="31">
        <f>'2021'!J31</f>
        <v>148256</v>
      </c>
      <c r="C31" s="31">
        <f>'2020'!J31</f>
        <v>137668</v>
      </c>
      <c r="D31" s="31">
        <f t="shared" si="2"/>
        <v>10588</v>
      </c>
      <c r="E31" s="24">
        <f t="shared" si="3"/>
        <v>7.6909666734462617E-2</v>
      </c>
      <c r="F31" s="31">
        <f>SUM('2021'!B31:J31)</f>
        <v>891131</v>
      </c>
      <c r="G31" s="31">
        <f>SUM('2020'!B31:J31)</f>
        <v>944982</v>
      </c>
      <c r="H31" s="31">
        <f t="shared" si="4"/>
        <v>-53851</v>
      </c>
      <c r="I31" s="27">
        <f t="shared" si="5"/>
        <v>-5.698627063795924E-2</v>
      </c>
    </row>
    <row r="32" spans="1:9" x14ac:dyDescent="0.25">
      <c r="A32" s="14" t="s">
        <v>32</v>
      </c>
      <c r="B32" s="29">
        <f>'2021'!J32</f>
        <v>101770</v>
      </c>
      <c r="C32" s="11">
        <f>'2020'!J32</f>
        <v>101669</v>
      </c>
      <c r="D32" s="11">
        <f t="shared" si="2"/>
        <v>101</v>
      </c>
      <c r="E32" s="22">
        <f t="shared" si="3"/>
        <v>9.9341982315159978E-4</v>
      </c>
      <c r="F32" s="11">
        <f>SUM('2021'!B32:J32)</f>
        <v>678179</v>
      </c>
      <c r="G32" s="11">
        <f>SUM('2020'!B32:J32)</f>
        <v>698075</v>
      </c>
      <c r="H32" s="11">
        <f t="shared" si="4"/>
        <v>-19896</v>
      </c>
      <c r="I32" s="26">
        <f t="shared" si="5"/>
        <v>-2.8501235540593774E-2</v>
      </c>
    </row>
    <row r="33" spans="1:9" x14ac:dyDescent="0.25">
      <c r="A33" s="16" t="s">
        <v>31</v>
      </c>
      <c r="B33" s="30">
        <f>'2021'!J33</f>
        <v>131154</v>
      </c>
      <c r="C33" s="43">
        <f>'2020'!J33</f>
        <v>143452</v>
      </c>
      <c r="D33" s="43">
        <f t="shared" si="2"/>
        <v>-12298</v>
      </c>
      <c r="E33" s="23">
        <f t="shared" si="3"/>
        <v>-8.5729024342637253E-2</v>
      </c>
      <c r="F33" s="43">
        <f>SUM('2021'!B33:J33)</f>
        <v>867253</v>
      </c>
      <c r="G33" s="43">
        <f>SUM('2020'!B33:J33)</f>
        <v>942627</v>
      </c>
      <c r="H33" s="43">
        <f t="shared" si="4"/>
        <v>-75374</v>
      </c>
      <c r="I33" s="25">
        <f t="shared" si="5"/>
        <v>-7.996163912130673E-2</v>
      </c>
    </row>
    <row r="34" spans="1:9" x14ac:dyDescent="0.25">
      <c r="A34" s="18" t="s">
        <v>51</v>
      </c>
      <c r="B34" s="31">
        <f>'2021'!J34</f>
        <v>232924</v>
      </c>
      <c r="C34" s="31">
        <f>'2020'!J34</f>
        <v>245121</v>
      </c>
      <c r="D34" s="44">
        <f t="shared" si="2"/>
        <v>-12197</v>
      </c>
      <c r="E34" s="24">
        <f t="shared" si="3"/>
        <v>-4.9759098567646182E-2</v>
      </c>
      <c r="F34" s="31">
        <f>SUM('2021'!B34:J34)</f>
        <v>1545432</v>
      </c>
      <c r="G34" s="47">
        <f>SUM('2020'!B34:J34)</f>
        <v>1640702</v>
      </c>
      <c r="H34" s="47">
        <f t="shared" si="4"/>
        <v>-95270</v>
      </c>
      <c r="I34" s="27">
        <f t="shared" si="5"/>
        <v>-5.8066608073861069E-2</v>
      </c>
    </row>
    <row r="35" spans="1:9" x14ac:dyDescent="0.25">
      <c r="A35" s="14" t="s">
        <v>52</v>
      </c>
      <c r="B35" s="29">
        <f>'2021'!J35</f>
        <v>48</v>
      </c>
      <c r="C35" s="11">
        <f>'2020'!J35</f>
        <v>41</v>
      </c>
      <c r="D35" s="11">
        <f t="shared" si="2"/>
        <v>7</v>
      </c>
      <c r="E35" s="22">
        <f t="shared" si="3"/>
        <v>0.17073170731707318</v>
      </c>
      <c r="F35" s="49">
        <f>SUM('2021'!B35:J35)</f>
        <v>482</v>
      </c>
      <c r="G35" s="29">
        <f>SUM('2020'!B35:J35)</f>
        <v>444</v>
      </c>
      <c r="H35" s="29">
        <f t="shared" si="4"/>
        <v>38</v>
      </c>
      <c r="I35" s="45">
        <f t="shared" si="5"/>
        <v>8.5585585585585586E-2</v>
      </c>
    </row>
    <row r="36" spans="1:9" x14ac:dyDescent="0.25">
      <c r="A36" s="16" t="s">
        <v>19</v>
      </c>
      <c r="B36" s="30">
        <f>'2021'!J36</f>
        <v>9146</v>
      </c>
      <c r="C36" s="43">
        <f>'2020'!J36</f>
        <v>9001</v>
      </c>
      <c r="D36" s="43">
        <f t="shared" si="2"/>
        <v>145</v>
      </c>
      <c r="E36" s="57">
        <f t="shared" si="3"/>
        <v>1.6109321186534829E-2</v>
      </c>
      <c r="F36" s="50">
        <f>SUM('2021'!B36:J36)</f>
        <v>54244</v>
      </c>
      <c r="G36" s="30">
        <f>SUM('2020'!B36:J36)</f>
        <v>42171</v>
      </c>
      <c r="H36" s="30">
        <f t="shared" si="4"/>
        <v>12073</v>
      </c>
      <c r="I36" s="46">
        <f t="shared" si="5"/>
        <v>0.28628678475729769</v>
      </c>
    </row>
    <row r="37" spans="1:9" x14ac:dyDescent="0.25">
      <c r="A37" s="14" t="s">
        <v>18</v>
      </c>
      <c r="B37" s="29">
        <f>'2021'!J37</f>
        <v>29104</v>
      </c>
      <c r="C37" s="11">
        <f>'2020'!J37</f>
        <v>33469</v>
      </c>
      <c r="D37" s="11">
        <f t="shared" si="2"/>
        <v>-4365</v>
      </c>
      <c r="E37" s="22">
        <f t="shared" si="3"/>
        <v>-0.13041919388090473</v>
      </c>
      <c r="F37" s="49">
        <f>SUM('2021'!B37:J37)</f>
        <v>294942</v>
      </c>
      <c r="G37" s="29">
        <f>SUM('2020'!B37:J37)</f>
        <v>276507</v>
      </c>
      <c r="H37" s="29">
        <f t="shared" si="4"/>
        <v>18435</v>
      </c>
      <c r="I37" s="45">
        <f t="shared" si="5"/>
        <v>6.6671006520630585E-2</v>
      </c>
    </row>
    <row r="38" spans="1:9" x14ac:dyDescent="0.25">
      <c r="A38" s="18" t="s">
        <v>53</v>
      </c>
      <c r="B38" s="31">
        <f>'2021'!J38</f>
        <v>38298</v>
      </c>
      <c r="C38" s="31">
        <f>'2020'!J38</f>
        <v>42511</v>
      </c>
      <c r="D38" s="31">
        <f t="shared" si="2"/>
        <v>-4213</v>
      </c>
      <c r="E38" s="24">
        <f t="shared" si="3"/>
        <v>-9.9103761379407684E-2</v>
      </c>
      <c r="F38" s="31">
        <f>SUM('2021'!B38:J38)</f>
        <v>349668</v>
      </c>
      <c r="G38" s="48">
        <f>SUM('2020'!B38:J38)</f>
        <v>319122</v>
      </c>
      <c r="H38" s="48">
        <f t="shared" si="4"/>
        <v>30546</v>
      </c>
      <c r="I38" s="27">
        <f t="shared" si="5"/>
        <v>9.5718878673360028E-2</v>
      </c>
    </row>
    <row r="39" spans="1:9" x14ac:dyDescent="0.25">
      <c r="A39" s="32" t="s">
        <v>54</v>
      </c>
      <c r="B39" s="33">
        <f>'2021'!J39</f>
        <v>1240414</v>
      </c>
      <c r="C39" s="33">
        <f>'2020'!J39</f>
        <v>1268436</v>
      </c>
      <c r="D39" s="33">
        <f t="shared" si="2"/>
        <v>-28022</v>
      </c>
      <c r="E39" s="34">
        <f t="shared" si="3"/>
        <v>-2.2091772860436003E-2</v>
      </c>
      <c r="F39" s="35">
        <f>SUM('2021'!B39:J39)</f>
        <v>7861166</v>
      </c>
      <c r="G39" s="35">
        <f>SUM('2020'!B39:J39)</f>
        <v>8588454</v>
      </c>
      <c r="H39" s="35">
        <f t="shared" si="4"/>
        <v>-727288</v>
      </c>
      <c r="I39" s="36">
        <f t="shared" si="5"/>
        <v>-8.4682062685554352E-2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8F36-EE77-4EAF-810D-70ED4EF49DA1}">
  <dimension ref="A1:I39"/>
  <sheetViews>
    <sheetView tabSelected="1" topLeftCell="A7" workbookViewId="0">
      <selection activeCell="K14" sqref="K14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43</v>
      </c>
    </row>
    <row r="2" spans="1:9" ht="15.75" x14ac:dyDescent="0.25">
      <c r="A2" s="72">
        <v>44470</v>
      </c>
    </row>
    <row r="4" spans="1:9" x14ac:dyDescent="0.25">
      <c r="A4" s="55" t="s">
        <v>37</v>
      </c>
      <c r="B4" s="104" t="s">
        <v>38</v>
      </c>
      <c r="C4" s="105"/>
      <c r="D4" s="105"/>
      <c r="E4" s="106"/>
      <c r="F4" s="104" t="s">
        <v>39</v>
      </c>
      <c r="G4" s="105"/>
      <c r="H4" s="105"/>
      <c r="I4" s="106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'2021'!K6</f>
        <v>1372</v>
      </c>
      <c r="C6" s="11">
        <f>'2020'!K6</f>
        <v>1522</v>
      </c>
      <c r="D6" s="11">
        <f t="shared" ref="D6" si="0">B6-C6</f>
        <v>-150</v>
      </c>
      <c r="E6" s="22">
        <f t="shared" ref="E6" si="1">D6/C6</f>
        <v>-9.8554533508541389E-2</v>
      </c>
      <c r="F6" s="11">
        <f>SUM('2021'!B6:K6)</f>
        <v>11842</v>
      </c>
      <c r="G6" s="11">
        <f>SUM('2020'!B6:K6)</f>
        <v>12353</v>
      </c>
      <c r="H6" s="11">
        <f>F6-G6</f>
        <v>-511</v>
      </c>
      <c r="I6" s="26">
        <f>H6/G6</f>
        <v>-4.1366469683477701E-2</v>
      </c>
    </row>
    <row r="7" spans="1:9" x14ac:dyDescent="0.25">
      <c r="A7" s="16" t="s">
        <v>20</v>
      </c>
      <c r="B7" s="30">
        <f>'2021'!K7</f>
        <v>14109</v>
      </c>
      <c r="C7" s="43">
        <f>'2020'!K7</f>
        <v>14187</v>
      </c>
      <c r="D7" s="43">
        <f t="shared" ref="D7:D39" si="2">B7-C7</f>
        <v>-78</v>
      </c>
      <c r="E7" s="23">
        <f t="shared" ref="E7:E39" si="3">D7/C7</f>
        <v>-5.4979911186297317E-3</v>
      </c>
      <c r="F7" s="43">
        <f>SUM('2021'!B7:K7)</f>
        <v>119694</v>
      </c>
      <c r="G7" s="43">
        <f>SUM('2020'!B7:K7)</f>
        <v>111498</v>
      </c>
      <c r="H7" s="43">
        <f t="shared" ref="H7:H39" si="4">F7-G7</f>
        <v>8196</v>
      </c>
      <c r="I7" s="25">
        <f t="shared" ref="I7:I39" si="5">H7/G7</f>
        <v>7.3508044987354026E-2</v>
      </c>
    </row>
    <row r="8" spans="1:9" x14ac:dyDescent="0.25">
      <c r="A8" s="14" t="s">
        <v>21</v>
      </c>
      <c r="B8" s="29">
        <f>'2021'!K8</f>
        <v>9070</v>
      </c>
      <c r="C8" s="11">
        <f>'2020'!K8</f>
        <v>8981</v>
      </c>
      <c r="D8" s="11">
        <f t="shared" si="2"/>
        <v>89</v>
      </c>
      <c r="E8" s="22">
        <f t="shared" si="3"/>
        <v>9.9098095980403068E-3</v>
      </c>
      <c r="F8" s="11">
        <f>SUM('2021'!B8:K8)</f>
        <v>80059</v>
      </c>
      <c r="G8" s="11">
        <f>SUM('2020'!B8:K8)</f>
        <v>73395</v>
      </c>
      <c r="H8" s="11">
        <f t="shared" si="4"/>
        <v>6664</v>
      </c>
      <c r="I8" s="26">
        <f t="shared" si="5"/>
        <v>9.0796375774916546E-2</v>
      </c>
    </row>
    <row r="9" spans="1:9" x14ac:dyDescent="0.25">
      <c r="A9" s="18" t="s">
        <v>44</v>
      </c>
      <c r="B9" s="31">
        <f>'2021'!K9</f>
        <v>24551</v>
      </c>
      <c r="C9" s="31">
        <f>'2020'!K9</f>
        <v>24690</v>
      </c>
      <c r="D9" s="31">
        <f t="shared" si="2"/>
        <v>-139</v>
      </c>
      <c r="E9" s="24">
        <f t="shared" si="3"/>
        <v>-5.629809639530174E-3</v>
      </c>
      <c r="F9" s="31">
        <f>SUM('2021'!B9:K9)</f>
        <v>211595</v>
      </c>
      <c r="G9" s="31">
        <f>SUM('2020'!B9:K9)</f>
        <v>197246</v>
      </c>
      <c r="H9" s="31">
        <f t="shared" si="4"/>
        <v>14349</v>
      </c>
      <c r="I9" s="27">
        <f t="shared" si="5"/>
        <v>7.2746722366993505E-2</v>
      </c>
    </row>
    <row r="10" spans="1:9" x14ac:dyDescent="0.25">
      <c r="A10" s="16" t="s">
        <v>16</v>
      </c>
      <c r="B10" s="30">
        <f>'2021'!K10</f>
        <v>35154</v>
      </c>
      <c r="C10" s="43">
        <f>'2020'!K10</f>
        <v>32525</v>
      </c>
      <c r="D10" s="43">
        <f t="shared" si="2"/>
        <v>2629</v>
      </c>
      <c r="E10" s="23">
        <f t="shared" si="3"/>
        <v>8.0830130668716374E-2</v>
      </c>
      <c r="F10" s="43">
        <f>SUM('2021'!B10:K10)</f>
        <v>245327</v>
      </c>
      <c r="G10" s="43">
        <f>SUM('2020'!B10:K10)</f>
        <v>266018</v>
      </c>
      <c r="H10" s="43">
        <f t="shared" si="4"/>
        <v>-20691</v>
      </c>
      <c r="I10" s="26">
        <f t="shared" si="5"/>
        <v>-7.7780450946928398E-2</v>
      </c>
    </row>
    <row r="11" spans="1:9" x14ac:dyDescent="0.25">
      <c r="A11" s="14" t="s">
        <v>14</v>
      </c>
      <c r="B11" s="29">
        <f>'2021'!K11</f>
        <v>134718</v>
      </c>
      <c r="C11" s="11">
        <f>'2020'!K11</f>
        <v>137428</v>
      </c>
      <c r="D11" s="11">
        <f t="shared" si="2"/>
        <v>-2710</v>
      </c>
      <c r="E11" s="22">
        <f t="shared" si="3"/>
        <v>-1.9719416712751403E-2</v>
      </c>
      <c r="F11" s="11">
        <f>SUM('2021'!B11:K11)</f>
        <v>965965</v>
      </c>
      <c r="G11" s="11">
        <f>SUM('2020'!B11:K11)</f>
        <v>1154780</v>
      </c>
      <c r="H11" s="11">
        <f t="shared" si="4"/>
        <v>-188815</v>
      </c>
      <c r="I11" s="26">
        <f t="shared" si="5"/>
        <v>-0.16350733473042484</v>
      </c>
    </row>
    <row r="12" spans="1:9" x14ac:dyDescent="0.25">
      <c r="A12" s="16" t="s">
        <v>17</v>
      </c>
      <c r="B12" s="30">
        <f>'2021'!K12</f>
        <v>4190</v>
      </c>
      <c r="C12" s="43">
        <f>'2020'!K12</f>
        <v>4166</v>
      </c>
      <c r="D12" s="43">
        <f t="shared" si="2"/>
        <v>24</v>
      </c>
      <c r="E12" s="23">
        <f t="shared" si="3"/>
        <v>5.7609217474795969E-3</v>
      </c>
      <c r="F12" s="43">
        <f>SUM('2021'!B12:K12)</f>
        <v>32026</v>
      </c>
      <c r="G12" s="43">
        <f>SUM('2020'!B12:K12)</f>
        <v>33008</v>
      </c>
      <c r="H12" s="43">
        <f t="shared" si="4"/>
        <v>-982</v>
      </c>
      <c r="I12" s="25">
        <f t="shared" si="5"/>
        <v>-2.9750363548230734E-2</v>
      </c>
    </row>
    <row r="13" spans="1:9" x14ac:dyDescent="0.25">
      <c r="A13" s="14" t="s">
        <v>15</v>
      </c>
      <c r="B13" s="29">
        <f>'2021'!K13</f>
        <v>186715</v>
      </c>
      <c r="C13" s="11">
        <f>'2020'!K13</f>
        <v>196722</v>
      </c>
      <c r="D13" s="11">
        <f t="shared" si="2"/>
        <v>-10007</v>
      </c>
      <c r="E13" s="22">
        <f t="shared" si="3"/>
        <v>-5.0868738626081475E-2</v>
      </c>
      <c r="F13" s="11">
        <f>SUM('2021'!B13:K13)</f>
        <v>1316732</v>
      </c>
      <c r="G13" s="11">
        <f>SUM('2020'!B13:K13)</f>
        <v>1589790</v>
      </c>
      <c r="H13" s="11">
        <f t="shared" si="4"/>
        <v>-273058</v>
      </c>
      <c r="I13" s="26">
        <f t="shared" si="5"/>
        <v>-0.17175727611822944</v>
      </c>
    </row>
    <row r="14" spans="1:9" x14ac:dyDescent="0.25">
      <c r="A14" s="18" t="s">
        <v>45</v>
      </c>
      <c r="B14" s="31">
        <f>'2021'!K14</f>
        <v>360777</v>
      </c>
      <c r="C14" s="31">
        <f>'2020'!K14</f>
        <v>370841</v>
      </c>
      <c r="D14" s="31">
        <f t="shared" si="2"/>
        <v>-10064</v>
      </c>
      <c r="E14" s="24">
        <f t="shared" si="3"/>
        <v>-2.7138315342694039E-2</v>
      </c>
      <c r="F14" s="31">
        <f>SUM('2021'!B14:K14)</f>
        <v>2560050</v>
      </c>
      <c r="G14" s="31">
        <f>SUM('2020'!B14:K14)</f>
        <v>3043596</v>
      </c>
      <c r="H14" s="31">
        <f t="shared" si="4"/>
        <v>-483546</v>
      </c>
      <c r="I14" s="27">
        <f t="shared" si="5"/>
        <v>-0.15887325387469295</v>
      </c>
    </row>
    <row r="15" spans="1:9" x14ac:dyDescent="0.25">
      <c r="A15" s="16" t="s">
        <v>24</v>
      </c>
      <c r="B15" s="30">
        <f>'2021'!K15</f>
        <v>12361</v>
      </c>
      <c r="C15" s="43">
        <f>'2020'!K15</f>
        <v>12749</v>
      </c>
      <c r="D15" s="43">
        <f t="shared" si="2"/>
        <v>-388</v>
      </c>
      <c r="E15" s="23">
        <f t="shared" si="3"/>
        <v>-3.0433759510549847E-2</v>
      </c>
      <c r="F15" s="43">
        <f>SUM('2021'!B15:K15)</f>
        <v>111460</v>
      </c>
      <c r="G15" s="43">
        <f>SUM('2020'!B15:K15)</f>
        <v>95748</v>
      </c>
      <c r="H15" s="43">
        <f t="shared" si="4"/>
        <v>15712</v>
      </c>
      <c r="I15" s="25">
        <f t="shared" si="5"/>
        <v>0.1640974224004679</v>
      </c>
    </row>
    <row r="16" spans="1:9" x14ac:dyDescent="0.25">
      <c r="A16" s="14" t="s">
        <v>23</v>
      </c>
      <c r="B16" s="29">
        <f>'2021'!K16</f>
        <v>8824</v>
      </c>
      <c r="C16" s="11">
        <f>'2020'!K16</f>
        <v>10007</v>
      </c>
      <c r="D16" s="11">
        <f t="shared" si="2"/>
        <v>-1183</v>
      </c>
      <c r="E16" s="22">
        <f t="shared" si="3"/>
        <v>-0.11821724792645148</v>
      </c>
      <c r="F16" s="11">
        <f>SUM('2021'!B16:K16)</f>
        <v>79521</v>
      </c>
      <c r="G16" s="11">
        <f>SUM('2020'!B16:K16)</f>
        <v>62579</v>
      </c>
      <c r="H16" s="11">
        <f t="shared" si="4"/>
        <v>16942</v>
      </c>
      <c r="I16" s="26">
        <f t="shared" si="5"/>
        <v>0.27072979753591458</v>
      </c>
    </row>
    <row r="17" spans="1:9" x14ac:dyDescent="0.25">
      <c r="A17" s="18" t="s">
        <v>46</v>
      </c>
      <c r="B17" s="31">
        <f>'2021'!K17</f>
        <v>21185</v>
      </c>
      <c r="C17" s="31">
        <f>'2020'!K17</f>
        <v>22756</v>
      </c>
      <c r="D17" s="31">
        <f t="shared" si="2"/>
        <v>-1571</v>
      </c>
      <c r="E17" s="24">
        <f t="shared" si="3"/>
        <v>-6.9036737563719461E-2</v>
      </c>
      <c r="F17" s="31">
        <f>SUM('2021'!B17:K17)</f>
        <v>190981</v>
      </c>
      <c r="G17" s="31">
        <f>SUM('2020'!B17:K17)</f>
        <v>158327</v>
      </c>
      <c r="H17" s="31">
        <f t="shared" si="4"/>
        <v>32654</v>
      </c>
      <c r="I17" s="27">
        <f t="shared" si="5"/>
        <v>0.20624403923525361</v>
      </c>
    </row>
    <row r="18" spans="1:9" x14ac:dyDescent="0.25">
      <c r="A18" s="16" t="s">
        <v>34</v>
      </c>
      <c r="B18" s="30">
        <f>'2021'!K18</f>
        <v>77262</v>
      </c>
      <c r="C18" s="43">
        <f>'2020'!K18</f>
        <v>73187</v>
      </c>
      <c r="D18" s="43">
        <f t="shared" si="2"/>
        <v>4075</v>
      </c>
      <c r="E18" s="23">
        <f t="shared" si="3"/>
        <v>5.5679287305122498E-2</v>
      </c>
      <c r="F18" s="43">
        <f>SUM('2021'!B18:K18)</f>
        <v>619509</v>
      </c>
      <c r="G18" s="43">
        <f>SUM('2020'!B18:K18)</f>
        <v>653132</v>
      </c>
      <c r="H18" s="43">
        <f t="shared" si="4"/>
        <v>-33623</v>
      </c>
      <c r="I18" s="25">
        <f t="shared" si="5"/>
        <v>-5.1479639644053575E-2</v>
      </c>
    </row>
    <row r="19" spans="1:9" x14ac:dyDescent="0.25">
      <c r="A19" s="14" t="s">
        <v>33</v>
      </c>
      <c r="B19" s="29">
        <f>'2021'!K19</f>
        <v>268465</v>
      </c>
      <c r="C19" s="11">
        <f>'2020'!K19</f>
        <v>279028</v>
      </c>
      <c r="D19" s="11">
        <f t="shared" si="2"/>
        <v>-10563</v>
      </c>
      <c r="E19" s="22">
        <f t="shared" si="3"/>
        <v>-3.7856415843571252E-2</v>
      </c>
      <c r="F19" s="11">
        <f>SUM('2021'!B19:K19)</f>
        <v>2103007</v>
      </c>
      <c r="G19" s="11">
        <f>SUM('2020'!B19:K19)</f>
        <v>2282491</v>
      </c>
      <c r="H19" s="11">
        <f t="shared" si="4"/>
        <v>-179484</v>
      </c>
      <c r="I19" s="26">
        <f t="shared" si="5"/>
        <v>-7.8635140291900385E-2</v>
      </c>
    </row>
    <row r="20" spans="1:9" x14ac:dyDescent="0.25">
      <c r="A20" s="18" t="s">
        <v>47</v>
      </c>
      <c r="B20" s="31">
        <f>'2021'!K20</f>
        <v>345727</v>
      </c>
      <c r="C20" s="31">
        <f>'2020'!K20</f>
        <v>352215</v>
      </c>
      <c r="D20" s="31">
        <f t="shared" si="2"/>
        <v>-6488</v>
      </c>
      <c r="E20" s="24">
        <f t="shared" si="3"/>
        <v>-1.8420566983234674E-2</v>
      </c>
      <c r="F20" s="31">
        <f>SUM('2021'!B20:K20)</f>
        <v>2722516</v>
      </c>
      <c r="G20" s="31">
        <f>SUM('2020'!B20:K20)</f>
        <v>2935623</v>
      </c>
      <c r="H20" s="31">
        <f t="shared" si="4"/>
        <v>-213107</v>
      </c>
      <c r="I20" s="27">
        <f t="shared" si="5"/>
        <v>-7.2593449499475923E-2</v>
      </c>
    </row>
    <row r="21" spans="1:9" x14ac:dyDescent="0.25">
      <c r="A21" s="16" t="s">
        <v>28</v>
      </c>
      <c r="B21" s="30">
        <f>'2021'!K21</f>
        <v>1333</v>
      </c>
      <c r="C21" s="43">
        <f>'2020'!K21</f>
        <v>1811</v>
      </c>
      <c r="D21" s="43">
        <f t="shared" si="2"/>
        <v>-478</v>
      </c>
      <c r="E21" s="23">
        <f t="shared" si="3"/>
        <v>-0.26394257316399777</v>
      </c>
      <c r="F21" s="43">
        <f>SUM('2021'!B21:K21)</f>
        <v>13459</v>
      </c>
      <c r="G21" s="43">
        <f>SUM('2020'!B21:K21)</f>
        <v>12323</v>
      </c>
      <c r="H21" s="43">
        <f t="shared" si="4"/>
        <v>1136</v>
      </c>
      <c r="I21" s="25">
        <f t="shared" si="5"/>
        <v>9.2185344477805728E-2</v>
      </c>
    </row>
    <row r="22" spans="1:9" x14ac:dyDescent="0.25">
      <c r="A22" s="14" t="s">
        <v>26</v>
      </c>
      <c r="B22" s="29">
        <f>'2021'!K22</f>
        <v>3708</v>
      </c>
      <c r="C22" s="11">
        <f>'2020'!K22</f>
        <v>3630</v>
      </c>
      <c r="D22" s="11">
        <f t="shared" si="2"/>
        <v>78</v>
      </c>
      <c r="E22" s="22">
        <f t="shared" si="3"/>
        <v>2.1487603305785124E-2</v>
      </c>
      <c r="F22" s="11">
        <f>SUM('2021'!B22:K22)</f>
        <v>31720</v>
      </c>
      <c r="G22" s="11">
        <f>SUM('2020'!B22:K22)</f>
        <v>26606</v>
      </c>
      <c r="H22" s="11">
        <f t="shared" si="4"/>
        <v>5114</v>
      </c>
      <c r="I22" s="26">
        <f t="shared" si="5"/>
        <v>0.19221228294369691</v>
      </c>
    </row>
    <row r="23" spans="1:9" x14ac:dyDescent="0.25">
      <c r="A23" s="16" t="s">
        <v>27</v>
      </c>
      <c r="B23" s="30">
        <f>'2021'!K23</f>
        <v>1521</v>
      </c>
      <c r="C23" s="43">
        <f>'2020'!K23</f>
        <v>1913</v>
      </c>
      <c r="D23" s="43">
        <f t="shared" si="2"/>
        <v>-392</v>
      </c>
      <c r="E23" s="23">
        <f t="shared" si="3"/>
        <v>-0.20491374803972817</v>
      </c>
      <c r="F23" s="43">
        <f>SUM('2021'!B23:K23)</f>
        <v>15278</v>
      </c>
      <c r="G23" s="43">
        <f>SUM('2020'!B23:K23)</f>
        <v>13306</v>
      </c>
      <c r="H23" s="43">
        <f t="shared" si="4"/>
        <v>1972</v>
      </c>
      <c r="I23" s="25">
        <f t="shared" si="5"/>
        <v>0.1482038178265444</v>
      </c>
    </row>
    <row r="24" spans="1:9" x14ac:dyDescent="0.25">
      <c r="A24" s="14" t="s">
        <v>25</v>
      </c>
      <c r="B24" s="29">
        <f>'2021'!K24</f>
        <v>2131</v>
      </c>
      <c r="C24" s="11">
        <f>'2020'!K24</f>
        <v>2298</v>
      </c>
      <c r="D24" s="11">
        <f t="shared" si="2"/>
        <v>-167</v>
      </c>
      <c r="E24" s="22">
        <f t="shared" si="3"/>
        <v>-7.2671888598781556E-2</v>
      </c>
      <c r="F24" s="11">
        <f>SUM('2021'!B24:K24)</f>
        <v>21628</v>
      </c>
      <c r="G24" s="11">
        <f>SUM('2020'!B24:K24)</f>
        <v>18852</v>
      </c>
      <c r="H24" s="11">
        <f t="shared" si="4"/>
        <v>2776</v>
      </c>
      <c r="I24" s="26">
        <f t="shared" si="5"/>
        <v>0.14725228092510079</v>
      </c>
    </row>
    <row r="25" spans="1:9" x14ac:dyDescent="0.25">
      <c r="A25" s="16" t="s">
        <v>29</v>
      </c>
      <c r="B25" s="30">
        <f>'2021'!K25</f>
        <v>3682</v>
      </c>
      <c r="C25" s="43">
        <f>'2020'!K25</f>
        <v>4101</v>
      </c>
      <c r="D25" s="43">
        <f t="shared" si="2"/>
        <v>-419</v>
      </c>
      <c r="E25" s="23">
        <f t="shared" si="3"/>
        <v>-0.10217020238966106</v>
      </c>
      <c r="F25" s="43">
        <f>SUM('2021'!B25:K25)</f>
        <v>34146</v>
      </c>
      <c r="G25" s="43">
        <f>SUM('2020'!B25:K25)</f>
        <v>28771</v>
      </c>
      <c r="H25" s="43">
        <f t="shared" si="4"/>
        <v>5375</v>
      </c>
      <c r="I25" s="25">
        <f t="shared" si="5"/>
        <v>0.18682006186785305</v>
      </c>
    </row>
    <row r="26" spans="1:9" x14ac:dyDescent="0.25">
      <c r="A26" s="14" t="s">
        <v>30</v>
      </c>
      <c r="B26" s="29">
        <f>'2021'!K26</f>
        <v>4320</v>
      </c>
      <c r="C26" s="11">
        <f>'2020'!K26</f>
        <v>5685</v>
      </c>
      <c r="D26" s="11">
        <f t="shared" si="2"/>
        <v>-1365</v>
      </c>
      <c r="E26" s="22">
        <f t="shared" si="3"/>
        <v>-0.24010554089709762</v>
      </c>
      <c r="F26" s="11">
        <f>SUM('2021'!B26:K26)</f>
        <v>42497</v>
      </c>
      <c r="G26" s="11">
        <f>SUM('2020'!B26:K26)</f>
        <v>38938</v>
      </c>
      <c r="H26" s="11">
        <f t="shared" si="4"/>
        <v>3559</v>
      </c>
      <c r="I26" s="26">
        <f t="shared" si="5"/>
        <v>9.140171554779393E-2</v>
      </c>
    </row>
    <row r="27" spans="1:9" x14ac:dyDescent="0.25">
      <c r="A27" s="18" t="s">
        <v>48</v>
      </c>
      <c r="B27" s="31">
        <f>'2021'!K27</f>
        <v>16695</v>
      </c>
      <c r="C27" s="31">
        <f>'2020'!K27</f>
        <v>19438</v>
      </c>
      <c r="D27" s="31">
        <f t="shared" si="2"/>
        <v>-2743</v>
      </c>
      <c r="E27" s="24">
        <f t="shared" si="3"/>
        <v>-0.14111534108447371</v>
      </c>
      <c r="F27" s="31">
        <f>SUM('2021'!B27:K27)</f>
        <v>158728</v>
      </c>
      <c r="G27" s="31">
        <f>SUM('2020'!B27:K27)</f>
        <v>138796</v>
      </c>
      <c r="H27" s="31">
        <f t="shared" si="4"/>
        <v>19932</v>
      </c>
      <c r="I27" s="27">
        <f t="shared" si="5"/>
        <v>0.14360644398974035</v>
      </c>
    </row>
    <row r="28" spans="1:9" x14ac:dyDescent="0.25">
      <c r="A28" s="16" t="s">
        <v>49</v>
      </c>
      <c r="B28" s="30">
        <f>'2021'!K28</f>
        <v>10679</v>
      </c>
      <c r="C28" s="43">
        <f>'2020'!K28</f>
        <v>10907</v>
      </c>
      <c r="D28" s="43">
        <f t="shared" si="2"/>
        <v>-228</v>
      </c>
      <c r="E28" s="23">
        <f t="shared" si="3"/>
        <v>-2.0904006601265242E-2</v>
      </c>
      <c r="F28" s="43">
        <f>SUM('2021'!B28:K28)</f>
        <v>88422</v>
      </c>
      <c r="G28" s="43">
        <f>SUM('2020'!B28:K28)</f>
        <v>93399</v>
      </c>
      <c r="H28" s="43">
        <f t="shared" si="4"/>
        <v>-4977</v>
      </c>
      <c r="I28" s="25">
        <f t="shared" si="5"/>
        <v>-5.3287508431567793E-2</v>
      </c>
    </row>
    <row r="29" spans="1:9" x14ac:dyDescent="0.25">
      <c r="A29" s="14" t="s">
        <v>36</v>
      </c>
      <c r="B29" s="29">
        <f>'2021'!K29</f>
        <v>51595</v>
      </c>
      <c r="C29" s="11">
        <f>'2020'!K29</f>
        <v>49573</v>
      </c>
      <c r="D29" s="11">
        <f t="shared" si="2"/>
        <v>2022</v>
      </c>
      <c r="E29" s="22">
        <f t="shared" si="3"/>
        <v>4.0788332358340222E-2</v>
      </c>
      <c r="F29" s="11">
        <f>SUM('2021'!B29:K29)</f>
        <v>389260</v>
      </c>
      <c r="G29" s="11">
        <f>SUM('2020'!B29:K29)</f>
        <v>369672</v>
      </c>
      <c r="H29" s="11">
        <f t="shared" si="4"/>
        <v>19588</v>
      </c>
      <c r="I29" s="26">
        <f t="shared" si="5"/>
        <v>5.2987513254993616E-2</v>
      </c>
    </row>
    <row r="30" spans="1:9" x14ac:dyDescent="0.25">
      <c r="A30" s="16" t="s">
        <v>35</v>
      </c>
      <c r="B30" s="30">
        <f>'2021'!K30</f>
        <v>73645</v>
      </c>
      <c r="C30" s="43">
        <f>'2020'!K30</f>
        <v>75051</v>
      </c>
      <c r="D30" s="43">
        <f t="shared" si="2"/>
        <v>-1406</v>
      </c>
      <c r="E30" s="23">
        <f t="shared" si="3"/>
        <v>-1.8733927595901454E-2</v>
      </c>
      <c r="F30" s="43">
        <f>SUM('2021'!B30:K30)</f>
        <v>549368</v>
      </c>
      <c r="G30" s="43">
        <f>SUM('2020'!B30:K30)</f>
        <v>617442</v>
      </c>
      <c r="H30" s="43">
        <f t="shared" si="4"/>
        <v>-68074</v>
      </c>
      <c r="I30" s="25">
        <f t="shared" si="5"/>
        <v>-0.11025165116723513</v>
      </c>
    </row>
    <row r="31" spans="1:9" x14ac:dyDescent="0.25">
      <c r="A31" s="18" t="s">
        <v>50</v>
      </c>
      <c r="B31" s="31">
        <f>'2021'!K31</f>
        <v>135919</v>
      </c>
      <c r="C31" s="31">
        <f>'2020'!K31</f>
        <v>135531</v>
      </c>
      <c r="D31" s="31">
        <f t="shared" si="2"/>
        <v>388</v>
      </c>
      <c r="E31" s="24">
        <f t="shared" si="3"/>
        <v>2.8628136736244844E-3</v>
      </c>
      <c r="F31" s="31">
        <f>SUM('2021'!B31:K31)</f>
        <v>1027050</v>
      </c>
      <c r="G31" s="31">
        <f>SUM('2020'!B31:K31)</f>
        <v>1080513</v>
      </c>
      <c r="H31" s="31">
        <f t="shared" si="4"/>
        <v>-53463</v>
      </c>
      <c r="I31" s="27">
        <f t="shared" si="5"/>
        <v>-4.9479275122094782E-2</v>
      </c>
    </row>
    <row r="32" spans="1:9" x14ac:dyDescent="0.25">
      <c r="A32" s="14" t="s">
        <v>32</v>
      </c>
      <c r="B32" s="29">
        <f>'2021'!K32</f>
        <v>89893</v>
      </c>
      <c r="C32" s="11">
        <f>'2020'!K32</f>
        <v>94478</v>
      </c>
      <c r="D32" s="11">
        <f t="shared" si="2"/>
        <v>-4585</v>
      </c>
      <c r="E32" s="22">
        <f t="shared" si="3"/>
        <v>-4.8529816465208833E-2</v>
      </c>
      <c r="F32" s="11">
        <f>SUM('2021'!B32:K32)</f>
        <v>768072</v>
      </c>
      <c r="G32" s="11">
        <f>SUM('2020'!B32:K32)</f>
        <v>792553</v>
      </c>
      <c r="H32" s="11">
        <f t="shared" si="4"/>
        <v>-24481</v>
      </c>
      <c r="I32" s="26">
        <f t="shared" si="5"/>
        <v>-3.0888785986552317E-2</v>
      </c>
    </row>
    <row r="33" spans="1:9" x14ac:dyDescent="0.25">
      <c r="A33" s="16" t="s">
        <v>31</v>
      </c>
      <c r="B33" s="30">
        <f>'2021'!K33</f>
        <v>129909</v>
      </c>
      <c r="C33" s="43">
        <f>'2020'!K33</f>
        <v>137211</v>
      </c>
      <c r="D33" s="43">
        <f t="shared" si="2"/>
        <v>-7302</v>
      </c>
      <c r="E33" s="23">
        <f t="shared" si="3"/>
        <v>-5.3217307650261274E-2</v>
      </c>
      <c r="F33" s="43">
        <f>SUM('2021'!B33:K33)</f>
        <v>997162</v>
      </c>
      <c r="G33" s="43">
        <f>SUM('2020'!B33:K33)</f>
        <v>1079838</v>
      </c>
      <c r="H33" s="43">
        <f t="shared" si="4"/>
        <v>-82676</v>
      </c>
      <c r="I33" s="25">
        <f t="shared" si="5"/>
        <v>-7.6563336352304695E-2</v>
      </c>
    </row>
    <row r="34" spans="1:9" x14ac:dyDescent="0.25">
      <c r="A34" s="18" t="s">
        <v>51</v>
      </c>
      <c r="B34" s="31">
        <f>'2021'!K34</f>
        <v>219802</v>
      </c>
      <c r="C34" s="31">
        <f>'2020'!K34</f>
        <v>231689</v>
      </c>
      <c r="D34" s="44">
        <f t="shared" si="2"/>
        <v>-11887</v>
      </c>
      <c r="E34" s="24">
        <f t="shared" si="3"/>
        <v>-5.1305845335773384E-2</v>
      </c>
      <c r="F34" s="31">
        <f>SUM('2021'!B34:K34)</f>
        <v>1765234</v>
      </c>
      <c r="G34" s="47">
        <f>SUM('2020'!B34:K34)</f>
        <v>1872391</v>
      </c>
      <c r="H34" s="47">
        <f t="shared" si="4"/>
        <v>-107157</v>
      </c>
      <c r="I34" s="27">
        <f t="shared" si="5"/>
        <v>-5.7230033684203784E-2</v>
      </c>
    </row>
    <row r="35" spans="1:9" x14ac:dyDescent="0.25">
      <c r="A35" s="14" t="s">
        <v>52</v>
      </c>
      <c r="B35" s="29">
        <f>'2021'!K35</f>
        <v>62</v>
      </c>
      <c r="C35" s="11">
        <f>'2020'!K35</f>
        <v>54</v>
      </c>
      <c r="D35" s="11">
        <f t="shared" si="2"/>
        <v>8</v>
      </c>
      <c r="E35" s="22">
        <f t="shared" si="3"/>
        <v>0.14814814814814814</v>
      </c>
      <c r="F35" s="49">
        <f>SUM('2021'!B35:K35)</f>
        <v>544</v>
      </c>
      <c r="G35" s="29">
        <f>SUM('2020'!B35:K35)</f>
        <v>498</v>
      </c>
      <c r="H35" s="29">
        <f t="shared" si="4"/>
        <v>46</v>
      </c>
      <c r="I35" s="45">
        <f t="shared" si="5"/>
        <v>9.2369477911646583E-2</v>
      </c>
    </row>
    <row r="36" spans="1:9" x14ac:dyDescent="0.25">
      <c r="A36" s="16" t="s">
        <v>19</v>
      </c>
      <c r="B36" s="30">
        <f>'2021'!K36</f>
        <v>6870</v>
      </c>
      <c r="C36" s="43">
        <f>'2020'!K36</f>
        <v>7262</v>
      </c>
      <c r="D36" s="43">
        <f t="shared" si="2"/>
        <v>-392</v>
      </c>
      <c r="E36" s="57">
        <f t="shared" si="3"/>
        <v>-5.3979619939410632E-2</v>
      </c>
      <c r="F36" s="50">
        <f>SUM('2021'!B36:K36)</f>
        <v>61114</v>
      </c>
      <c r="G36" s="30">
        <f>SUM('2020'!B36:K36)</f>
        <v>49433</v>
      </c>
      <c r="H36" s="30">
        <f t="shared" si="4"/>
        <v>11681</v>
      </c>
      <c r="I36" s="46">
        <f t="shared" si="5"/>
        <v>0.23629963789371472</v>
      </c>
    </row>
    <row r="37" spans="1:9" x14ac:dyDescent="0.25">
      <c r="A37" s="14" t="s">
        <v>18</v>
      </c>
      <c r="B37" s="29">
        <f>'2021'!K37</f>
        <v>24914</v>
      </c>
      <c r="C37" s="11">
        <f>'2020'!K37</f>
        <v>28988</v>
      </c>
      <c r="D37" s="11">
        <f t="shared" si="2"/>
        <v>-4074</v>
      </c>
      <c r="E37" s="22">
        <f t="shared" si="3"/>
        <v>-0.1405409134814406</v>
      </c>
      <c r="F37" s="49">
        <f>SUM('2021'!B37:K37)</f>
        <v>319856</v>
      </c>
      <c r="G37" s="29">
        <f>SUM('2020'!B37:K37)</f>
        <v>305495</v>
      </c>
      <c r="H37" s="29">
        <f t="shared" si="4"/>
        <v>14361</v>
      </c>
      <c r="I37" s="45">
        <f t="shared" si="5"/>
        <v>4.7008952683349974E-2</v>
      </c>
    </row>
    <row r="38" spans="1:9" x14ac:dyDescent="0.25">
      <c r="A38" s="18" t="s">
        <v>53</v>
      </c>
      <c r="B38" s="31">
        <f>'2021'!K38</f>
        <v>31846</v>
      </c>
      <c r="C38" s="31">
        <f>'2020'!K38</f>
        <v>36304</v>
      </c>
      <c r="D38" s="31">
        <f t="shared" si="2"/>
        <v>-4458</v>
      </c>
      <c r="E38" s="24">
        <f t="shared" si="3"/>
        <v>-0.12279638607315999</v>
      </c>
      <c r="F38" s="31">
        <f>SUM('2021'!B38:K38)</f>
        <v>381514</v>
      </c>
      <c r="G38" s="48">
        <f>SUM('2020'!B38:K38)</f>
        <v>355426</v>
      </c>
      <c r="H38" s="48">
        <f t="shared" si="4"/>
        <v>26088</v>
      </c>
      <c r="I38" s="27">
        <f t="shared" si="5"/>
        <v>7.3399244849842157E-2</v>
      </c>
    </row>
    <row r="39" spans="1:9" x14ac:dyDescent="0.25">
      <c r="A39" s="32" t="s">
        <v>54</v>
      </c>
      <c r="B39" s="33">
        <f>'2021'!K39</f>
        <v>1156502</v>
      </c>
      <c r="C39" s="33">
        <f>'2020'!K39</f>
        <v>1193464</v>
      </c>
      <c r="D39" s="33">
        <f t="shared" si="2"/>
        <v>-36962</v>
      </c>
      <c r="E39" s="34">
        <f t="shared" si="3"/>
        <v>-3.0970351849741593E-2</v>
      </c>
      <c r="F39" s="35">
        <f>SUM('2021'!B39:K39)</f>
        <v>9017668</v>
      </c>
      <c r="G39" s="35">
        <f>SUM('2020'!B39:K39)</f>
        <v>9781918</v>
      </c>
      <c r="H39" s="35">
        <f t="shared" si="4"/>
        <v>-764250</v>
      </c>
      <c r="I39" s="36">
        <f t="shared" si="5"/>
        <v>-7.8128849577352832E-2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00C9-F3A8-491F-9E59-8E2CC2C42728}">
  <dimension ref="A1:I39"/>
  <sheetViews>
    <sheetView workbookViewId="0">
      <selection activeCell="K14" sqref="K14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43</v>
      </c>
    </row>
    <row r="2" spans="1:9" ht="15.75" x14ac:dyDescent="0.25">
      <c r="A2" s="71">
        <v>44501</v>
      </c>
    </row>
    <row r="4" spans="1:9" x14ac:dyDescent="0.25">
      <c r="A4" s="55" t="s">
        <v>37</v>
      </c>
      <c r="B4" s="104" t="s">
        <v>38</v>
      </c>
      <c r="C4" s="105"/>
      <c r="D4" s="105"/>
      <c r="E4" s="106"/>
      <c r="F4" s="104" t="s">
        <v>39</v>
      </c>
      <c r="G4" s="105"/>
      <c r="H4" s="105"/>
      <c r="I4" s="106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'2021'!L6</f>
        <v>0</v>
      </c>
      <c r="C6" s="11">
        <f>'2020'!L6</f>
        <v>1869</v>
      </c>
      <c r="D6" s="11">
        <f t="shared" ref="D6" si="0">B6-C6</f>
        <v>-1869</v>
      </c>
      <c r="E6" s="22">
        <f t="shared" ref="E6" si="1">D6/C6</f>
        <v>-1</v>
      </c>
      <c r="F6" s="11">
        <f>SUM('2021'!B6:L6)</f>
        <v>11842</v>
      </c>
      <c r="G6" s="11">
        <f>SUM('2020'!B6:L6)</f>
        <v>14222</v>
      </c>
      <c r="H6" s="11">
        <f>F6-G6</f>
        <v>-2380</v>
      </c>
      <c r="I6" s="26">
        <f>H6/G6</f>
        <v>-0.16734636478694981</v>
      </c>
    </row>
    <row r="7" spans="1:9" x14ac:dyDescent="0.25">
      <c r="A7" s="16" t="s">
        <v>20</v>
      </c>
      <c r="B7" s="30">
        <f>'2021'!L7</f>
        <v>0</v>
      </c>
      <c r="C7" s="43">
        <f>'2020'!L7</f>
        <v>15461</v>
      </c>
      <c r="D7" s="43">
        <f t="shared" ref="D7:D39" si="2">B7-C7</f>
        <v>-15461</v>
      </c>
      <c r="E7" s="23">
        <f t="shared" ref="E7:E39" si="3">D7/C7</f>
        <v>-1</v>
      </c>
      <c r="F7" s="43">
        <f>SUM('2021'!B7:L7)</f>
        <v>119694</v>
      </c>
      <c r="G7" s="43">
        <f>SUM('2020'!B7:L7)</f>
        <v>126959</v>
      </c>
      <c r="H7" s="43">
        <f t="shared" ref="H7:H39" si="4">F7-G7</f>
        <v>-7265</v>
      </c>
      <c r="I7" s="25">
        <f t="shared" ref="I7:I39" si="5">H7/G7</f>
        <v>-5.7223198040312229E-2</v>
      </c>
    </row>
    <row r="8" spans="1:9" x14ac:dyDescent="0.25">
      <c r="A8" s="14" t="s">
        <v>21</v>
      </c>
      <c r="B8" s="29">
        <f>'2021'!L8</f>
        <v>0</v>
      </c>
      <c r="C8" s="11">
        <f>'2020'!L8</f>
        <v>10319</v>
      </c>
      <c r="D8" s="11">
        <f t="shared" si="2"/>
        <v>-10319</v>
      </c>
      <c r="E8" s="22">
        <f t="shared" si="3"/>
        <v>-1</v>
      </c>
      <c r="F8" s="11">
        <f>SUM('2021'!B8:L8)</f>
        <v>80059</v>
      </c>
      <c r="G8" s="11">
        <f>SUM('2020'!B8:L8)</f>
        <v>83714</v>
      </c>
      <c r="H8" s="11">
        <f t="shared" si="4"/>
        <v>-3655</v>
      </c>
      <c r="I8" s="26">
        <f t="shared" si="5"/>
        <v>-4.3660558568459275E-2</v>
      </c>
    </row>
    <row r="9" spans="1:9" x14ac:dyDescent="0.25">
      <c r="A9" s="18" t="s">
        <v>44</v>
      </c>
      <c r="B9" s="31">
        <f>'2021'!L9</f>
        <v>0</v>
      </c>
      <c r="C9" s="31">
        <f>'2020'!L9</f>
        <v>27649</v>
      </c>
      <c r="D9" s="31">
        <f t="shared" si="2"/>
        <v>-27649</v>
      </c>
      <c r="E9" s="24">
        <f t="shared" si="3"/>
        <v>-1</v>
      </c>
      <c r="F9" s="31">
        <f>SUM('2021'!B9:L9)</f>
        <v>211595</v>
      </c>
      <c r="G9" s="31">
        <f>SUM('2020'!B9:L9)</f>
        <v>224895</v>
      </c>
      <c r="H9" s="31">
        <f t="shared" si="4"/>
        <v>-13300</v>
      </c>
      <c r="I9" s="27">
        <f t="shared" si="5"/>
        <v>-5.9138709175392962E-2</v>
      </c>
    </row>
    <row r="10" spans="1:9" x14ac:dyDescent="0.25">
      <c r="A10" s="16" t="s">
        <v>16</v>
      </c>
      <c r="B10" s="30">
        <f>'2021'!L10</f>
        <v>0</v>
      </c>
      <c r="C10" s="43">
        <f>'2020'!L10</f>
        <v>28369</v>
      </c>
      <c r="D10" s="43">
        <f t="shared" si="2"/>
        <v>-28369</v>
      </c>
      <c r="E10" s="23">
        <f t="shared" si="3"/>
        <v>-1</v>
      </c>
      <c r="F10" s="43">
        <f>SUM('2021'!B10:L10)</f>
        <v>245327</v>
      </c>
      <c r="G10" s="43">
        <f>SUM('2020'!B10:L10)</f>
        <v>294387</v>
      </c>
      <c r="H10" s="43">
        <f t="shared" si="4"/>
        <v>-49060</v>
      </c>
      <c r="I10" s="26">
        <f t="shared" si="5"/>
        <v>-0.16665138066558646</v>
      </c>
    </row>
    <row r="11" spans="1:9" x14ac:dyDescent="0.25">
      <c r="A11" s="14" t="s">
        <v>14</v>
      </c>
      <c r="B11" s="29">
        <f>'2021'!L11</f>
        <v>0</v>
      </c>
      <c r="C11" s="11">
        <f>'2020'!L11</f>
        <v>111609</v>
      </c>
      <c r="D11" s="11">
        <f t="shared" si="2"/>
        <v>-111609</v>
      </c>
      <c r="E11" s="22">
        <f t="shared" si="3"/>
        <v>-1</v>
      </c>
      <c r="F11" s="11">
        <f>SUM('2021'!B11:L11)</f>
        <v>965965</v>
      </c>
      <c r="G11" s="11">
        <f>SUM('2020'!B11:L11)</f>
        <v>1266389</v>
      </c>
      <c r="H11" s="11">
        <f t="shared" si="4"/>
        <v>-300424</v>
      </c>
      <c r="I11" s="26">
        <f t="shared" si="5"/>
        <v>-0.23722884516526913</v>
      </c>
    </row>
    <row r="12" spans="1:9" x14ac:dyDescent="0.25">
      <c r="A12" s="16" t="s">
        <v>17</v>
      </c>
      <c r="B12" s="30">
        <f>'2021'!L12</f>
        <v>0</v>
      </c>
      <c r="C12" s="43">
        <f>'2020'!L12</f>
        <v>4163</v>
      </c>
      <c r="D12" s="43">
        <f t="shared" si="2"/>
        <v>-4163</v>
      </c>
      <c r="E12" s="23">
        <f t="shared" si="3"/>
        <v>-1</v>
      </c>
      <c r="F12" s="43">
        <f>SUM('2021'!B12:L12)</f>
        <v>32026</v>
      </c>
      <c r="G12" s="43">
        <f>SUM('2020'!B12:L12)</f>
        <v>37171</v>
      </c>
      <c r="H12" s="43">
        <f t="shared" si="4"/>
        <v>-5145</v>
      </c>
      <c r="I12" s="25">
        <f t="shared" si="5"/>
        <v>-0.13841435527696322</v>
      </c>
    </row>
    <row r="13" spans="1:9" x14ac:dyDescent="0.25">
      <c r="A13" s="14" t="s">
        <v>15</v>
      </c>
      <c r="B13" s="29">
        <f>'2021'!L13</f>
        <v>0</v>
      </c>
      <c r="C13" s="11">
        <f>'2020'!L13</f>
        <v>164737</v>
      </c>
      <c r="D13" s="11">
        <f t="shared" si="2"/>
        <v>-164737</v>
      </c>
      <c r="E13" s="22">
        <f t="shared" si="3"/>
        <v>-1</v>
      </c>
      <c r="F13" s="11">
        <f>SUM('2021'!B13:L13)</f>
        <v>1316732</v>
      </c>
      <c r="G13" s="11">
        <f>SUM('2020'!B13:L13)</f>
        <v>1754527</v>
      </c>
      <c r="H13" s="11">
        <f t="shared" si="4"/>
        <v>-437795</v>
      </c>
      <c r="I13" s="26">
        <f t="shared" si="5"/>
        <v>-0.24952309083872748</v>
      </c>
    </row>
    <row r="14" spans="1:9" x14ac:dyDescent="0.25">
      <c r="A14" s="18" t="s">
        <v>45</v>
      </c>
      <c r="B14" s="31">
        <f>'2021'!L14</f>
        <v>0</v>
      </c>
      <c r="C14" s="31">
        <f>'2020'!L14</f>
        <v>308878</v>
      </c>
      <c r="D14" s="31">
        <f t="shared" si="2"/>
        <v>-308878</v>
      </c>
      <c r="E14" s="24">
        <f t="shared" si="3"/>
        <v>-1</v>
      </c>
      <c r="F14" s="31">
        <f>SUM('2021'!B14:L14)</f>
        <v>2560050</v>
      </c>
      <c r="G14" s="31">
        <f>SUM('2020'!B14:L14)</f>
        <v>3352474</v>
      </c>
      <c r="H14" s="31">
        <f t="shared" si="4"/>
        <v>-792424</v>
      </c>
      <c r="I14" s="27">
        <f t="shared" si="5"/>
        <v>-0.23636991666452895</v>
      </c>
    </row>
    <row r="15" spans="1:9" x14ac:dyDescent="0.25">
      <c r="A15" s="16" t="s">
        <v>24</v>
      </c>
      <c r="B15" s="30">
        <f>'2021'!L15</f>
        <v>0</v>
      </c>
      <c r="C15" s="43">
        <f>'2020'!L15</f>
        <v>14252</v>
      </c>
      <c r="D15" s="43">
        <f t="shared" si="2"/>
        <v>-14252</v>
      </c>
      <c r="E15" s="23">
        <f t="shared" si="3"/>
        <v>-1</v>
      </c>
      <c r="F15" s="43">
        <f>SUM('2021'!B15:L15)</f>
        <v>111460</v>
      </c>
      <c r="G15" s="43">
        <f>SUM('2020'!B15:L15)</f>
        <v>110000</v>
      </c>
      <c r="H15" s="43">
        <f t="shared" si="4"/>
        <v>1460</v>
      </c>
      <c r="I15" s="25">
        <f t="shared" si="5"/>
        <v>1.3272727272727273E-2</v>
      </c>
    </row>
    <row r="16" spans="1:9" x14ac:dyDescent="0.25">
      <c r="A16" s="14" t="s">
        <v>23</v>
      </c>
      <c r="B16" s="29">
        <f>'2021'!L16</f>
        <v>0</v>
      </c>
      <c r="C16" s="11">
        <f>'2020'!L16</f>
        <v>12000</v>
      </c>
      <c r="D16" s="11">
        <f t="shared" si="2"/>
        <v>-12000</v>
      </c>
      <c r="E16" s="22">
        <f t="shared" si="3"/>
        <v>-1</v>
      </c>
      <c r="F16" s="11">
        <f>SUM('2021'!B16:L16)</f>
        <v>79521</v>
      </c>
      <c r="G16" s="11">
        <f>SUM('2020'!B16:L16)</f>
        <v>74579</v>
      </c>
      <c r="H16" s="11">
        <f t="shared" si="4"/>
        <v>4942</v>
      </c>
      <c r="I16" s="26">
        <f t="shared" si="5"/>
        <v>6.6265302565065229E-2</v>
      </c>
    </row>
    <row r="17" spans="1:9" x14ac:dyDescent="0.25">
      <c r="A17" s="18" t="s">
        <v>46</v>
      </c>
      <c r="B17" s="31">
        <f>'2021'!L17</f>
        <v>0</v>
      </c>
      <c r="C17" s="31">
        <f>'2020'!L17</f>
        <v>26252</v>
      </c>
      <c r="D17" s="31">
        <f t="shared" si="2"/>
        <v>-26252</v>
      </c>
      <c r="E17" s="24">
        <f t="shared" si="3"/>
        <v>-1</v>
      </c>
      <c r="F17" s="31">
        <f>SUM('2021'!B17:L17)</f>
        <v>190981</v>
      </c>
      <c r="G17" s="31">
        <f>SUM('2020'!B17:L17)</f>
        <v>184579</v>
      </c>
      <c r="H17" s="31">
        <f t="shared" si="4"/>
        <v>6402</v>
      </c>
      <c r="I17" s="27">
        <f t="shared" si="5"/>
        <v>3.4684335704495091E-2</v>
      </c>
    </row>
    <row r="18" spans="1:9" x14ac:dyDescent="0.25">
      <c r="A18" s="16" t="s">
        <v>34</v>
      </c>
      <c r="B18" s="30">
        <f>'2021'!L18</f>
        <v>0</v>
      </c>
      <c r="C18" s="43">
        <f>'2020'!L18</f>
        <v>68907</v>
      </c>
      <c r="D18" s="43">
        <f t="shared" si="2"/>
        <v>-68907</v>
      </c>
      <c r="E18" s="23">
        <f t="shared" si="3"/>
        <v>-1</v>
      </c>
      <c r="F18" s="43">
        <f>SUM('2021'!B18:L18)</f>
        <v>619509</v>
      </c>
      <c r="G18" s="43">
        <f>SUM('2020'!B18:L18)</f>
        <v>722039</v>
      </c>
      <c r="H18" s="43">
        <f t="shared" si="4"/>
        <v>-102530</v>
      </c>
      <c r="I18" s="25">
        <f t="shared" si="5"/>
        <v>-0.1420006398546339</v>
      </c>
    </row>
    <row r="19" spans="1:9" x14ac:dyDescent="0.25">
      <c r="A19" s="14" t="s">
        <v>33</v>
      </c>
      <c r="B19" s="29">
        <f>'2021'!L19</f>
        <v>0</v>
      </c>
      <c r="C19" s="11">
        <f>'2020'!L19</f>
        <v>254748</v>
      </c>
      <c r="D19" s="11">
        <f t="shared" si="2"/>
        <v>-254748</v>
      </c>
      <c r="E19" s="22">
        <f t="shared" si="3"/>
        <v>-1</v>
      </c>
      <c r="F19" s="11">
        <f>SUM('2021'!B19:L19)</f>
        <v>2103007</v>
      </c>
      <c r="G19" s="11">
        <f>SUM('2020'!B19:L19)</f>
        <v>2537239</v>
      </c>
      <c r="H19" s="11">
        <f t="shared" si="4"/>
        <v>-434232</v>
      </c>
      <c r="I19" s="26">
        <f t="shared" si="5"/>
        <v>-0.17114351466298602</v>
      </c>
    </row>
    <row r="20" spans="1:9" x14ac:dyDescent="0.25">
      <c r="A20" s="18" t="s">
        <v>47</v>
      </c>
      <c r="B20" s="31">
        <f>'2021'!L20</f>
        <v>0</v>
      </c>
      <c r="C20" s="31">
        <f>'2020'!L20</f>
        <v>323655</v>
      </c>
      <c r="D20" s="31">
        <f t="shared" si="2"/>
        <v>-323655</v>
      </c>
      <c r="E20" s="24">
        <f t="shared" si="3"/>
        <v>-1</v>
      </c>
      <c r="F20" s="31">
        <f>SUM('2021'!B20:L20)</f>
        <v>2722516</v>
      </c>
      <c r="G20" s="31">
        <f>SUM('2020'!B20:L20)</f>
        <v>3259278</v>
      </c>
      <c r="H20" s="31">
        <f t="shared" si="4"/>
        <v>-536762</v>
      </c>
      <c r="I20" s="27">
        <f t="shared" si="5"/>
        <v>-0.16468739395657567</v>
      </c>
    </row>
    <row r="21" spans="1:9" x14ac:dyDescent="0.25">
      <c r="A21" s="16" t="s">
        <v>28</v>
      </c>
      <c r="B21" s="30">
        <f>'2021'!L21</f>
        <v>0</v>
      </c>
      <c r="C21" s="43">
        <f>'2020'!L21</f>
        <v>2076</v>
      </c>
      <c r="D21" s="43">
        <f t="shared" si="2"/>
        <v>-2076</v>
      </c>
      <c r="E21" s="23">
        <f t="shared" si="3"/>
        <v>-1</v>
      </c>
      <c r="F21" s="43">
        <f>SUM('2021'!B21:L21)</f>
        <v>13459</v>
      </c>
      <c r="G21" s="43">
        <f>SUM('2020'!B21:L21)</f>
        <v>14399</v>
      </c>
      <c r="H21" s="43">
        <f t="shared" si="4"/>
        <v>-940</v>
      </c>
      <c r="I21" s="25">
        <f t="shared" si="5"/>
        <v>-6.5282311271616086E-2</v>
      </c>
    </row>
    <row r="22" spans="1:9" x14ac:dyDescent="0.25">
      <c r="A22" s="14" t="s">
        <v>26</v>
      </c>
      <c r="B22" s="29">
        <f>'2021'!L22</f>
        <v>0</v>
      </c>
      <c r="C22" s="11">
        <f>'2020'!L22</f>
        <v>4299</v>
      </c>
      <c r="D22" s="11">
        <f t="shared" si="2"/>
        <v>-4299</v>
      </c>
      <c r="E22" s="22">
        <f t="shared" si="3"/>
        <v>-1</v>
      </c>
      <c r="F22" s="11">
        <f>SUM('2021'!B22:L22)</f>
        <v>31720</v>
      </c>
      <c r="G22" s="11">
        <f>SUM('2020'!B22:L22)</f>
        <v>30905</v>
      </c>
      <c r="H22" s="11">
        <f t="shared" si="4"/>
        <v>815</v>
      </c>
      <c r="I22" s="26">
        <f t="shared" si="5"/>
        <v>2.6371137356414821E-2</v>
      </c>
    </row>
    <row r="23" spans="1:9" x14ac:dyDescent="0.25">
      <c r="A23" s="16" t="s">
        <v>27</v>
      </c>
      <c r="B23" s="30">
        <f>'2021'!L23</f>
        <v>0</v>
      </c>
      <c r="C23" s="43">
        <f>'2020'!L23</f>
        <v>2308</v>
      </c>
      <c r="D23" s="43">
        <f t="shared" si="2"/>
        <v>-2308</v>
      </c>
      <c r="E23" s="23">
        <f t="shared" si="3"/>
        <v>-1</v>
      </c>
      <c r="F23" s="43">
        <f>SUM('2021'!B23:L23)</f>
        <v>15278</v>
      </c>
      <c r="G23" s="43">
        <f>SUM('2020'!B23:L23)</f>
        <v>15614</v>
      </c>
      <c r="H23" s="43">
        <f t="shared" si="4"/>
        <v>-336</v>
      </c>
      <c r="I23" s="25">
        <f t="shared" si="5"/>
        <v>-2.1519149481234789E-2</v>
      </c>
    </row>
    <row r="24" spans="1:9" x14ac:dyDescent="0.25">
      <c r="A24" s="14" t="s">
        <v>25</v>
      </c>
      <c r="B24" s="29">
        <f>'2021'!L24</f>
        <v>0</v>
      </c>
      <c r="C24" s="11">
        <f>'2020'!L24</f>
        <v>2714</v>
      </c>
      <c r="D24" s="11">
        <f t="shared" si="2"/>
        <v>-2714</v>
      </c>
      <c r="E24" s="22">
        <f t="shared" si="3"/>
        <v>-1</v>
      </c>
      <c r="F24" s="11">
        <f>SUM('2021'!B24:L24)</f>
        <v>21628</v>
      </c>
      <c r="G24" s="11">
        <f>SUM('2020'!B24:L24)</f>
        <v>21566</v>
      </c>
      <c r="H24" s="11">
        <f t="shared" si="4"/>
        <v>62</v>
      </c>
      <c r="I24" s="26">
        <f t="shared" si="5"/>
        <v>2.8748956691087824E-3</v>
      </c>
    </row>
    <row r="25" spans="1:9" x14ac:dyDescent="0.25">
      <c r="A25" s="16" t="s">
        <v>29</v>
      </c>
      <c r="B25" s="30">
        <f>'2021'!L25</f>
        <v>0</v>
      </c>
      <c r="C25" s="43">
        <f>'2020'!L25</f>
        <v>4426</v>
      </c>
      <c r="D25" s="43">
        <f t="shared" si="2"/>
        <v>-4426</v>
      </c>
      <c r="E25" s="23">
        <f t="shared" si="3"/>
        <v>-1</v>
      </c>
      <c r="F25" s="43">
        <f>SUM('2021'!B25:L25)</f>
        <v>34146</v>
      </c>
      <c r="G25" s="43">
        <f>SUM('2020'!B25:L25)</f>
        <v>33197</v>
      </c>
      <c r="H25" s="43">
        <f t="shared" si="4"/>
        <v>949</v>
      </c>
      <c r="I25" s="25">
        <f t="shared" si="5"/>
        <v>2.8586920504864898E-2</v>
      </c>
    </row>
    <row r="26" spans="1:9" x14ac:dyDescent="0.25">
      <c r="A26" s="14" t="s">
        <v>30</v>
      </c>
      <c r="B26" s="29">
        <f>'2021'!L26</f>
        <v>0</v>
      </c>
      <c r="C26" s="11">
        <f>'2020'!L26</f>
        <v>6594</v>
      </c>
      <c r="D26" s="11">
        <f t="shared" si="2"/>
        <v>-6594</v>
      </c>
      <c r="E26" s="22">
        <f t="shared" si="3"/>
        <v>-1</v>
      </c>
      <c r="F26" s="11">
        <f>SUM('2021'!B26:L26)</f>
        <v>42497</v>
      </c>
      <c r="G26" s="11">
        <f>SUM('2020'!B26:L26)</f>
        <v>45532</v>
      </c>
      <c r="H26" s="11">
        <f t="shared" si="4"/>
        <v>-3035</v>
      </c>
      <c r="I26" s="26">
        <f t="shared" si="5"/>
        <v>-6.6656417464640252E-2</v>
      </c>
    </row>
    <row r="27" spans="1:9" x14ac:dyDescent="0.25">
      <c r="A27" s="18" t="s">
        <v>48</v>
      </c>
      <c r="B27" s="31">
        <f>'2021'!L27</f>
        <v>0</v>
      </c>
      <c r="C27" s="31">
        <f>'2020'!L27</f>
        <v>22417</v>
      </c>
      <c r="D27" s="31">
        <f t="shared" si="2"/>
        <v>-22417</v>
      </c>
      <c r="E27" s="24">
        <f t="shared" si="3"/>
        <v>-1</v>
      </c>
      <c r="F27" s="31">
        <f>SUM('2021'!B27:L27)</f>
        <v>158728</v>
      </c>
      <c r="G27" s="31">
        <f>SUM('2020'!B27:L27)</f>
        <v>161213</v>
      </c>
      <c r="H27" s="31">
        <f t="shared" si="4"/>
        <v>-2485</v>
      </c>
      <c r="I27" s="27">
        <f t="shared" si="5"/>
        <v>-1.5414389658402238E-2</v>
      </c>
    </row>
    <row r="28" spans="1:9" x14ac:dyDescent="0.25">
      <c r="A28" s="16" t="s">
        <v>49</v>
      </c>
      <c r="B28" s="30">
        <f>'2021'!L28</f>
        <v>0</v>
      </c>
      <c r="C28" s="43">
        <f>'2020'!L28</f>
        <v>8445</v>
      </c>
      <c r="D28" s="43">
        <f t="shared" si="2"/>
        <v>-8445</v>
      </c>
      <c r="E28" s="23">
        <f t="shared" si="3"/>
        <v>-1</v>
      </c>
      <c r="F28" s="43">
        <f>SUM('2021'!B28:L28)</f>
        <v>88422</v>
      </c>
      <c r="G28" s="43">
        <f>SUM('2020'!B28:L28)</f>
        <v>101844</v>
      </c>
      <c r="H28" s="43">
        <f t="shared" si="4"/>
        <v>-13422</v>
      </c>
      <c r="I28" s="25">
        <f t="shared" si="5"/>
        <v>-0.13178979615883116</v>
      </c>
    </row>
    <row r="29" spans="1:9" x14ac:dyDescent="0.25">
      <c r="A29" s="14" t="s">
        <v>36</v>
      </c>
      <c r="B29" s="29">
        <f>'2021'!L29</f>
        <v>0</v>
      </c>
      <c r="C29" s="11">
        <f>'2020'!L29</f>
        <v>49077</v>
      </c>
      <c r="D29" s="11">
        <f t="shared" si="2"/>
        <v>-49077</v>
      </c>
      <c r="E29" s="22">
        <f t="shared" si="3"/>
        <v>-1</v>
      </c>
      <c r="F29" s="11">
        <f>SUM('2021'!B29:L29)</f>
        <v>389260</v>
      </c>
      <c r="G29" s="11">
        <f>SUM('2020'!B29:L29)</f>
        <v>418749</v>
      </c>
      <c r="H29" s="11">
        <f t="shared" si="4"/>
        <v>-29489</v>
      </c>
      <c r="I29" s="26">
        <f t="shared" si="5"/>
        <v>-7.0421660708443481E-2</v>
      </c>
    </row>
    <row r="30" spans="1:9" x14ac:dyDescent="0.25">
      <c r="A30" s="16" t="s">
        <v>35</v>
      </c>
      <c r="B30" s="30">
        <f>'2021'!L30</f>
        <v>0</v>
      </c>
      <c r="C30" s="43">
        <f>'2020'!L30</f>
        <v>66537</v>
      </c>
      <c r="D30" s="43">
        <f t="shared" si="2"/>
        <v>-66537</v>
      </c>
      <c r="E30" s="23">
        <f t="shared" si="3"/>
        <v>-1</v>
      </c>
      <c r="F30" s="43">
        <f>SUM('2021'!B30:L30)</f>
        <v>549368</v>
      </c>
      <c r="G30" s="43">
        <f>SUM('2020'!B30:L30)</f>
        <v>683979</v>
      </c>
      <c r="H30" s="43">
        <f t="shared" si="4"/>
        <v>-134611</v>
      </c>
      <c r="I30" s="25">
        <f t="shared" si="5"/>
        <v>-0.19680574988413388</v>
      </c>
    </row>
    <row r="31" spans="1:9" x14ac:dyDescent="0.25">
      <c r="A31" s="18" t="s">
        <v>50</v>
      </c>
      <c r="B31" s="31">
        <f>'2021'!L31</f>
        <v>0</v>
      </c>
      <c r="C31" s="31">
        <f>'2020'!L31</f>
        <v>124059</v>
      </c>
      <c r="D31" s="31">
        <f t="shared" si="2"/>
        <v>-124059</v>
      </c>
      <c r="E31" s="24">
        <f t="shared" si="3"/>
        <v>-1</v>
      </c>
      <c r="F31" s="31">
        <f>SUM('2021'!B31:L31)</f>
        <v>1027050</v>
      </c>
      <c r="G31" s="31">
        <f>SUM('2020'!B31:L31)</f>
        <v>1204572</v>
      </c>
      <c r="H31" s="31">
        <f t="shared" si="4"/>
        <v>-177522</v>
      </c>
      <c r="I31" s="27">
        <f t="shared" si="5"/>
        <v>-0.14737350693856408</v>
      </c>
    </row>
    <row r="32" spans="1:9" x14ac:dyDescent="0.25">
      <c r="A32" s="14" t="s">
        <v>32</v>
      </c>
      <c r="B32" s="29">
        <f>'2021'!L32</f>
        <v>0</v>
      </c>
      <c r="C32" s="11">
        <f>'2020'!L32</f>
        <v>89954</v>
      </c>
      <c r="D32" s="11">
        <f t="shared" si="2"/>
        <v>-89954</v>
      </c>
      <c r="E32" s="22">
        <f t="shared" si="3"/>
        <v>-1</v>
      </c>
      <c r="F32" s="11">
        <f>SUM('2021'!B32:L32)</f>
        <v>768072</v>
      </c>
      <c r="G32" s="11">
        <f>SUM('2020'!B32:L32)</f>
        <v>882507</v>
      </c>
      <c r="H32" s="11">
        <f t="shared" si="4"/>
        <v>-114435</v>
      </c>
      <c r="I32" s="26">
        <f t="shared" si="5"/>
        <v>-0.12967035955522166</v>
      </c>
    </row>
    <row r="33" spans="1:9" x14ac:dyDescent="0.25">
      <c r="A33" s="16" t="s">
        <v>31</v>
      </c>
      <c r="B33" s="30">
        <f>'2021'!L33</f>
        <v>0</v>
      </c>
      <c r="C33" s="43">
        <f>'2020'!L33</f>
        <v>126009</v>
      </c>
      <c r="D33" s="43">
        <f t="shared" si="2"/>
        <v>-126009</v>
      </c>
      <c r="E33" s="23">
        <f t="shared" si="3"/>
        <v>-1</v>
      </c>
      <c r="F33" s="43">
        <f>SUM('2021'!B33:L33)</f>
        <v>997162</v>
      </c>
      <c r="G33" s="43">
        <f>SUM('2020'!B33:L33)</f>
        <v>1205847</v>
      </c>
      <c r="H33" s="43">
        <f t="shared" si="4"/>
        <v>-208685</v>
      </c>
      <c r="I33" s="25">
        <f t="shared" si="5"/>
        <v>-0.17306092729840519</v>
      </c>
    </row>
    <row r="34" spans="1:9" x14ac:dyDescent="0.25">
      <c r="A34" s="18" t="s">
        <v>51</v>
      </c>
      <c r="B34" s="31">
        <f>'2021'!L34</f>
        <v>0</v>
      </c>
      <c r="C34" s="31">
        <f>'2020'!L34</f>
        <v>215963</v>
      </c>
      <c r="D34" s="44">
        <f t="shared" si="2"/>
        <v>-215963</v>
      </c>
      <c r="E34" s="24">
        <f t="shared" si="3"/>
        <v>-1</v>
      </c>
      <c r="F34" s="31">
        <f>SUM('2021'!B34:L34)</f>
        <v>1765234</v>
      </c>
      <c r="G34" s="47">
        <f>SUM('2020'!B34:L34)</f>
        <v>2088354</v>
      </c>
      <c r="H34" s="47">
        <f t="shared" si="4"/>
        <v>-323120</v>
      </c>
      <c r="I34" s="27">
        <f t="shared" si="5"/>
        <v>-0.15472472578882698</v>
      </c>
    </row>
    <row r="35" spans="1:9" x14ac:dyDescent="0.25">
      <c r="A35" s="14" t="s">
        <v>52</v>
      </c>
      <c r="B35" s="29">
        <f>'2021'!L35</f>
        <v>0</v>
      </c>
      <c r="C35" s="11">
        <f>'2020'!L35</f>
        <v>70</v>
      </c>
      <c r="D35" s="11">
        <f t="shared" si="2"/>
        <v>-70</v>
      </c>
      <c r="E35" s="22">
        <f t="shared" si="3"/>
        <v>-1</v>
      </c>
      <c r="F35" s="49">
        <f>SUM('2021'!B35:L35)</f>
        <v>544</v>
      </c>
      <c r="G35" s="29">
        <f>SUM('2020'!B35:L35)</f>
        <v>568</v>
      </c>
      <c r="H35" s="29">
        <f t="shared" si="4"/>
        <v>-24</v>
      </c>
      <c r="I35" s="45">
        <f t="shared" si="5"/>
        <v>-4.2253521126760563E-2</v>
      </c>
    </row>
    <row r="36" spans="1:9" x14ac:dyDescent="0.25">
      <c r="A36" s="16" t="s">
        <v>19</v>
      </c>
      <c r="B36" s="30">
        <f>'2021'!L36</f>
        <v>0</v>
      </c>
      <c r="C36" s="43">
        <f>'2020'!L36</f>
        <v>8203</v>
      </c>
      <c r="D36" s="43">
        <f t="shared" si="2"/>
        <v>-8203</v>
      </c>
      <c r="E36" s="57">
        <f t="shared" si="3"/>
        <v>-1</v>
      </c>
      <c r="F36" s="50">
        <f>SUM('2021'!B36:L36)</f>
        <v>61114</v>
      </c>
      <c r="G36" s="30">
        <f>SUM('2020'!B36:L36)</f>
        <v>57636</v>
      </c>
      <c r="H36" s="30">
        <f t="shared" si="4"/>
        <v>3478</v>
      </c>
      <c r="I36" s="46">
        <f t="shared" si="5"/>
        <v>6.0344229301131237E-2</v>
      </c>
    </row>
    <row r="37" spans="1:9" x14ac:dyDescent="0.25">
      <c r="A37" s="14" t="s">
        <v>18</v>
      </c>
      <c r="B37" s="29">
        <f>'2021'!L37</f>
        <v>0</v>
      </c>
      <c r="C37" s="11">
        <f>'2020'!L37</f>
        <v>27544</v>
      </c>
      <c r="D37" s="11">
        <f t="shared" si="2"/>
        <v>-27544</v>
      </c>
      <c r="E37" s="22">
        <f t="shared" si="3"/>
        <v>-1</v>
      </c>
      <c r="F37" s="49">
        <f>SUM('2021'!B37:L37)</f>
        <v>319856</v>
      </c>
      <c r="G37" s="29">
        <f>SUM('2020'!B37:L37)</f>
        <v>333039</v>
      </c>
      <c r="H37" s="29">
        <f t="shared" si="4"/>
        <v>-13183</v>
      </c>
      <c r="I37" s="45">
        <f t="shared" si="5"/>
        <v>-3.9583952630172441E-2</v>
      </c>
    </row>
    <row r="38" spans="1:9" x14ac:dyDescent="0.25">
      <c r="A38" s="18" t="s">
        <v>53</v>
      </c>
      <c r="B38" s="31">
        <f>'2021'!L38</f>
        <v>0</v>
      </c>
      <c r="C38" s="31">
        <f>'2020'!L38</f>
        <v>35817</v>
      </c>
      <c r="D38" s="31">
        <f t="shared" si="2"/>
        <v>-35817</v>
      </c>
      <c r="E38" s="24">
        <f t="shared" si="3"/>
        <v>-1</v>
      </c>
      <c r="F38" s="31">
        <f>SUM('2021'!B38:L38)</f>
        <v>381514</v>
      </c>
      <c r="G38" s="48">
        <f>SUM('2020'!B38:L38)</f>
        <v>391243</v>
      </c>
      <c r="H38" s="48">
        <f t="shared" si="4"/>
        <v>-9729</v>
      </c>
      <c r="I38" s="27">
        <f t="shared" si="5"/>
        <v>-2.4866898577099145E-2</v>
      </c>
    </row>
    <row r="39" spans="1:9" x14ac:dyDescent="0.25">
      <c r="A39" s="32" t="s">
        <v>54</v>
      </c>
      <c r="B39" s="33">
        <f>'2021'!L39</f>
        <v>0</v>
      </c>
      <c r="C39" s="33">
        <f>'2020'!L39</f>
        <v>1084690</v>
      </c>
      <c r="D39" s="33">
        <f t="shared" si="2"/>
        <v>-1084690</v>
      </c>
      <c r="E39" s="34">
        <f t="shared" si="3"/>
        <v>-1</v>
      </c>
      <c r="F39" s="35">
        <f>SUM('2021'!B39:L39)</f>
        <v>9017668</v>
      </c>
      <c r="G39" s="35">
        <f>SUM('2020'!B39:L39)</f>
        <v>10866608</v>
      </c>
      <c r="H39" s="35">
        <f t="shared" si="4"/>
        <v>-1848940</v>
      </c>
      <c r="I39" s="36">
        <f t="shared" si="5"/>
        <v>-0.17014877135533002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C903-35A4-44D1-8A7A-F7A42DCEBB8B}">
  <dimension ref="A1:I39"/>
  <sheetViews>
    <sheetView topLeftCell="A13" workbookViewId="0">
      <selection activeCell="G39" sqref="G39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43</v>
      </c>
    </row>
    <row r="2" spans="1:9" ht="15.75" x14ac:dyDescent="0.25">
      <c r="A2" s="71">
        <v>44531</v>
      </c>
    </row>
    <row r="4" spans="1:9" x14ac:dyDescent="0.25">
      <c r="A4" s="55" t="s">
        <v>37</v>
      </c>
      <c r="B4" s="104" t="s">
        <v>38</v>
      </c>
      <c r="C4" s="105"/>
      <c r="D4" s="105"/>
      <c r="E4" s="106"/>
      <c r="F4" s="104" t="s">
        <v>39</v>
      </c>
      <c r="G4" s="105"/>
      <c r="H4" s="105"/>
      <c r="I4" s="106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'2021'!M6</f>
        <v>0</v>
      </c>
      <c r="C6" s="11">
        <f>'2020'!M6</f>
        <v>1249</v>
      </c>
      <c r="D6" s="11">
        <f t="shared" ref="D6" si="0">B6-C6</f>
        <v>-1249</v>
      </c>
      <c r="E6" s="22">
        <f t="shared" ref="E6" si="1">D6/C6</f>
        <v>-1</v>
      </c>
      <c r="F6" s="11">
        <f>SUM('2021'!B6:M6)</f>
        <v>11842</v>
      </c>
      <c r="G6" s="11">
        <f>SUM('2020'!B6:M6)</f>
        <v>15471</v>
      </c>
      <c r="H6" s="11">
        <f>F6-G6</f>
        <v>-3629</v>
      </c>
      <c r="I6" s="26">
        <f>H6/G6</f>
        <v>-0.23456790123456789</v>
      </c>
    </row>
    <row r="7" spans="1:9" x14ac:dyDescent="0.25">
      <c r="A7" s="16" t="s">
        <v>20</v>
      </c>
      <c r="B7" s="30">
        <f>'2021'!M7</f>
        <v>0</v>
      </c>
      <c r="C7" s="43">
        <f>'2020'!M7</f>
        <v>13184</v>
      </c>
      <c r="D7" s="43">
        <f t="shared" ref="D7:D39" si="2">B7-C7</f>
        <v>-13184</v>
      </c>
      <c r="E7" s="23">
        <f t="shared" ref="E7:E39" si="3">D7/C7</f>
        <v>-1</v>
      </c>
      <c r="F7" s="43">
        <f>SUM('2021'!B7:M7)</f>
        <v>119694</v>
      </c>
      <c r="G7" s="43">
        <f>SUM('2020'!B7:M7)</f>
        <v>140143</v>
      </c>
      <c r="H7" s="43">
        <f t="shared" ref="H7:H39" si="4">F7-G7</f>
        <v>-20449</v>
      </c>
      <c r="I7" s="25">
        <f t="shared" ref="I7:I39" si="5">H7/G7</f>
        <v>-0.14591524371534789</v>
      </c>
    </row>
    <row r="8" spans="1:9" x14ac:dyDescent="0.25">
      <c r="A8" s="14" t="s">
        <v>21</v>
      </c>
      <c r="B8" s="29">
        <f>'2021'!M8</f>
        <v>0</v>
      </c>
      <c r="C8" s="11">
        <f>'2020'!M8</f>
        <v>8046</v>
      </c>
      <c r="D8" s="11">
        <f t="shared" si="2"/>
        <v>-8046</v>
      </c>
      <c r="E8" s="22">
        <f t="shared" si="3"/>
        <v>-1</v>
      </c>
      <c r="F8" s="11">
        <f>SUM('2021'!B8:M8)</f>
        <v>80059</v>
      </c>
      <c r="G8" s="11">
        <f>SUM('2020'!B8:M8)</f>
        <v>91760</v>
      </c>
      <c r="H8" s="11">
        <f t="shared" si="4"/>
        <v>-11701</v>
      </c>
      <c r="I8" s="26">
        <f t="shared" si="5"/>
        <v>-0.12751743679163033</v>
      </c>
    </row>
    <row r="9" spans="1:9" x14ac:dyDescent="0.25">
      <c r="A9" s="18" t="s">
        <v>44</v>
      </c>
      <c r="B9" s="31">
        <f>'2021'!M9</f>
        <v>0</v>
      </c>
      <c r="C9" s="31">
        <f>'2020'!M9</f>
        <v>22479</v>
      </c>
      <c r="D9" s="31">
        <f t="shared" si="2"/>
        <v>-22479</v>
      </c>
      <c r="E9" s="24">
        <f t="shared" si="3"/>
        <v>-1</v>
      </c>
      <c r="F9" s="31">
        <f>SUM('2021'!B9:M9)</f>
        <v>211595</v>
      </c>
      <c r="G9" s="31">
        <f>SUM('2020'!B9:M9)</f>
        <v>247374</v>
      </c>
      <c r="H9" s="31">
        <f t="shared" si="4"/>
        <v>-35779</v>
      </c>
      <c r="I9" s="27">
        <f t="shared" si="5"/>
        <v>-0.14463524865183891</v>
      </c>
    </row>
    <row r="10" spans="1:9" x14ac:dyDescent="0.25">
      <c r="A10" s="16" t="s">
        <v>16</v>
      </c>
      <c r="B10" s="30">
        <f>'2021'!M10</f>
        <v>0</v>
      </c>
      <c r="C10" s="43">
        <f>'2020'!M10</f>
        <v>20703</v>
      </c>
      <c r="D10" s="43">
        <f t="shared" si="2"/>
        <v>-20703</v>
      </c>
      <c r="E10" s="23">
        <f t="shared" si="3"/>
        <v>-1</v>
      </c>
      <c r="F10" s="43">
        <f>SUM('2021'!B10:M10)</f>
        <v>245327</v>
      </c>
      <c r="G10" s="43">
        <f>SUM('2020'!B10:M10)</f>
        <v>315090</v>
      </c>
      <c r="H10" s="43">
        <f t="shared" si="4"/>
        <v>-69763</v>
      </c>
      <c r="I10" s="26">
        <f t="shared" si="5"/>
        <v>-0.22140658224634233</v>
      </c>
    </row>
    <row r="11" spans="1:9" x14ac:dyDescent="0.25">
      <c r="A11" s="14" t="s">
        <v>14</v>
      </c>
      <c r="B11" s="29">
        <f>'2021'!M11</f>
        <v>0</v>
      </c>
      <c r="C11" s="11">
        <f>'2020'!M11</f>
        <v>74229</v>
      </c>
      <c r="D11" s="11">
        <f t="shared" si="2"/>
        <v>-74229</v>
      </c>
      <c r="E11" s="22">
        <f t="shared" si="3"/>
        <v>-1</v>
      </c>
      <c r="F11" s="11">
        <f>SUM('2021'!B11:M11)</f>
        <v>965965</v>
      </c>
      <c r="G11" s="11">
        <f>SUM('2020'!B11:M11)</f>
        <v>1340618</v>
      </c>
      <c r="H11" s="11">
        <f t="shared" si="4"/>
        <v>-374653</v>
      </c>
      <c r="I11" s="26">
        <f t="shared" si="5"/>
        <v>-0.27946290442169208</v>
      </c>
    </row>
    <row r="12" spans="1:9" x14ac:dyDescent="0.25">
      <c r="A12" s="16" t="s">
        <v>17</v>
      </c>
      <c r="B12" s="30">
        <f>'2021'!M12</f>
        <v>0</v>
      </c>
      <c r="C12" s="43">
        <f>'2020'!M12</f>
        <v>1695</v>
      </c>
      <c r="D12" s="43">
        <f t="shared" si="2"/>
        <v>-1695</v>
      </c>
      <c r="E12" s="23">
        <f t="shared" si="3"/>
        <v>-1</v>
      </c>
      <c r="F12" s="43">
        <f>SUM('2021'!B12:M12)</f>
        <v>32026</v>
      </c>
      <c r="G12" s="43">
        <f>SUM('2020'!B12:M12)</f>
        <v>38866</v>
      </c>
      <c r="H12" s="43">
        <f t="shared" si="4"/>
        <v>-6840</v>
      </c>
      <c r="I12" s="25">
        <f t="shared" si="5"/>
        <v>-0.17598929655740236</v>
      </c>
    </row>
    <row r="13" spans="1:9" x14ac:dyDescent="0.25">
      <c r="A13" s="14" t="s">
        <v>15</v>
      </c>
      <c r="B13" s="29">
        <f>'2021'!M13</f>
        <v>0</v>
      </c>
      <c r="C13" s="11">
        <f>'2020'!M13</f>
        <v>97385</v>
      </c>
      <c r="D13" s="11">
        <f t="shared" si="2"/>
        <v>-97385</v>
      </c>
      <c r="E13" s="22">
        <f t="shared" si="3"/>
        <v>-1</v>
      </c>
      <c r="F13" s="11">
        <f>SUM('2021'!B13:M13)</f>
        <v>1316732</v>
      </c>
      <c r="G13" s="11">
        <f>SUM('2020'!B13:M13)</f>
        <v>1851912</v>
      </c>
      <c r="H13" s="11">
        <f t="shared" si="4"/>
        <v>-535180</v>
      </c>
      <c r="I13" s="26">
        <f t="shared" si="5"/>
        <v>-0.28898781367581183</v>
      </c>
    </row>
    <row r="14" spans="1:9" x14ac:dyDescent="0.25">
      <c r="A14" s="18" t="s">
        <v>45</v>
      </c>
      <c r="B14" s="31">
        <f>'2021'!M14</f>
        <v>0</v>
      </c>
      <c r="C14" s="31">
        <f>'2020'!M14</f>
        <v>194012</v>
      </c>
      <c r="D14" s="31">
        <f t="shared" si="2"/>
        <v>-194012</v>
      </c>
      <c r="E14" s="24">
        <f t="shared" si="3"/>
        <v>-1</v>
      </c>
      <c r="F14" s="31">
        <f>SUM('2021'!B14:M14)</f>
        <v>2560050</v>
      </c>
      <c r="G14" s="31">
        <f>SUM('2020'!B14:M14)</f>
        <v>3546486</v>
      </c>
      <c r="H14" s="31">
        <f t="shared" si="4"/>
        <v>-986436</v>
      </c>
      <c r="I14" s="27">
        <f t="shared" si="5"/>
        <v>-0.27814461977292454</v>
      </c>
    </row>
    <row r="15" spans="1:9" x14ac:dyDescent="0.25">
      <c r="A15" s="16" t="s">
        <v>24</v>
      </c>
      <c r="B15" s="30">
        <f>'2021'!M15</f>
        <v>0</v>
      </c>
      <c r="C15" s="43">
        <f>'2020'!M15</f>
        <v>11001</v>
      </c>
      <c r="D15" s="43">
        <f t="shared" si="2"/>
        <v>-11001</v>
      </c>
      <c r="E15" s="23">
        <f t="shared" si="3"/>
        <v>-1</v>
      </c>
      <c r="F15" s="43">
        <f>SUM('2021'!B15:M15)</f>
        <v>111460</v>
      </c>
      <c r="G15" s="43">
        <f>SUM('2020'!B15:M15)</f>
        <v>121001</v>
      </c>
      <c r="H15" s="43">
        <f t="shared" si="4"/>
        <v>-9541</v>
      </c>
      <c r="I15" s="25">
        <f t="shared" si="5"/>
        <v>-7.8850588011669331E-2</v>
      </c>
    </row>
    <row r="16" spans="1:9" x14ac:dyDescent="0.25">
      <c r="A16" s="14" t="s">
        <v>23</v>
      </c>
      <c r="B16" s="29">
        <f>'2021'!M16</f>
        <v>0</v>
      </c>
      <c r="C16" s="11">
        <f>'2020'!M16</f>
        <v>8524</v>
      </c>
      <c r="D16" s="11">
        <f t="shared" si="2"/>
        <v>-8524</v>
      </c>
      <c r="E16" s="22">
        <f t="shared" si="3"/>
        <v>-1</v>
      </c>
      <c r="F16" s="11">
        <f>SUM('2021'!B16:M16)</f>
        <v>79521</v>
      </c>
      <c r="G16" s="11">
        <f>SUM('2020'!B16:M16)</f>
        <v>83103</v>
      </c>
      <c r="H16" s="11">
        <f t="shared" si="4"/>
        <v>-3582</v>
      </c>
      <c r="I16" s="26">
        <f t="shared" si="5"/>
        <v>-4.310313707086387E-2</v>
      </c>
    </row>
    <row r="17" spans="1:9" x14ac:dyDescent="0.25">
      <c r="A17" s="18" t="s">
        <v>46</v>
      </c>
      <c r="B17" s="31">
        <f>'2021'!M17</f>
        <v>0</v>
      </c>
      <c r="C17" s="31">
        <f>'2020'!M17</f>
        <v>19525</v>
      </c>
      <c r="D17" s="31">
        <f t="shared" si="2"/>
        <v>-19525</v>
      </c>
      <c r="E17" s="24">
        <f t="shared" si="3"/>
        <v>-1</v>
      </c>
      <c r="F17" s="31">
        <f>SUM('2021'!B17:M17)</f>
        <v>190981</v>
      </c>
      <c r="G17" s="31">
        <f>SUM('2020'!B17:M17)</f>
        <v>204104</v>
      </c>
      <c r="H17" s="31">
        <f t="shared" si="4"/>
        <v>-13123</v>
      </c>
      <c r="I17" s="27">
        <f t="shared" si="5"/>
        <v>-6.4295653196409674E-2</v>
      </c>
    </row>
    <row r="18" spans="1:9" x14ac:dyDescent="0.25">
      <c r="A18" s="16" t="s">
        <v>34</v>
      </c>
      <c r="B18" s="30">
        <f>'2021'!M18</f>
        <v>0</v>
      </c>
      <c r="C18" s="43">
        <f>'2020'!M18</f>
        <v>58685</v>
      </c>
      <c r="D18" s="43">
        <f t="shared" si="2"/>
        <v>-58685</v>
      </c>
      <c r="E18" s="23">
        <f t="shared" si="3"/>
        <v>-1</v>
      </c>
      <c r="F18" s="43">
        <f>SUM('2021'!B18:M18)</f>
        <v>619509</v>
      </c>
      <c r="G18" s="43">
        <f>SUM('2020'!B18:M18)</f>
        <v>780724</v>
      </c>
      <c r="H18" s="43">
        <f t="shared" si="4"/>
        <v>-161215</v>
      </c>
      <c r="I18" s="25">
        <f t="shared" si="5"/>
        <v>-0.20649422843412013</v>
      </c>
    </row>
    <row r="19" spans="1:9" x14ac:dyDescent="0.25">
      <c r="A19" s="14" t="s">
        <v>33</v>
      </c>
      <c r="B19" s="29">
        <f>'2021'!M19</f>
        <v>0</v>
      </c>
      <c r="C19" s="11">
        <f>'2020'!M19</f>
        <v>217196</v>
      </c>
      <c r="D19" s="11">
        <f t="shared" si="2"/>
        <v>-217196</v>
      </c>
      <c r="E19" s="22">
        <f t="shared" si="3"/>
        <v>-1</v>
      </c>
      <c r="F19" s="11">
        <f>SUM('2021'!B19:M19)</f>
        <v>2103007</v>
      </c>
      <c r="G19" s="11">
        <f>SUM('2020'!B19:M19)</f>
        <v>2754435</v>
      </c>
      <c r="H19" s="11">
        <f t="shared" si="4"/>
        <v>-651428</v>
      </c>
      <c r="I19" s="26">
        <f t="shared" si="5"/>
        <v>-0.23650149667717699</v>
      </c>
    </row>
    <row r="20" spans="1:9" x14ac:dyDescent="0.25">
      <c r="A20" s="18" t="s">
        <v>47</v>
      </c>
      <c r="B20" s="31">
        <f>'2021'!M20</f>
        <v>0</v>
      </c>
      <c r="C20" s="31">
        <f>'2020'!M20</f>
        <v>275881</v>
      </c>
      <c r="D20" s="31">
        <f t="shared" si="2"/>
        <v>-275881</v>
      </c>
      <c r="E20" s="24">
        <f t="shared" si="3"/>
        <v>-1</v>
      </c>
      <c r="F20" s="31">
        <f>SUM('2021'!B20:M20)</f>
        <v>2722516</v>
      </c>
      <c r="G20" s="31">
        <f>SUM('2020'!B20:M20)</f>
        <v>3535159</v>
      </c>
      <c r="H20" s="31">
        <f t="shared" si="4"/>
        <v>-812643</v>
      </c>
      <c r="I20" s="27">
        <f t="shared" si="5"/>
        <v>-0.22987452615285478</v>
      </c>
    </row>
    <row r="21" spans="1:9" x14ac:dyDescent="0.25">
      <c r="A21" s="16" t="s">
        <v>28</v>
      </c>
      <c r="B21" s="30">
        <f>'2021'!M21</f>
        <v>0</v>
      </c>
      <c r="C21" s="43">
        <f>'2020'!M21</f>
        <v>1603</v>
      </c>
      <c r="D21" s="43">
        <f t="shared" si="2"/>
        <v>-1603</v>
      </c>
      <c r="E21" s="23">
        <f t="shared" si="3"/>
        <v>-1</v>
      </c>
      <c r="F21" s="43">
        <f>SUM('2021'!B21:M21)</f>
        <v>13459</v>
      </c>
      <c r="G21" s="43">
        <f>SUM('2020'!B21:M21)</f>
        <v>16002</v>
      </c>
      <c r="H21" s="43">
        <f t="shared" si="4"/>
        <v>-2543</v>
      </c>
      <c r="I21" s="25">
        <f t="shared" si="5"/>
        <v>-0.15891763529558806</v>
      </c>
    </row>
    <row r="22" spans="1:9" x14ac:dyDescent="0.25">
      <c r="A22" s="14" t="s">
        <v>26</v>
      </c>
      <c r="B22" s="29">
        <f>'2021'!M22</f>
        <v>0</v>
      </c>
      <c r="C22" s="11">
        <f>'2020'!M22</f>
        <v>3366</v>
      </c>
      <c r="D22" s="11">
        <f t="shared" si="2"/>
        <v>-3366</v>
      </c>
      <c r="E22" s="22">
        <f t="shared" si="3"/>
        <v>-1</v>
      </c>
      <c r="F22" s="11">
        <f>SUM('2021'!B22:M22)</f>
        <v>31720</v>
      </c>
      <c r="G22" s="11">
        <f>SUM('2020'!B22:M22)</f>
        <v>34271</v>
      </c>
      <c r="H22" s="11">
        <f t="shared" si="4"/>
        <v>-2551</v>
      </c>
      <c r="I22" s="26">
        <f t="shared" si="5"/>
        <v>-7.4436112164804058E-2</v>
      </c>
    </row>
    <row r="23" spans="1:9" x14ac:dyDescent="0.25">
      <c r="A23" s="16" t="s">
        <v>27</v>
      </c>
      <c r="B23" s="30">
        <f>'2021'!M23</f>
        <v>0</v>
      </c>
      <c r="C23" s="43">
        <f>'2020'!M23</f>
        <v>1718</v>
      </c>
      <c r="D23" s="43">
        <f t="shared" si="2"/>
        <v>-1718</v>
      </c>
      <c r="E23" s="23">
        <f t="shared" si="3"/>
        <v>-1</v>
      </c>
      <c r="F23" s="43">
        <f>SUM('2021'!B23:M23)</f>
        <v>15278</v>
      </c>
      <c r="G23" s="43">
        <f>SUM('2020'!B23:M23)</f>
        <v>17332</v>
      </c>
      <c r="H23" s="43">
        <f t="shared" si="4"/>
        <v>-2054</v>
      </c>
      <c r="I23" s="25">
        <f t="shared" si="5"/>
        <v>-0.11850911608585275</v>
      </c>
    </row>
    <row r="24" spans="1:9" x14ac:dyDescent="0.25">
      <c r="A24" s="14" t="s">
        <v>25</v>
      </c>
      <c r="B24" s="29">
        <f>'2021'!M24</f>
        <v>0</v>
      </c>
      <c r="C24" s="11">
        <f>'2020'!M24</f>
        <v>2607</v>
      </c>
      <c r="D24" s="11">
        <f t="shared" si="2"/>
        <v>-2607</v>
      </c>
      <c r="E24" s="22">
        <f t="shared" si="3"/>
        <v>-1</v>
      </c>
      <c r="F24" s="11">
        <f>SUM('2021'!B24:M24)</f>
        <v>21628</v>
      </c>
      <c r="G24" s="11">
        <f>SUM('2020'!B24:M24)</f>
        <v>24173</v>
      </c>
      <c r="H24" s="11">
        <f t="shared" si="4"/>
        <v>-2545</v>
      </c>
      <c r="I24" s="26">
        <f t="shared" si="5"/>
        <v>-0.10528275348529351</v>
      </c>
    </row>
    <row r="25" spans="1:9" x14ac:dyDescent="0.25">
      <c r="A25" s="16" t="s">
        <v>29</v>
      </c>
      <c r="B25" s="30">
        <f>'2021'!M25</f>
        <v>0</v>
      </c>
      <c r="C25" s="43">
        <f>'2020'!M25</f>
        <v>3573</v>
      </c>
      <c r="D25" s="43">
        <f t="shared" si="2"/>
        <v>-3573</v>
      </c>
      <c r="E25" s="23">
        <f t="shared" si="3"/>
        <v>-1</v>
      </c>
      <c r="F25" s="43">
        <f>SUM('2021'!B25:M25)</f>
        <v>34146</v>
      </c>
      <c r="G25" s="43">
        <f>SUM('2020'!B25:M25)</f>
        <v>36770</v>
      </c>
      <c r="H25" s="43">
        <f t="shared" si="4"/>
        <v>-2624</v>
      </c>
      <c r="I25" s="25">
        <f t="shared" si="5"/>
        <v>-7.1362523796573291E-2</v>
      </c>
    </row>
    <row r="26" spans="1:9" x14ac:dyDescent="0.25">
      <c r="A26" s="14" t="s">
        <v>30</v>
      </c>
      <c r="B26" s="29">
        <f>'2021'!M26</f>
        <v>0</v>
      </c>
      <c r="C26" s="11">
        <f>'2020'!M26</f>
        <v>4948</v>
      </c>
      <c r="D26" s="11">
        <f t="shared" si="2"/>
        <v>-4948</v>
      </c>
      <c r="E26" s="22">
        <f t="shared" si="3"/>
        <v>-1</v>
      </c>
      <c r="F26" s="11">
        <f>SUM('2021'!B26:M26)</f>
        <v>42497</v>
      </c>
      <c r="G26" s="11">
        <f>SUM('2020'!B26:M26)</f>
        <v>50480</v>
      </c>
      <c r="H26" s="11">
        <f t="shared" si="4"/>
        <v>-7983</v>
      </c>
      <c r="I26" s="26">
        <f t="shared" si="5"/>
        <v>-0.15814183835182249</v>
      </c>
    </row>
    <row r="27" spans="1:9" x14ac:dyDescent="0.25">
      <c r="A27" s="18" t="s">
        <v>48</v>
      </c>
      <c r="B27" s="31">
        <f>'2021'!M27</f>
        <v>0</v>
      </c>
      <c r="C27" s="31">
        <f>'2020'!M27</f>
        <v>17815</v>
      </c>
      <c r="D27" s="31">
        <f t="shared" si="2"/>
        <v>-17815</v>
      </c>
      <c r="E27" s="24">
        <f t="shared" si="3"/>
        <v>-1</v>
      </c>
      <c r="F27" s="31">
        <f>SUM('2021'!B27:M27)</f>
        <v>158728</v>
      </c>
      <c r="G27" s="31">
        <f>SUM('2020'!B27:M27)</f>
        <v>179028</v>
      </c>
      <c r="H27" s="31">
        <f t="shared" si="4"/>
        <v>-20300</v>
      </c>
      <c r="I27" s="27">
        <f t="shared" si="5"/>
        <v>-0.113390084232634</v>
      </c>
    </row>
    <row r="28" spans="1:9" x14ac:dyDescent="0.25">
      <c r="A28" s="16" t="s">
        <v>49</v>
      </c>
      <c r="B28" s="30">
        <f>'2021'!M28</f>
        <v>0</v>
      </c>
      <c r="C28" s="43">
        <f>'2020'!M28</f>
        <v>7897</v>
      </c>
      <c r="D28" s="43">
        <f t="shared" si="2"/>
        <v>-7897</v>
      </c>
      <c r="E28" s="23">
        <f t="shared" si="3"/>
        <v>-1</v>
      </c>
      <c r="F28" s="43">
        <f>SUM('2021'!B28:M28)</f>
        <v>88422</v>
      </c>
      <c r="G28" s="43">
        <f>SUM('2020'!B28:M28)</f>
        <v>109741</v>
      </c>
      <c r="H28" s="43">
        <f t="shared" si="4"/>
        <v>-21319</v>
      </c>
      <c r="I28" s="25">
        <f t="shared" si="5"/>
        <v>-0.19426650021414058</v>
      </c>
    </row>
    <row r="29" spans="1:9" x14ac:dyDescent="0.25">
      <c r="A29" s="14" t="s">
        <v>36</v>
      </c>
      <c r="B29" s="29">
        <f>'2021'!M29</f>
        <v>0</v>
      </c>
      <c r="C29" s="11">
        <f>'2020'!M29</f>
        <v>38816</v>
      </c>
      <c r="D29" s="11">
        <f t="shared" si="2"/>
        <v>-38816</v>
      </c>
      <c r="E29" s="22">
        <f t="shared" si="3"/>
        <v>-1</v>
      </c>
      <c r="F29" s="11">
        <f>SUM('2021'!B29:M29)</f>
        <v>389260</v>
      </c>
      <c r="G29" s="11">
        <f>SUM('2020'!B29:M29)</f>
        <v>457565</v>
      </c>
      <c r="H29" s="11">
        <f t="shared" si="4"/>
        <v>-68305</v>
      </c>
      <c r="I29" s="26">
        <f t="shared" si="5"/>
        <v>-0.14927933736190488</v>
      </c>
    </row>
    <row r="30" spans="1:9" x14ac:dyDescent="0.25">
      <c r="A30" s="16" t="s">
        <v>35</v>
      </c>
      <c r="B30" s="30">
        <f>'2021'!M30</f>
        <v>0</v>
      </c>
      <c r="C30" s="43">
        <f>'2020'!M30</f>
        <v>54162</v>
      </c>
      <c r="D30" s="43">
        <f t="shared" si="2"/>
        <v>-54162</v>
      </c>
      <c r="E30" s="23">
        <f t="shared" si="3"/>
        <v>-1</v>
      </c>
      <c r="F30" s="43">
        <f>SUM('2021'!B30:M30)</f>
        <v>549368</v>
      </c>
      <c r="G30" s="43">
        <f>SUM('2020'!B30:M30)</f>
        <v>738141</v>
      </c>
      <c r="H30" s="43">
        <f t="shared" si="4"/>
        <v>-188773</v>
      </c>
      <c r="I30" s="25">
        <f t="shared" si="5"/>
        <v>-0.25574111179300429</v>
      </c>
    </row>
    <row r="31" spans="1:9" x14ac:dyDescent="0.25">
      <c r="A31" s="18" t="s">
        <v>50</v>
      </c>
      <c r="B31" s="31">
        <f>'2021'!M31</f>
        <v>0</v>
      </c>
      <c r="C31" s="31">
        <f>'2020'!M31</f>
        <v>100875</v>
      </c>
      <c r="D31" s="31">
        <f t="shared" si="2"/>
        <v>-100875</v>
      </c>
      <c r="E31" s="24">
        <f t="shared" si="3"/>
        <v>-1</v>
      </c>
      <c r="F31" s="31">
        <f>SUM('2021'!B31:M31)</f>
        <v>1027050</v>
      </c>
      <c r="G31" s="31">
        <f>SUM('2020'!B31:M31)</f>
        <v>1305447</v>
      </c>
      <c r="H31" s="31">
        <f t="shared" si="4"/>
        <v>-278397</v>
      </c>
      <c r="I31" s="27">
        <f t="shared" si="5"/>
        <v>-0.21325798749393884</v>
      </c>
    </row>
    <row r="32" spans="1:9" x14ac:dyDescent="0.25">
      <c r="A32" s="14" t="s">
        <v>32</v>
      </c>
      <c r="B32" s="29">
        <f>'2021'!M32</f>
        <v>0</v>
      </c>
      <c r="C32" s="11">
        <f>'2020'!M32</f>
        <v>70480</v>
      </c>
      <c r="D32" s="11">
        <f t="shared" si="2"/>
        <v>-70480</v>
      </c>
      <c r="E32" s="22">
        <f t="shared" si="3"/>
        <v>-1</v>
      </c>
      <c r="F32" s="11">
        <f>SUM('2021'!B32:M32)</f>
        <v>768072</v>
      </c>
      <c r="G32" s="11">
        <f>SUM('2020'!B32:M32)</f>
        <v>952987</v>
      </c>
      <c r="H32" s="11">
        <f t="shared" si="4"/>
        <v>-184915</v>
      </c>
      <c r="I32" s="26">
        <f t="shared" si="5"/>
        <v>-0.19403727438044799</v>
      </c>
    </row>
    <row r="33" spans="1:9" x14ac:dyDescent="0.25">
      <c r="A33" s="16" t="s">
        <v>31</v>
      </c>
      <c r="B33" s="30">
        <f>'2021'!M33</f>
        <v>0</v>
      </c>
      <c r="C33" s="43">
        <f>'2020'!M33</f>
        <v>105416</v>
      </c>
      <c r="D33" s="43">
        <f t="shared" si="2"/>
        <v>-105416</v>
      </c>
      <c r="E33" s="23">
        <f t="shared" si="3"/>
        <v>-1</v>
      </c>
      <c r="F33" s="43">
        <f>SUM('2021'!B33:M33)</f>
        <v>997162</v>
      </c>
      <c r="G33" s="43">
        <f>SUM('2020'!B33:M33)</f>
        <v>1311263</v>
      </c>
      <c r="H33" s="43">
        <f t="shared" si="4"/>
        <v>-314101</v>
      </c>
      <c r="I33" s="25">
        <f t="shared" si="5"/>
        <v>-0.23954080912829845</v>
      </c>
    </row>
    <row r="34" spans="1:9" x14ac:dyDescent="0.25">
      <c r="A34" s="18" t="s">
        <v>51</v>
      </c>
      <c r="B34" s="31">
        <f>'2021'!M34</f>
        <v>0</v>
      </c>
      <c r="C34" s="31">
        <f>'2020'!M34</f>
        <v>175896</v>
      </c>
      <c r="D34" s="44">
        <f t="shared" si="2"/>
        <v>-175896</v>
      </c>
      <c r="E34" s="24">
        <f t="shared" si="3"/>
        <v>-1</v>
      </c>
      <c r="F34" s="31">
        <f>SUM('2021'!B34:M34)</f>
        <v>1765234</v>
      </c>
      <c r="G34" s="47">
        <f>SUM('2020'!B34:M34)</f>
        <v>2264250</v>
      </c>
      <c r="H34" s="47">
        <f t="shared" si="4"/>
        <v>-499016</v>
      </c>
      <c r="I34" s="27">
        <f t="shared" si="5"/>
        <v>-0.22038909131058851</v>
      </c>
    </row>
    <row r="35" spans="1:9" x14ac:dyDescent="0.25">
      <c r="A35" s="14" t="s">
        <v>52</v>
      </c>
      <c r="B35" s="29">
        <f>'2021'!M35</f>
        <v>0</v>
      </c>
      <c r="C35" s="11">
        <f>'2020'!M35</f>
        <v>55</v>
      </c>
      <c r="D35" s="11">
        <f t="shared" si="2"/>
        <v>-55</v>
      </c>
      <c r="E35" s="22">
        <f t="shared" si="3"/>
        <v>-1</v>
      </c>
      <c r="F35" s="49">
        <f>SUM('2021'!B35:M35)</f>
        <v>544</v>
      </c>
      <c r="G35" s="29">
        <f>SUM('2020'!B35:M35)</f>
        <v>623</v>
      </c>
      <c r="H35" s="29">
        <f t="shared" si="4"/>
        <v>-79</v>
      </c>
      <c r="I35" s="45">
        <f t="shared" si="5"/>
        <v>-0.12680577849117175</v>
      </c>
    </row>
    <row r="36" spans="1:9" x14ac:dyDescent="0.25">
      <c r="A36" s="16" t="s">
        <v>19</v>
      </c>
      <c r="B36" s="30">
        <f>'2021'!M36</f>
        <v>0</v>
      </c>
      <c r="C36" s="43">
        <f>'2020'!M36</f>
        <v>6232</v>
      </c>
      <c r="D36" s="43">
        <f t="shared" si="2"/>
        <v>-6232</v>
      </c>
      <c r="E36" s="57">
        <f t="shared" si="3"/>
        <v>-1</v>
      </c>
      <c r="F36" s="50">
        <f>SUM('2021'!B36:M36)</f>
        <v>61114</v>
      </c>
      <c r="G36" s="30">
        <f>SUM('2020'!B36:M36)</f>
        <v>63868</v>
      </c>
      <c r="H36" s="30">
        <f t="shared" si="4"/>
        <v>-2754</v>
      </c>
      <c r="I36" s="46">
        <f t="shared" si="5"/>
        <v>-4.3120185382351101E-2</v>
      </c>
    </row>
    <row r="37" spans="1:9" x14ac:dyDescent="0.25">
      <c r="A37" s="14" t="s">
        <v>18</v>
      </c>
      <c r="B37" s="29">
        <f>'2021'!M37</f>
        <v>0</v>
      </c>
      <c r="C37" s="11">
        <f>'2020'!M37</f>
        <v>20911</v>
      </c>
      <c r="D37" s="11">
        <f t="shared" si="2"/>
        <v>-20911</v>
      </c>
      <c r="E37" s="22">
        <f t="shared" si="3"/>
        <v>-1</v>
      </c>
      <c r="F37" s="49">
        <f>SUM('2021'!B37:M37)</f>
        <v>319856</v>
      </c>
      <c r="G37" s="29">
        <f>SUM('2020'!B37:M37)</f>
        <v>353950</v>
      </c>
      <c r="H37" s="29">
        <f t="shared" si="4"/>
        <v>-34094</v>
      </c>
      <c r="I37" s="45">
        <f t="shared" si="5"/>
        <v>-9.6324339595988129E-2</v>
      </c>
    </row>
    <row r="38" spans="1:9" x14ac:dyDescent="0.25">
      <c r="A38" s="18" t="s">
        <v>53</v>
      </c>
      <c r="B38" s="31">
        <f>'2021'!M38</f>
        <v>0</v>
      </c>
      <c r="C38" s="31">
        <f>'2020'!M38</f>
        <v>27198</v>
      </c>
      <c r="D38" s="31">
        <f t="shared" si="2"/>
        <v>-27198</v>
      </c>
      <c r="E38" s="24">
        <f t="shared" si="3"/>
        <v>-1</v>
      </c>
      <c r="F38" s="31">
        <f>SUM('2021'!B38:M38)</f>
        <v>381514</v>
      </c>
      <c r="G38" s="48">
        <f>SUM('2020'!B38:M38)</f>
        <v>418441</v>
      </c>
      <c r="H38" s="48">
        <f t="shared" si="4"/>
        <v>-36927</v>
      </c>
      <c r="I38" s="27">
        <f t="shared" si="5"/>
        <v>-8.8249000456456228E-2</v>
      </c>
    </row>
    <row r="39" spans="1:9" x14ac:dyDescent="0.25">
      <c r="A39" s="32" t="s">
        <v>54</v>
      </c>
      <c r="B39" s="33">
        <f>'2021'!M39</f>
        <v>0</v>
      </c>
      <c r="C39" s="33">
        <f>'2020'!M39</f>
        <v>833681</v>
      </c>
      <c r="D39" s="33">
        <f t="shared" si="2"/>
        <v>-833681</v>
      </c>
      <c r="E39" s="34">
        <f t="shared" si="3"/>
        <v>-1</v>
      </c>
      <c r="F39" s="35">
        <f>SUM('2021'!B39:M39)</f>
        <v>9017668</v>
      </c>
      <c r="G39" s="35">
        <f>SUM('2020'!B39:M39)</f>
        <v>11700289</v>
      </c>
      <c r="H39" s="35">
        <f t="shared" si="4"/>
        <v>-2682621</v>
      </c>
      <c r="I39" s="36">
        <f t="shared" si="5"/>
        <v>-0.22927818278676707</v>
      </c>
    </row>
  </sheetData>
  <mergeCells count="2">
    <mergeCell ref="B4:E4"/>
    <mergeCell ref="F4:I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9"/>
  <sheetViews>
    <sheetView topLeftCell="A7" workbookViewId="0">
      <selection activeCell="L9" sqref="L9"/>
    </sheetView>
  </sheetViews>
  <sheetFormatPr baseColWidth="10" defaultRowHeight="15" x14ac:dyDescent="0.25"/>
  <cols>
    <col min="1" max="1" width="33" bestFit="1" customWidth="1"/>
    <col min="2" max="2" width="12.85546875" bestFit="1" customWidth="1"/>
    <col min="3" max="13" width="11.5703125" bestFit="1" customWidth="1"/>
    <col min="14" max="14" width="12.85546875" bestFit="1" customWidth="1"/>
  </cols>
  <sheetData>
    <row r="1" spans="1:14" ht="21" x14ac:dyDescent="0.35">
      <c r="A1" s="9" t="s">
        <v>42</v>
      </c>
    </row>
    <row r="4" spans="1:14" x14ac:dyDescent="0.25">
      <c r="A4" s="58" t="s">
        <v>37</v>
      </c>
      <c r="B4" s="59" t="s">
        <v>0</v>
      </c>
      <c r="C4" s="59" t="s">
        <v>1</v>
      </c>
      <c r="D4" s="59" t="s">
        <v>2</v>
      </c>
      <c r="E4" s="59" t="s">
        <v>3</v>
      </c>
      <c r="F4" s="59" t="s">
        <v>4</v>
      </c>
      <c r="G4" s="59" t="s">
        <v>5</v>
      </c>
      <c r="H4" s="59" t="s">
        <v>6</v>
      </c>
      <c r="I4" s="59" t="s">
        <v>7</v>
      </c>
      <c r="J4" s="59" t="s">
        <v>8</v>
      </c>
      <c r="K4" s="59" t="s">
        <v>9</v>
      </c>
      <c r="L4" s="59" t="s">
        <v>10</v>
      </c>
      <c r="M4" s="59" t="s">
        <v>11</v>
      </c>
      <c r="N4" s="60" t="s">
        <v>12</v>
      </c>
    </row>
    <row r="5" spans="1:14" x14ac:dyDescent="0.25">
      <c r="A5" s="53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61" t="s">
        <v>13</v>
      </c>
    </row>
    <row r="6" spans="1:14" x14ac:dyDescent="0.25">
      <c r="A6" s="62" t="s">
        <v>22</v>
      </c>
      <c r="B6" s="76">
        <v>1525</v>
      </c>
      <c r="C6" s="73">
        <v>1290</v>
      </c>
      <c r="D6" s="79">
        <v>1596</v>
      </c>
      <c r="E6" s="82">
        <v>1553</v>
      </c>
      <c r="F6" s="63">
        <v>1256</v>
      </c>
      <c r="G6" s="94">
        <v>771</v>
      </c>
      <c r="H6" s="91"/>
      <c r="I6" s="97">
        <v>704</v>
      </c>
      <c r="J6" s="100">
        <v>1775</v>
      </c>
      <c r="K6" s="109">
        <v>1372</v>
      </c>
      <c r="L6" s="63"/>
      <c r="M6" s="63"/>
      <c r="N6" s="63">
        <f t="shared" ref="N6:N13" si="0">SUM(B6:M6)</f>
        <v>11842</v>
      </c>
    </row>
    <row r="7" spans="1:14" x14ac:dyDescent="0.25">
      <c r="A7" s="64" t="s">
        <v>20</v>
      </c>
      <c r="B7" s="77">
        <v>12899</v>
      </c>
      <c r="C7" s="74">
        <v>13444</v>
      </c>
      <c r="D7" s="80">
        <v>15913</v>
      </c>
      <c r="E7" s="83">
        <v>12850</v>
      </c>
      <c r="F7" s="66">
        <v>11670</v>
      </c>
      <c r="G7" s="92">
        <v>9356</v>
      </c>
      <c r="H7" s="89">
        <v>4003</v>
      </c>
      <c r="I7" s="95">
        <v>9625</v>
      </c>
      <c r="J7" s="98">
        <v>15825</v>
      </c>
      <c r="K7" s="107">
        <v>14109</v>
      </c>
      <c r="L7" s="66"/>
      <c r="M7" s="66"/>
      <c r="N7" s="66">
        <f t="shared" si="0"/>
        <v>119694</v>
      </c>
    </row>
    <row r="8" spans="1:14" x14ac:dyDescent="0.25">
      <c r="A8" s="62" t="s">
        <v>21</v>
      </c>
      <c r="B8" s="76">
        <v>9242</v>
      </c>
      <c r="C8" s="73">
        <v>8415</v>
      </c>
      <c r="D8" s="79">
        <v>9586</v>
      </c>
      <c r="E8" s="82">
        <v>8672</v>
      </c>
      <c r="F8" s="63">
        <v>7558</v>
      </c>
      <c r="G8" s="94">
        <v>6377</v>
      </c>
      <c r="H8" s="91">
        <v>4166</v>
      </c>
      <c r="I8" s="97">
        <v>6575</v>
      </c>
      <c r="J8" s="100">
        <v>10398</v>
      </c>
      <c r="K8" s="109">
        <v>9070</v>
      </c>
      <c r="L8" s="63"/>
      <c r="M8" s="63"/>
      <c r="N8" s="63">
        <f t="shared" si="0"/>
        <v>80059</v>
      </c>
    </row>
    <row r="9" spans="1:14" x14ac:dyDescent="0.25">
      <c r="A9" s="67" t="s">
        <v>44</v>
      </c>
      <c r="B9" s="78">
        <v>23666</v>
      </c>
      <c r="C9" s="75">
        <v>23149</v>
      </c>
      <c r="D9" s="81">
        <v>27095</v>
      </c>
      <c r="E9" s="84">
        <v>23075</v>
      </c>
      <c r="F9" s="68">
        <v>20484</v>
      </c>
      <c r="G9" s="93">
        <v>16504</v>
      </c>
      <c r="H9" s="90">
        <v>8169</v>
      </c>
      <c r="I9" s="96">
        <v>16904</v>
      </c>
      <c r="J9" s="99">
        <v>27998</v>
      </c>
      <c r="K9" s="108">
        <v>24551</v>
      </c>
      <c r="L9" s="68"/>
      <c r="M9" s="68"/>
      <c r="N9" s="68">
        <f t="shared" si="0"/>
        <v>211595</v>
      </c>
    </row>
    <row r="10" spans="1:14" s="3" customFormat="1" x14ac:dyDescent="0.25">
      <c r="A10" s="64" t="s">
        <v>16</v>
      </c>
      <c r="B10" s="77">
        <v>22540</v>
      </c>
      <c r="C10" s="74">
        <v>22841</v>
      </c>
      <c r="D10" s="80">
        <v>25136</v>
      </c>
      <c r="E10" s="83">
        <v>19509</v>
      </c>
      <c r="F10" s="66">
        <v>18917</v>
      </c>
      <c r="G10" s="92">
        <v>20216</v>
      </c>
      <c r="H10" s="89">
        <v>15994</v>
      </c>
      <c r="I10" s="95">
        <v>26009</v>
      </c>
      <c r="J10" s="98">
        <v>39011</v>
      </c>
      <c r="K10" s="107">
        <v>35154</v>
      </c>
      <c r="L10" s="66"/>
      <c r="M10" s="66"/>
      <c r="N10" s="66">
        <f t="shared" ref="N10" si="1">SUM(N6:N9)</f>
        <v>423190</v>
      </c>
    </row>
    <row r="11" spans="1:14" x14ac:dyDescent="0.25">
      <c r="A11" s="62" t="s">
        <v>14</v>
      </c>
      <c r="B11" s="76">
        <v>77692</v>
      </c>
      <c r="C11" s="73">
        <v>88123</v>
      </c>
      <c r="D11" s="79">
        <v>97702</v>
      </c>
      <c r="E11" s="82">
        <v>83738</v>
      </c>
      <c r="F11" s="63">
        <v>69708</v>
      </c>
      <c r="G11" s="94">
        <v>92864</v>
      </c>
      <c r="H11" s="91">
        <v>75939</v>
      </c>
      <c r="I11" s="97">
        <v>107178</v>
      </c>
      <c r="J11" s="100">
        <v>138303</v>
      </c>
      <c r="K11" s="109">
        <v>134718</v>
      </c>
      <c r="L11" s="63"/>
      <c r="M11" s="63"/>
      <c r="N11" s="63">
        <f t="shared" si="0"/>
        <v>965965</v>
      </c>
    </row>
    <row r="12" spans="1:14" x14ac:dyDescent="0.25">
      <c r="A12" s="64" t="s">
        <v>17</v>
      </c>
      <c r="B12" s="77">
        <v>3453</v>
      </c>
      <c r="C12" s="74">
        <v>2952</v>
      </c>
      <c r="D12" s="80">
        <v>4034</v>
      </c>
      <c r="E12" s="83">
        <v>3325</v>
      </c>
      <c r="F12" s="66">
        <v>2920</v>
      </c>
      <c r="G12" s="92">
        <v>2774</v>
      </c>
      <c r="H12" s="89">
        <v>1018</v>
      </c>
      <c r="I12" s="95">
        <v>2646</v>
      </c>
      <c r="J12" s="98">
        <v>4714</v>
      </c>
      <c r="K12" s="107">
        <v>4190</v>
      </c>
      <c r="L12" s="66"/>
      <c r="M12" s="66"/>
      <c r="N12" s="66">
        <f t="shared" si="0"/>
        <v>32026</v>
      </c>
    </row>
    <row r="13" spans="1:14" x14ac:dyDescent="0.25">
      <c r="A13" s="62" t="s">
        <v>15</v>
      </c>
      <c r="B13" s="76">
        <v>111431</v>
      </c>
      <c r="C13" s="73">
        <v>128543</v>
      </c>
      <c r="D13" s="79">
        <v>141324</v>
      </c>
      <c r="E13" s="82">
        <v>115917</v>
      </c>
      <c r="F13" s="63">
        <v>92536</v>
      </c>
      <c r="G13" s="94">
        <v>120613</v>
      </c>
      <c r="H13" s="91">
        <v>87636</v>
      </c>
      <c r="I13" s="97">
        <v>138271</v>
      </c>
      <c r="J13" s="100">
        <v>193746</v>
      </c>
      <c r="K13" s="109">
        <v>186715</v>
      </c>
      <c r="L13" s="63"/>
      <c r="M13" s="63"/>
      <c r="N13" s="63">
        <f t="shared" si="0"/>
        <v>1316732</v>
      </c>
    </row>
    <row r="14" spans="1:14" x14ac:dyDescent="0.25">
      <c r="A14" s="67" t="s">
        <v>45</v>
      </c>
      <c r="B14" s="78">
        <v>215116</v>
      </c>
      <c r="C14" s="75">
        <v>242459</v>
      </c>
      <c r="D14" s="81">
        <v>268196</v>
      </c>
      <c r="E14" s="84">
        <v>222489</v>
      </c>
      <c r="F14" s="68">
        <v>184081</v>
      </c>
      <c r="G14" s="93">
        <v>236467</v>
      </c>
      <c r="H14" s="90">
        <v>180587</v>
      </c>
      <c r="I14" s="96">
        <v>274104</v>
      </c>
      <c r="J14" s="99">
        <v>375774</v>
      </c>
      <c r="K14" s="108">
        <v>360777</v>
      </c>
      <c r="L14" s="68"/>
      <c r="M14" s="68"/>
      <c r="N14" s="68">
        <f t="shared" ref="N14" si="2">SUM(N12:N13)</f>
        <v>1348758</v>
      </c>
    </row>
    <row r="15" spans="1:14" x14ac:dyDescent="0.25">
      <c r="A15" s="64" t="s">
        <v>24</v>
      </c>
      <c r="B15" s="77">
        <v>12543</v>
      </c>
      <c r="C15" s="74">
        <v>11143</v>
      </c>
      <c r="D15" s="80">
        <v>14306</v>
      </c>
      <c r="E15" s="83">
        <v>12705</v>
      </c>
      <c r="F15" s="66">
        <v>10502</v>
      </c>
      <c r="G15" s="92">
        <v>8877</v>
      </c>
      <c r="H15" s="89">
        <v>4657</v>
      </c>
      <c r="I15" s="95">
        <v>8990</v>
      </c>
      <c r="J15" s="98">
        <v>15376</v>
      </c>
      <c r="K15" s="107">
        <v>12361</v>
      </c>
      <c r="L15" s="66"/>
      <c r="M15" s="66"/>
      <c r="N15" s="66">
        <f>SUM(B15:M15)</f>
        <v>111460</v>
      </c>
    </row>
    <row r="16" spans="1:14" x14ac:dyDescent="0.25">
      <c r="A16" s="62" t="s">
        <v>23</v>
      </c>
      <c r="B16" s="76">
        <v>8744</v>
      </c>
      <c r="C16" s="73">
        <v>8012</v>
      </c>
      <c r="D16" s="79">
        <v>10030</v>
      </c>
      <c r="E16" s="82">
        <v>9929</v>
      </c>
      <c r="F16" s="63">
        <v>7746</v>
      </c>
      <c r="G16" s="94">
        <v>6374</v>
      </c>
      <c r="H16" s="91">
        <v>2482</v>
      </c>
      <c r="I16" s="97">
        <v>5724</v>
      </c>
      <c r="J16" s="100">
        <v>11656</v>
      </c>
      <c r="K16" s="109">
        <v>8824</v>
      </c>
      <c r="L16" s="63"/>
      <c r="M16" s="63"/>
      <c r="N16" s="63">
        <f>SUM(B16:M16)</f>
        <v>79521</v>
      </c>
    </row>
    <row r="17" spans="1:14" x14ac:dyDescent="0.25">
      <c r="A17" s="67" t="s">
        <v>46</v>
      </c>
      <c r="B17" s="78">
        <v>21287</v>
      </c>
      <c r="C17" s="75">
        <v>19155</v>
      </c>
      <c r="D17" s="81">
        <v>24336</v>
      </c>
      <c r="E17" s="84">
        <v>22634</v>
      </c>
      <c r="F17" s="68">
        <v>18248</v>
      </c>
      <c r="G17" s="93">
        <v>15251</v>
      </c>
      <c r="H17" s="90">
        <v>7139</v>
      </c>
      <c r="I17" s="96">
        <v>14714</v>
      </c>
      <c r="J17" s="99">
        <v>27032</v>
      </c>
      <c r="K17" s="108">
        <v>21185</v>
      </c>
      <c r="L17" s="68"/>
      <c r="M17" s="68"/>
      <c r="N17" s="68">
        <f>SUM(B17:M17)</f>
        <v>190981</v>
      </c>
    </row>
    <row r="18" spans="1:14" x14ac:dyDescent="0.25">
      <c r="A18" s="64" t="s">
        <v>34</v>
      </c>
      <c r="B18" s="77">
        <v>58742</v>
      </c>
      <c r="C18" s="74">
        <v>62910</v>
      </c>
      <c r="D18" s="80">
        <v>46123</v>
      </c>
      <c r="E18" s="83">
        <v>52691</v>
      </c>
      <c r="F18" s="66">
        <v>61378</v>
      </c>
      <c r="G18" s="92">
        <v>62884</v>
      </c>
      <c r="H18" s="89">
        <v>51855</v>
      </c>
      <c r="I18" s="95">
        <v>63553</v>
      </c>
      <c r="J18" s="98">
        <v>82111</v>
      </c>
      <c r="K18" s="107">
        <v>77262</v>
      </c>
      <c r="L18" s="66"/>
      <c r="M18" s="66"/>
      <c r="N18" s="66">
        <f>SUM(B18:M18)</f>
        <v>619509</v>
      </c>
    </row>
    <row r="19" spans="1:14" x14ac:dyDescent="0.25">
      <c r="A19" s="62" t="s">
        <v>33</v>
      </c>
      <c r="B19" s="76">
        <v>220067</v>
      </c>
      <c r="C19" s="73">
        <v>232751</v>
      </c>
      <c r="D19" s="79">
        <v>142718</v>
      </c>
      <c r="E19" s="82">
        <v>176290</v>
      </c>
      <c r="F19" s="63">
        <v>206210</v>
      </c>
      <c r="G19" s="94">
        <v>208371</v>
      </c>
      <c r="H19" s="91">
        <v>146496</v>
      </c>
      <c r="I19" s="97">
        <v>215508</v>
      </c>
      <c r="J19" s="100">
        <v>286131</v>
      </c>
      <c r="K19" s="109">
        <v>268465</v>
      </c>
      <c r="L19" s="63"/>
      <c r="M19" s="63"/>
      <c r="N19" s="63">
        <f>SUM(N16:N18)</f>
        <v>890011</v>
      </c>
    </row>
    <row r="20" spans="1:14" x14ac:dyDescent="0.25">
      <c r="A20" s="67" t="s">
        <v>47</v>
      </c>
      <c r="B20" s="78">
        <v>278809</v>
      </c>
      <c r="C20" s="75">
        <v>295661</v>
      </c>
      <c r="D20" s="81">
        <v>188841</v>
      </c>
      <c r="E20" s="84">
        <v>228981</v>
      </c>
      <c r="F20" s="68">
        <v>267588</v>
      </c>
      <c r="G20" s="93">
        <v>271255</v>
      </c>
      <c r="H20" s="90">
        <v>198351</v>
      </c>
      <c r="I20" s="96">
        <v>279061</v>
      </c>
      <c r="J20" s="99">
        <v>368242</v>
      </c>
      <c r="K20" s="108">
        <v>345727</v>
      </c>
      <c r="L20" s="68"/>
      <c r="M20" s="68"/>
      <c r="N20" s="68">
        <f>SUM(B20:M20)</f>
        <v>2722516</v>
      </c>
    </row>
    <row r="21" spans="1:14" x14ac:dyDescent="0.25">
      <c r="A21" s="64" t="s">
        <v>28</v>
      </c>
      <c r="B21" s="77">
        <v>1702</v>
      </c>
      <c r="C21" s="74">
        <v>1554</v>
      </c>
      <c r="D21" s="80">
        <v>1874</v>
      </c>
      <c r="E21" s="83">
        <v>1836</v>
      </c>
      <c r="F21" s="66">
        <v>1561</v>
      </c>
      <c r="G21" s="92">
        <v>873</v>
      </c>
      <c r="H21" s="89">
        <v>117</v>
      </c>
      <c r="I21" s="95">
        <v>854</v>
      </c>
      <c r="J21" s="98">
        <v>1755</v>
      </c>
      <c r="K21" s="107">
        <v>1333</v>
      </c>
      <c r="L21" s="66"/>
      <c r="M21" s="66"/>
      <c r="N21" s="66">
        <f>SUM(B21:M21)</f>
        <v>13459</v>
      </c>
    </row>
    <row r="22" spans="1:14" x14ac:dyDescent="0.25">
      <c r="A22" s="62" t="s">
        <v>26</v>
      </c>
      <c r="B22" s="76">
        <v>3677</v>
      </c>
      <c r="C22" s="73">
        <v>3051</v>
      </c>
      <c r="D22" s="79">
        <v>3992</v>
      </c>
      <c r="E22" s="82">
        <v>3950</v>
      </c>
      <c r="F22" s="63">
        <v>3360</v>
      </c>
      <c r="G22" s="94">
        <v>2371</v>
      </c>
      <c r="H22" s="91">
        <v>445</v>
      </c>
      <c r="I22" s="97">
        <v>2321</v>
      </c>
      <c r="J22" s="100">
        <v>4845</v>
      </c>
      <c r="K22" s="109">
        <v>3708</v>
      </c>
      <c r="L22" s="63"/>
      <c r="M22" s="63"/>
      <c r="N22" s="63">
        <f>SUM(B22:M22)</f>
        <v>31720</v>
      </c>
    </row>
    <row r="23" spans="1:14" x14ac:dyDescent="0.25">
      <c r="A23" s="64" t="s">
        <v>27</v>
      </c>
      <c r="B23" s="77">
        <v>2126</v>
      </c>
      <c r="C23" s="74">
        <v>1573</v>
      </c>
      <c r="D23" s="80">
        <v>2095</v>
      </c>
      <c r="E23" s="83">
        <v>2130</v>
      </c>
      <c r="F23" s="66">
        <v>1714</v>
      </c>
      <c r="G23" s="92">
        <v>1188</v>
      </c>
      <c r="H23" s="89">
        <v>97</v>
      </c>
      <c r="I23" s="95">
        <v>796</v>
      </c>
      <c r="J23" s="98">
        <v>2038</v>
      </c>
      <c r="K23" s="107">
        <v>1521</v>
      </c>
      <c r="L23" s="66"/>
      <c r="M23" s="66"/>
      <c r="N23" s="66">
        <f t="shared" ref="N23" si="3">SUM(N21:N22)</f>
        <v>45179</v>
      </c>
    </row>
    <row r="24" spans="1:14" x14ac:dyDescent="0.25">
      <c r="A24" s="62" t="s">
        <v>25</v>
      </c>
      <c r="B24" s="76">
        <v>2560</v>
      </c>
      <c r="C24" s="73">
        <v>2455</v>
      </c>
      <c r="D24" s="79">
        <v>3002</v>
      </c>
      <c r="E24" s="82">
        <v>2926</v>
      </c>
      <c r="F24" s="63">
        <v>2239</v>
      </c>
      <c r="G24" s="94">
        <v>1604</v>
      </c>
      <c r="H24" s="91">
        <v>468</v>
      </c>
      <c r="I24" s="97">
        <v>1490</v>
      </c>
      <c r="J24" s="100">
        <v>2753</v>
      </c>
      <c r="K24" s="109">
        <v>2131</v>
      </c>
      <c r="L24" s="63"/>
      <c r="M24" s="63"/>
      <c r="N24" s="63">
        <f>SUM(B24:M24)</f>
        <v>21628</v>
      </c>
    </row>
    <row r="25" spans="1:14" x14ac:dyDescent="0.25">
      <c r="A25" s="64" t="s">
        <v>29</v>
      </c>
      <c r="B25" s="77">
        <v>3878</v>
      </c>
      <c r="C25" s="74">
        <v>3478</v>
      </c>
      <c r="D25" s="80">
        <v>4348</v>
      </c>
      <c r="E25" s="83">
        <v>3948</v>
      </c>
      <c r="F25" s="66">
        <v>3345</v>
      </c>
      <c r="G25" s="92">
        <v>2652</v>
      </c>
      <c r="H25" s="89">
        <v>918</v>
      </c>
      <c r="I25" s="95">
        <v>2820</v>
      </c>
      <c r="J25" s="98">
        <v>5077</v>
      </c>
      <c r="K25" s="107">
        <v>3682</v>
      </c>
      <c r="L25" s="66"/>
      <c r="M25" s="66"/>
      <c r="N25" s="66">
        <f t="shared" ref="N25:N32" si="4">SUM(B25:M25)</f>
        <v>34146</v>
      </c>
    </row>
    <row r="26" spans="1:14" x14ac:dyDescent="0.25">
      <c r="A26" s="62" t="s">
        <v>30</v>
      </c>
      <c r="B26" s="76">
        <v>5382</v>
      </c>
      <c r="C26" s="73">
        <v>4821</v>
      </c>
      <c r="D26" s="79">
        <v>6025</v>
      </c>
      <c r="E26" s="82">
        <v>5634</v>
      </c>
      <c r="F26" s="63">
        <v>4968</v>
      </c>
      <c r="G26" s="94">
        <v>3111</v>
      </c>
      <c r="H26" s="91">
        <v>462</v>
      </c>
      <c r="I26" s="97">
        <v>2352</v>
      </c>
      <c r="J26" s="100">
        <v>5422</v>
      </c>
      <c r="K26" s="109">
        <v>4320</v>
      </c>
      <c r="L26" s="63"/>
      <c r="M26" s="63"/>
      <c r="N26" s="63">
        <f t="shared" si="4"/>
        <v>42497</v>
      </c>
    </row>
    <row r="27" spans="1:14" x14ac:dyDescent="0.25">
      <c r="A27" s="67" t="s">
        <v>48</v>
      </c>
      <c r="B27" s="78">
        <v>19325</v>
      </c>
      <c r="C27" s="75">
        <v>16932</v>
      </c>
      <c r="D27" s="81">
        <v>21336</v>
      </c>
      <c r="E27" s="84">
        <v>20424</v>
      </c>
      <c r="F27" s="68">
        <v>17187</v>
      </c>
      <c r="G27" s="93">
        <v>11799</v>
      </c>
      <c r="H27" s="90">
        <v>2507</v>
      </c>
      <c r="I27" s="96">
        <v>10633</v>
      </c>
      <c r="J27" s="99">
        <v>21890</v>
      </c>
      <c r="K27" s="108">
        <v>16695</v>
      </c>
      <c r="L27" s="68"/>
      <c r="M27" s="68"/>
      <c r="N27" s="68">
        <f t="shared" si="4"/>
        <v>158728</v>
      </c>
    </row>
    <row r="28" spans="1:14" x14ac:dyDescent="0.25">
      <c r="A28" s="64" t="s">
        <v>49</v>
      </c>
      <c r="B28" s="77">
        <v>8151</v>
      </c>
      <c r="C28" s="74">
        <v>9567</v>
      </c>
      <c r="D28" s="80">
        <v>8558</v>
      </c>
      <c r="E28" s="83">
        <v>7564</v>
      </c>
      <c r="F28" s="66">
        <v>7779</v>
      </c>
      <c r="G28" s="92">
        <v>9534</v>
      </c>
      <c r="H28" s="89">
        <v>6327</v>
      </c>
      <c r="I28" s="95">
        <v>9314</v>
      </c>
      <c r="J28" s="98">
        <v>10949</v>
      </c>
      <c r="K28" s="107">
        <v>10679</v>
      </c>
      <c r="L28" s="66"/>
      <c r="M28" s="66"/>
      <c r="N28" s="66">
        <f t="shared" si="4"/>
        <v>88422</v>
      </c>
    </row>
    <row r="29" spans="1:14" x14ac:dyDescent="0.25">
      <c r="A29" s="62" t="s">
        <v>36</v>
      </c>
      <c r="B29" s="76">
        <v>44129</v>
      </c>
      <c r="C29" s="73">
        <v>42643</v>
      </c>
      <c r="D29" s="79">
        <v>38563</v>
      </c>
      <c r="E29" s="82">
        <v>38416</v>
      </c>
      <c r="F29" s="63">
        <v>29808</v>
      </c>
      <c r="G29" s="94">
        <v>35203</v>
      </c>
      <c r="H29" s="91">
        <v>14628</v>
      </c>
      <c r="I29" s="97">
        <v>35050</v>
      </c>
      <c r="J29" s="100">
        <v>59225</v>
      </c>
      <c r="K29" s="109">
        <v>51595</v>
      </c>
      <c r="L29" s="63"/>
      <c r="M29" s="63"/>
      <c r="N29" s="63">
        <f t="shared" si="4"/>
        <v>389260</v>
      </c>
    </row>
    <row r="30" spans="1:14" x14ac:dyDescent="0.25">
      <c r="A30" s="64" t="s">
        <v>35</v>
      </c>
      <c r="B30" s="77">
        <v>50103</v>
      </c>
      <c r="C30" s="74">
        <v>57523</v>
      </c>
      <c r="D30" s="80">
        <v>43100</v>
      </c>
      <c r="E30" s="83">
        <v>45392</v>
      </c>
      <c r="F30" s="66">
        <v>51337</v>
      </c>
      <c r="G30" s="92">
        <v>55679</v>
      </c>
      <c r="H30" s="89">
        <v>38184</v>
      </c>
      <c r="I30" s="95">
        <v>56323</v>
      </c>
      <c r="J30" s="98">
        <v>78082</v>
      </c>
      <c r="K30" s="107">
        <v>73645</v>
      </c>
      <c r="L30" s="66"/>
      <c r="M30" s="66"/>
      <c r="N30" s="66">
        <f t="shared" si="4"/>
        <v>549368</v>
      </c>
    </row>
    <row r="31" spans="1:14" x14ac:dyDescent="0.25">
      <c r="A31" s="67" t="s">
        <v>50</v>
      </c>
      <c r="B31" s="78">
        <v>102383</v>
      </c>
      <c r="C31" s="75">
        <v>109733</v>
      </c>
      <c r="D31" s="81">
        <v>90221</v>
      </c>
      <c r="E31" s="84">
        <v>91372</v>
      </c>
      <c r="F31" s="68">
        <v>88924</v>
      </c>
      <c r="G31" s="93">
        <v>100416</v>
      </c>
      <c r="H31" s="90">
        <v>59139</v>
      </c>
      <c r="I31" s="96">
        <v>100687</v>
      </c>
      <c r="J31" s="99">
        <v>148256</v>
      </c>
      <c r="K31" s="108">
        <v>135919</v>
      </c>
      <c r="L31" s="68"/>
      <c r="M31" s="68"/>
      <c r="N31" s="68">
        <f t="shared" ref="N31" si="5">SUM(N25:N30)</f>
        <v>1262421</v>
      </c>
    </row>
    <row r="32" spans="1:14" x14ac:dyDescent="0.25">
      <c r="A32" s="62" t="s">
        <v>32</v>
      </c>
      <c r="B32" s="76">
        <v>74638</v>
      </c>
      <c r="C32" s="73">
        <v>82267</v>
      </c>
      <c r="D32" s="79">
        <v>79417</v>
      </c>
      <c r="E32" s="82">
        <v>74267</v>
      </c>
      <c r="F32" s="63">
        <v>69332</v>
      </c>
      <c r="G32" s="94">
        <v>70923</v>
      </c>
      <c r="H32" s="91">
        <v>50897</v>
      </c>
      <c r="I32" s="97">
        <v>74668</v>
      </c>
      <c r="J32" s="100">
        <v>101770</v>
      </c>
      <c r="K32" s="109">
        <v>89893</v>
      </c>
      <c r="L32" s="63"/>
      <c r="M32" s="63"/>
      <c r="N32" s="63">
        <f t="shared" si="4"/>
        <v>768072</v>
      </c>
    </row>
    <row r="33" spans="1:14" x14ac:dyDescent="0.25">
      <c r="A33" s="64" t="s">
        <v>31</v>
      </c>
      <c r="B33" s="77">
        <v>113768</v>
      </c>
      <c r="C33" s="74">
        <v>102241</v>
      </c>
      <c r="D33" s="80">
        <v>100746</v>
      </c>
      <c r="E33" s="83">
        <v>87939</v>
      </c>
      <c r="F33" s="66">
        <v>93998</v>
      </c>
      <c r="G33" s="92">
        <v>89493</v>
      </c>
      <c r="H33" s="89">
        <v>57869</v>
      </c>
      <c r="I33" s="95">
        <v>90045</v>
      </c>
      <c r="J33" s="98">
        <v>131154</v>
      </c>
      <c r="K33" s="107">
        <v>129909</v>
      </c>
      <c r="L33" s="66"/>
      <c r="M33" s="66"/>
      <c r="N33" s="66">
        <f>SUM(B33:M33)</f>
        <v>997162</v>
      </c>
    </row>
    <row r="34" spans="1:14" x14ac:dyDescent="0.25">
      <c r="A34" s="67" t="s">
        <v>51</v>
      </c>
      <c r="B34" s="78">
        <v>188406</v>
      </c>
      <c r="C34" s="75">
        <v>184508</v>
      </c>
      <c r="D34" s="81">
        <v>180163</v>
      </c>
      <c r="E34" s="84">
        <v>162206</v>
      </c>
      <c r="F34" s="68">
        <v>163330</v>
      </c>
      <c r="G34" s="93">
        <v>160416</v>
      </c>
      <c r="H34" s="90">
        <v>108766</v>
      </c>
      <c r="I34" s="96">
        <v>164713</v>
      </c>
      <c r="J34" s="99">
        <v>232924</v>
      </c>
      <c r="K34" s="108">
        <v>219802</v>
      </c>
      <c r="L34" s="68"/>
      <c r="M34" s="68"/>
      <c r="N34" s="68">
        <f>SUM(B34:M34)</f>
        <v>1765234</v>
      </c>
    </row>
    <row r="35" spans="1:14" x14ac:dyDescent="0.25">
      <c r="A35" s="62" t="s">
        <v>52</v>
      </c>
      <c r="B35" s="76">
        <v>52</v>
      </c>
      <c r="C35" s="73">
        <v>43</v>
      </c>
      <c r="D35" s="79">
        <v>60</v>
      </c>
      <c r="E35" s="82">
        <v>55</v>
      </c>
      <c r="F35" s="63">
        <v>64</v>
      </c>
      <c r="G35" s="94">
        <v>65</v>
      </c>
      <c r="H35" s="91">
        <v>44</v>
      </c>
      <c r="I35" s="97">
        <v>51</v>
      </c>
      <c r="J35" s="100">
        <v>48</v>
      </c>
      <c r="K35" s="109">
        <v>62</v>
      </c>
      <c r="L35" s="63"/>
      <c r="M35" s="63"/>
      <c r="N35" s="63">
        <f>SUM(B35:M35)</f>
        <v>544</v>
      </c>
    </row>
    <row r="36" spans="1:14" x14ac:dyDescent="0.25">
      <c r="A36" s="64" t="s">
        <v>19</v>
      </c>
      <c r="B36" s="77">
        <v>6626</v>
      </c>
      <c r="C36" s="74">
        <v>6250</v>
      </c>
      <c r="D36" s="80">
        <v>7619</v>
      </c>
      <c r="E36" s="83">
        <v>7605</v>
      </c>
      <c r="F36" s="66">
        <v>6695</v>
      </c>
      <c r="G36" s="92">
        <v>5293</v>
      </c>
      <c r="H36" s="89">
        <v>411</v>
      </c>
      <c r="I36" s="95">
        <v>4599</v>
      </c>
      <c r="J36" s="98">
        <v>9146</v>
      </c>
      <c r="K36" s="107">
        <v>6870</v>
      </c>
      <c r="L36" s="66"/>
      <c r="M36" s="66"/>
      <c r="N36" s="65">
        <v>6626</v>
      </c>
    </row>
    <row r="37" spans="1:14" x14ac:dyDescent="0.25">
      <c r="A37" s="62" t="s">
        <v>18</v>
      </c>
      <c r="B37" s="76">
        <v>21979</v>
      </c>
      <c r="C37" s="73">
        <v>24510</v>
      </c>
      <c r="D37" s="79">
        <v>28381</v>
      </c>
      <c r="E37" s="82">
        <v>30678</v>
      </c>
      <c r="F37" s="63">
        <v>32712</v>
      </c>
      <c r="G37" s="94">
        <v>37424</v>
      </c>
      <c r="H37" s="91">
        <v>57063</v>
      </c>
      <c r="I37" s="97">
        <v>33091</v>
      </c>
      <c r="J37" s="100">
        <v>29104</v>
      </c>
      <c r="K37" s="109">
        <v>24914</v>
      </c>
      <c r="L37" s="63"/>
      <c r="M37" s="63"/>
      <c r="N37" s="63">
        <f>SUM(B37:M37)</f>
        <v>319856</v>
      </c>
    </row>
    <row r="38" spans="1:14" x14ac:dyDescent="0.25">
      <c r="A38" s="67" t="s">
        <v>53</v>
      </c>
      <c r="B38" s="78">
        <v>28657</v>
      </c>
      <c r="C38" s="75">
        <v>30803</v>
      </c>
      <c r="D38" s="81">
        <v>36060</v>
      </c>
      <c r="E38" s="84">
        <v>38338</v>
      </c>
      <c r="F38" s="68">
        <v>39471</v>
      </c>
      <c r="G38" s="93">
        <v>42782</v>
      </c>
      <c r="H38" s="90">
        <v>57518</v>
      </c>
      <c r="I38" s="96">
        <v>37741</v>
      </c>
      <c r="J38" s="99">
        <v>38298</v>
      </c>
      <c r="K38" s="108">
        <v>31846</v>
      </c>
      <c r="L38" s="68"/>
      <c r="M38" s="68"/>
      <c r="N38" s="68">
        <f>SUM(B38:M38)</f>
        <v>381514</v>
      </c>
    </row>
    <row r="39" spans="1:14" x14ac:dyDescent="0.25">
      <c r="A39" s="69" t="s">
        <v>54</v>
      </c>
      <c r="B39" s="76">
        <v>877649</v>
      </c>
      <c r="C39" s="73">
        <v>922400</v>
      </c>
      <c r="D39" s="79">
        <v>836248</v>
      </c>
      <c r="E39" s="82">
        <v>809519</v>
      </c>
      <c r="F39" s="63">
        <v>799313</v>
      </c>
      <c r="G39" s="94">
        <v>854890</v>
      </c>
      <c r="H39" s="91">
        <v>622176</v>
      </c>
      <c r="I39" s="97">
        <v>898557</v>
      </c>
      <c r="J39" s="100">
        <v>1240414</v>
      </c>
      <c r="K39" s="109">
        <v>1156502</v>
      </c>
      <c r="L39" s="70"/>
      <c r="M39" s="70"/>
      <c r="N39" s="70">
        <f>SUM(B39:M39)</f>
        <v>9017668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41"/>
  <sheetViews>
    <sheetView topLeftCell="A7" zoomScaleNormal="100" workbookViewId="0">
      <selection activeCell="B42" sqref="B42"/>
    </sheetView>
  </sheetViews>
  <sheetFormatPr baseColWidth="10" defaultRowHeight="15" x14ac:dyDescent="0.25"/>
  <cols>
    <col min="1" max="1" width="34.5703125" customWidth="1"/>
    <col min="2" max="9" width="15.7109375" customWidth="1"/>
  </cols>
  <sheetData>
    <row r="1" spans="1:9" ht="26.25" x14ac:dyDescent="0.4">
      <c r="A1" s="8" t="s">
        <v>43</v>
      </c>
    </row>
    <row r="2" spans="1:9" ht="15" customHeight="1" x14ac:dyDescent="0.25">
      <c r="A2" s="72">
        <v>44197</v>
      </c>
    </row>
    <row r="4" spans="1:9" x14ac:dyDescent="0.25">
      <c r="A4" s="13" t="s">
        <v>37</v>
      </c>
      <c r="B4" s="101" t="s">
        <v>38</v>
      </c>
      <c r="C4" s="102"/>
      <c r="D4" s="102"/>
      <c r="E4" s="103"/>
      <c r="F4" s="101" t="s">
        <v>39</v>
      </c>
      <c r="G4" s="102"/>
      <c r="H4" s="102"/>
      <c r="I4" s="103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'2021'!B6</f>
        <v>1525</v>
      </c>
      <c r="C6" s="29">
        <f>'2020'!B6</f>
        <v>2180</v>
      </c>
      <c r="D6" s="29">
        <f t="shared" ref="D6:D24" si="0">B6-C6</f>
        <v>-655</v>
      </c>
      <c r="E6" s="22">
        <f t="shared" ref="E6:E24" si="1">D6/C6</f>
        <v>-0.30045871559633025</v>
      </c>
      <c r="F6" s="29">
        <f>B6</f>
        <v>1525</v>
      </c>
      <c r="G6" s="29">
        <f t="shared" ref="G6:H9" si="2">C6</f>
        <v>2180</v>
      </c>
      <c r="H6" s="29">
        <f t="shared" si="2"/>
        <v>-655</v>
      </c>
      <c r="I6" s="26">
        <f>H6/G6</f>
        <v>-0.30045871559633025</v>
      </c>
    </row>
    <row r="7" spans="1:9" x14ac:dyDescent="0.25">
      <c r="A7" s="16" t="s">
        <v>20</v>
      </c>
      <c r="B7" s="30">
        <f>'2021'!B7</f>
        <v>12899</v>
      </c>
      <c r="C7" s="30">
        <f>'2020'!B7</f>
        <v>22586</v>
      </c>
      <c r="D7" s="30">
        <f t="shared" si="0"/>
        <v>-9687</v>
      </c>
      <c r="E7" s="23">
        <f t="shared" si="1"/>
        <v>-0.42889400513592491</v>
      </c>
      <c r="F7" s="30">
        <f t="shared" ref="F7:F8" si="3">B7</f>
        <v>12899</v>
      </c>
      <c r="G7" s="30">
        <f t="shared" si="2"/>
        <v>22586</v>
      </c>
      <c r="H7" s="30">
        <f t="shared" si="2"/>
        <v>-9687</v>
      </c>
      <c r="I7" s="25">
        <f t="shared" ref="I7:I9" si="4">H7/G7</f>
        <v>-0.42889400513592491</v>
      </c>
    </row>
    <row r="8" spans="1:9" x14ac:dyDescent="0.25">
      <c r="A8" s="14" t="s">
        <v>21</v>
      </c>
      <c r="B8" s="29">
        <f>'2021'!B8</f>
        <v>9242</v>
      </c>
      <c r="C8" s="29">
        <f>'2020'!B8</f>
        <v>14138</v>
      </c>
      <c r="D8" s="29">
        <f t="shared" si="0"/>
        <v>-4896</v>
      </c>
      <c r="E8" s="22">
        <f t="shared" si="1"/>
        <v>-0.34630074975244024</v>
      </c>
      <c r="F8" s="29">
        <f t="shared" si="3"/>
        <v>9242</v>
      </c>
      <c r="G8" s="29">
        <f t="shared" si="2"/>
        <v>14138</v>
      </c>
      <c r="H8" s="29">
        <f t="shared" si="2"/>
        <v>-4896</v>
      </c>
      <c r="I8" s="26">
        <f t="shared" si="4"/>
        <v>-0.34630074975244024</v>
      </c>
    </row>
    <row r="9" spans="1:9" x14ac:dyDescent="0.25">
      <c r="A9" s="18" t="s">
        <v>44</v>
      </c>
      <c r="B9" s="31">
        <f>'2021'!B9</f>
        <v>23666</v>
      </c>
      <c r="C9" s="31">
        <f>'2020'!B9</f>
        <v>38904</v>
      </c>
      <c r="D9" s="31">
        <f t="shared" si="0"/>
        <v>-15238</v>
      </c>
      <c r="E9" s="24">
        <f t="shared" si="1"/>
        <v>-0.39168208924532183</v>
      </c>
      <c r="F9" s="31">
        <f>B9</f>
        <v>23666</v>
      </c>
      <c r="G9" s="31">
        <f t="shared" si="2"/>
        <v>38904</v>
      </c>
      <c r="H9" s="31">
        <f t="shared" si="2"/>
        <v>-15238</v>
      </c>
      <c r="I9" s="27">
        <f t="shared" si="4"/>
        <v>-0.39168208924532183</v>
      </c>
    </row>
    <row r="10" spans="1:9" s="3" customFormat="1" x14ac:dyDescent="0.25">
      <c r="A10" s="16" t="s">
        <v>16</v>
      </c>
      <c r="B10" s="30">
        <f>'2021'!B10</f>
        <v>22540</v>
      </c>
      <c r="C10" s="30">
        <f>'2020'!B10</f>
        <v>41734</v>
      </c>
      <c r="D10" s="30">
        <f t="shared" si="0"/>
        <v>-19194</v>
      </c>
      <c r="E10" s="23">
        <f t="shared" si="1"/>
        <v>-0.45991278094599125</v>
      </c>
      <c r="F10" s="30">
        <f>SUM(F6:F9)</f>
        <v>47332</v>
      </c>
      <c r="G10" s="30">
        <f>SUM(G6:G9)</f>
        <v>77808</v>
      </c>
      <c r="H10" s="30">
        <f>H6-H9</f>
        <v>14583</v>
      </c>
      <c r="I10" s="25">
        <f>H10/G10</f>
        <v>0.18742288710672425</v>
      </c>
    </row>
    <row r="11" spans="1:9" x14ac:dyDescent="0.25">
      <c r="A11" s="14" t="s">
        <v>14</v>
      </c>
      <c r="B11" s="29">
        <f>'2021'!B11</f>
        <v>77692</v>
      </c>
      <c r="C11" s="29">
        <f>'2020'!B11</f>
        <v>182238</v>
      </c>
      <c r="D11" s="29">
        <f t="shared" si="0"/>
        <v>-104546</v>
      </c>
      <c r="E11" s="22">
        <f t="shared" si="1"/>
        <v>-0.57367837662836507</v>
      </c>
      <c r="F11" s="29">
        <f t="shared" ref="F11:F39" si="5">B11</f>
        <v>77692</v>
      </c>
      <c r="G11" s="29">
        <f t="shared" ref="G11:H13" si="6">C11</f>
        <v>182238</v>
      </c>
      <c r="H11" s="29">
        <f t="shared" si="6"/>
        <v>-104546</v>
      </c>
      <c r="I11" s="26">
        <f>H11/G11</f>
        <v>-0.57367837662836507</v>
      </c>
    </row>
    <row r="12" spans="1:9" x14ac:dyDescent="0.25">
      <c r="A12" s="16" t="s">
        <v>17</v>
      </c>
      <c r="B12" s="30">
        <f>'2021'!B12</f>
        <v>3453</v>
      </c>
      <c r="C12" s="30">
        <f>'2020'!B12</f>
        <v>6426</v>
      </c>
      <c r="D12" s="30">
        <f t="shared" si="0"/>
        <v>-2973</v>
      </c>
      <c r="E12" s="23">
        <f t="shared" si="1"/>
        <v>-0.46265172735760973</v>
      </c>
      <c r="F12" s="30">
        <f t="shared" si="5"/>
        <v>3453</v>
      </c>
      <c r="G12" s="30">
        <f t="shared" si="6"/>
        <v>6426</v>
      </c>
      <c r="H12" s="30">
        <f t="shared" si="6"/>
        <v>-2973</v>
      </c>
      <c r="I12" s="25">
        <f t="shared" ref="I12:I19" si="7">H12/G12</f>
        <v>-0.46265172735760973</v>
      </c>
    </row>
    <row r="13" spans="1:9" x14ac:dyDescent="0.25">
      <c r="A13" s="14" t="s">
        <v>15</v>
      </c>
      <c r="B13" s="29">
        <f>'2021'!B13</f>
        <v>111431</v>
      </c>
      <c r="C13" s="29">
        <f>'2020'!B13</f>
        <v>264877</v>
      </c>
      <c r="D13" s="29">
        <f t="shared" si="0"/>
        <v>-153446</v>
      </c>
      <c r="E13" s="22">
        <f t="shared" si="1"/>
        <v>-0.57931039690120323</v>
      </c>
      <c r="F13" s="29">
        <f t="shared" si="5"/>
        <v>111431</v>
      </c>
      <c r="G13" s="29">
        <f t="shared" si="6"/>
        <v>264877</v>
      </c>
      <c r="H13" s="29">
        <f t="shared" si="6"/>
        <v>-153446</v>
      </c>
      <c r="I13" s="26">
        <f t="shared" si="7"/>
        <v>-0.57931039690120323</v>
      </c>
    </row>
    <row r="14" spans="1:9" x14ac:dyDescent="0.25">
      <c r="A14" s="18" t="s">
        <v>45</v>
      </c>
      <c r="B14" s="31">
        <f>'2021'!B14</f>
        <v>215116</v>
      </c>
      <c r="C14" s="31">
        <f>'2020'!B14</f>
        <v>495275</v>
      </c>
      <c r="D14" s="31">
        <f t="shared" si="0"/>
        <v>-280159</v>
      </c>
      <c r="E14" s="24">
        <f t="shared" si="1"/>
        <v>-0.56566352026651856</v>
      </c>
      <c r="F14" s="31">
        <f t="shared" si="5"/>
        <v>215116</v>
      </c>
      <c r="G14" s="31">
        <f>C14</f>
        <v>495275</v>
      </c>
      <c r="H14" s="31">
        <f>D14</f>
        <v>-280159</v>
      </c>
      <c r="I14" s="27">
        <f t="shared" si="7"/>
        <v>-0.56566352026651856</v>
      </c>
    </row>
    <row r="15" spans="1:9" x14ac:dyDescent="0.25">
      <c r="A15" s="16" t="s">
        <v>24</v>
      </c>
      <c r="B15" s="30">
        <f>'2021'!B15</f>
        <v>12543</v>
      </c>
      <c r="C15" s="30">
        <f>'2020'!B15</f>
        <v>18138</v>
      </c>
      <c r="D15" s="30">
        <f t="shared" si="0"/>
        <v>-5595</v>
      </c>
      <c r="E15" s="23">
        <f t="shared" si="1"/>
        <v>-0.30846840886536553</v>
      </c>
      <c r="F15" s="30">
        <f t="shared" si="5"/>
        <v>12543</v>
      </c>
      <c r="G15" s="30">
        <f>C15</f>
        <v>18138</v>
      </c>
      <c r="H15" s="30">
        <f>D15</f>
        <v>-5595</v>
      </c>
      <c r="I15" s="25">
        <f t="shared" si="7"/>
        <v>-0.30846840886536553</v>
      </c>
    </row>
    <row r="16" spans="1:9" x14ac:dyDescent="0.25">
      <c r="A16" s="14" t="s">
        <v>23</v>
      </c>
      <c r="B16" s="29">
        <f>'2021'!B16</f>
        <v>8744</v>
      </c>
      <c r="C16" s="29">
        <f>'2020'!B16</f>
        <v>11067</v>
      </c>
      <c r="D16" s="29">
        <f t="shared" si="0"/>
        <v>-2323</v>
      </c>
      <c r="E16" s="22">
        <f t="shared" si="1"/>
        <v>-0.20990331616517574</v>
      </c>
      <c r="F16" s="29">
        <f t="shared" si="5"/>
        <v>8744</v>
      </c>
      <c r="G16" s="29">
        <f t="shared" ref="G16:H17" si="8">C16</f>
        <v>11067</v>
      </c>
      <c r="H16" s="29">
        <f t="shared" si="8"/>
        <v>-2323</v>
      </c>
      <c r="I16" s="26">
        <f t="shared" si="7"/>
        <v>-0.20990331616517574</v>
      </c>
    </row>
    <row r="17" spans="1:9" x14ac:dyDescent="0.25">
      <c r="A17" s="18" t="s">
        <v>46</v>
      </c>
      <c r="B17" s="31">
        <f>'2021'!B17</f>
        <v>21287</v>
      </c>
      <c r="C17" s="31">
        <f>'2020'!B17</f>
        <v>29205</v>
      </c>
      <c r="D17" s="31">
        <f t="shared" si="0"/>
        <v>-7918</v>
      </c>
      <c r="E17" s="24">
        <f t="shared" si="1"/>
        <v>-0.27111795925355248</v>
      </c>
      <c r="F17" s="31">
        <f t="shared" si="5"/>
        <v>21287</v>
      </c>
      <c r="G17" s="31">
        <f t="shared" si="8"/>
        <v>29205</v>
      </c>
      <c r="H17" s="31">
        <f t="shared" si="8"/>
        <v>-7918</v>
      </c>
      <c r="I17" s="27">
        <f t="shared" ref="I17" si="9">E17</f>
        <v>-0.27111795925355248</v>
      </c>
    </row>
    <row r="18" spans="1:9" x14ac:dyDescent="0.25">
      <c r="A18" s="16" t="s">
        <v>34</v>
      </c>
      <c r="B18" s="30">
        <f>'2021'!B18</f>
        <v>58742</v>
      </c>
      <c r="C18" s="30">
        <f>'2020'!B18</f>
        <v>100840</v>
      </c>
      <c r="D18" s="30">
        <f t="shared" si="0"/>
        <v>-42098</v>
      </c>
      <c r="E18" s="23">
        <f t="shared" si="1"/>
        <v>-0.41747322491074973</v>
      </c>
      <c r="F18" s="30">
        <f t="shared" si="5"/>
        <v>58742</v>
      </c>
      <c r="G18" s="30">
        <f>C18</f>
        <v>100840</v>
      </c>
      <c r="H18" s="30">
        <f>D18</f>
        <v>-42098</v>
      </c>
      <c r="I18" s="25">
        <f t="shared" si="7"/>
        <v>-0.41747322491074973</v>
      </c>
    </row>
    <row r="19" spans="1:9" x14ac:dyDescent="0.25">
      <c r="A19" s="14" t="s">
        <v>33</v>
      </c>
      <c r="B19" s="29">
        <f>'2021'!B19</f>
        <v>220067</v>
      </c>
      <c r="C19" s="29">
        <f>'2020'!B19</f>
        <v>368949</v>
      </c>
      <c r="D19" s="29">
        <f t="shared" si="0"/>
        <v>-148882</v>
      </c>
      <c r="E19" s="22">
        <f t="shared" si="1"/>
        <v>-0.40353002718532915</v>
      </c>
      <c r="F19" s="29">
        <f t="shared" si="5"/>
        <v>220067</v>
      </c>
      <c r="G19" s="29">
        <f t="shared" ref="G19:G21" si="10">C19</f>
        <v>368949</v>
      </c>
      <c r="H19" s="29">
        <f t="shared" ref="H19:H21" si="11">D19</f>
        <v>-148882</v>
      </c>
      <c r="I19" s="26">
        <f t="shared" si="7"/>
        <v>-0.40353002718532915</v>
      </c>
    </row>
    <row r="20" spans="1:9" x14ac:dyDescent="0.25">
      <c r="A20" s="18" t="s">
        <v>47</v>
      </c>
      <c r="B20" s="31">
        <f>'2021'!B20</f>
        <v>278809</v>
      </c>
      <c r="C20" s="31">
        <f>'2020'!B20</f>
        <v>469789</v>
      </c>
      <c r="D20" s="31">
        <f t="shared" si="0"/>
        <v>-190980</v>
      </c>
      <c r="E20" s="24">
        <f t="shared" si="1"/>
        <v>-0.4065229283784848</v>
      </c>
      <c r="F20" s="31">
        <f t="shared" si="5"/>
        <v>278809</v>
      </c>
      <c r="G20" s="31">
        <f t="shared" si="10"/>
        <v>469789</v>
      </c>
      <c r="H20" s="31">
        <f t="shared" si="11"/>
        <v>-190980</v>
      </c>
      <c r="I20" s="27">
        <f t="shared" ref="I20" si="12">E20</f>
        <v>-0.4065229283784848</v>
      </c>
    </row>
    <row r="21" spans="1:9" x14ac:dyDescent="0.25">
      <c r="A21" s="16" t="s">
        <v>28</v>
      </c>
      <c r="B21" s="30">
        <f>'2021'!B21</f>
        <v>1702</v>
      </c>
      <c r="C21" s="30">
        <f>'2020'!B21</f>
        <v>2077</v>
      </c>
      <c r="D21" s="30">
        <f t="shared" si="0"/>
        <v>-375</v>
      </c>
      <c r="E21" s="23">
        <f t="shared" si="1"/>
        <v>-0.18054886856042368</v>
      </c>
      <c r="F21" s="30">
        <f t="shared" si="5"/>
        <v>1702</v>
      </c>
      <c r="G21" s="30">
        <f t="shared" si="10"/>
        <v>2077</v>
      </c>
      <c r="H21" s="30">
        <f t="shared" si="11"/>
        <v>-375</v>
      </c>
      <c r="I21" s="25">
        <f>H21/G21</f>
        <v>-0.18054886856042368</v>
      </c>
    </row>
    <row r="22" spans="1:9" x14ac:dyDescent="0.25">
      <c r="A22" s="14" t="s">
        <v>26</v>
      </c>
      <c r="B22" s="29">
        <f>'2021'!B22</f>
        <v>3677</v>
      </c>
      <c r="C22" s="29">
        <f>'2020'!B22</f>
        <v>5008</v>
      </c>
      <c r="D22" s="29">
        <f t="shared" si="0"/>
        <v>-1331</v>
      </c>
      <c r="E22" s="22">
        <f t="shared" si="1"/>
        <v>-0.2657747603833866</v>
      </c>
      <c r="F22" s="29">
        <f t="shared" si="5"/>
        <v>3677</v>
      </c>
      <c r="G22" s="29">
        <f t="shared" ref="G22:H24" si="13">C22</f>
        <v>5008</v>
      </c>
      <c r="H22" s="29">
        <f t="shared" si="13"/>
        <v>-1331</v>
      </c>
      <c r="I22" s="26">
        <f>H22/G22</f>
        <v>-0.2657747603833866</v>
      </c>
    </row>
    <row r="23" spans="1:9" x14ac:dyDescent="0.25">
      <c r="A23" s="16" t="s">
        <v>27</v>
      </c>
      <c r="B23" s="30">
        <f>'2021'!B23</f>
        <v>2126</v>
      </c>
      <c r="C23" s="30">
        <f>'2020'!B23</f>
        <v>2412</v>
      </c>
      <c r="D23" s="30">
        <f t="shared" si="0"/>
        <v>-286</v>
      </c>
      <c r="E23" s="23">
        <f t="shared" si="1"/>
        <v>-0.11857379767827529</v>
      </c>
      <c r="F23" s="30">
        <f t="shared" si="5"/>
        <v>2126</v>
      </c>
      <c r="G23" s="30">
        <f t="shared" si="13"/>
        <v>2412</v>
      </c>
      <c r="H23" s="30">
        <f t="shared" si="13"/>
        <v>-286</v>
      </c>
      <c r="I23" s="25">
        <f t="shared" ref="I23:I24" si="14">H23/G23</f>
        <v>-0.11857379767827529</v>
      </c>
    </row>
    <row r="24" spans="1:9" x14ac:dyDescent="0.25">
      <c r="A24" s="14" t="s">
        <v>25</v>
      </c>
      <c r="B24" s="29">
        <f>'2021'!B24</f>
        <v>2560</v>
      </c>
      <c r="C24" s="29">
        <f>'2020'!B24</f>
        <v>3935</v>
      </c>
      <c r="D24" s="29">
        <f t="shared" si="0"/>
        <v>-1375</v>
      </c>
      <c r="E24" s="22">
        <f t="shared" si="1"/>
        <v>-0.34942820838627703</v>
      </c>
      <c r="F24" s="29">
        <f t="shared" si="5"/>
        <v>2560</v>
      </c>
      <c r="G24" s="29">
        <f t="shared" si="13"/>
        <v>3935</v>
      </c>
      <c r="H24" s="29">
        <f t="shared" si="13"/>
        <v>-1375</v>
      </c>
      <c r="I24" s="26">
        <f t="shared" si="14"/>
        <v>-0.34942820838627703</v>
      </c>
    </row>
    <row r="25" spans="1:9" x14ac:dyDescent="0.25">
      <c r="A25" s="16" t="s">
        <v>29</v>
      </c>
      <c r="B25" s="30">
        <f>'2021'!B25</f>
        <v>3878</v>
      </c>
      <c r="C25" s="30">
        <f>'2020'!B25</f>
        <v>4535</v>
      </c>
      <c r="D25" s="30">
        <f t="shared" ref="D25:D32" si="15">B25-C25</f>
        <v>-657</v>
      </c>
      <c r="E25" s="23">
        <f t="shared" ref="E25:E32" si="16">D25/C25</f>
        <v>-0.14487320837927234</v>
      </c>
      <c r="F25" s="30">
        <f t="shared" si="5"/>
        <v>3878</v>
      </c>
      <c r="G25" s="30">
        <f t="shared" ref="G25:G30" si="17">C25</f>
        <v>4535</v>
      </c>
      <c r="H25" s="30">
        <f t="shared" ref="H25:H30" si="18">D25</f>
        <v>-657</v>
      </c>
      <c r="I25" s="25">
        <f t="shared" ref="I25:I26" si="19">H25/G25</f>
        <v>-0.14487320837927234</v>
      </c>
    </row>
    <row r="26" spans="1:9" x14ac:dyDescent="0.25">
      <c r="A26" s="14" t="s">
        <v>30</v>
      </c>
      <c r="B26" s="29">
        <f>'2021'!B26</f>
        <v>5382</v>
      </c>
      <c r="C26" s="29">
        <f>'2020'!B26</f>
        <v>6221</v>
      </c>
      <c r="D26" s="29">
        <f t="shared" si="15"/>
        <v>-839</v>
      </c>
      <c r="E26" s="22">
        <f t="shared" si="16"/>
        <v>-0.13486577720623694</v>
      </c>
      <c r="F26" s="29">
        <f t="shared" si="5"/>
        <v>5382</v>
      </c>
      <c r="G26" s="29">
        <f t="shared" si="17"/>
        <v>6221</v>
      </c>
      <c r="H26" s="29">
        <f t="shared" si="18"/>
        <v>-839</v>
      </c>
      <c r="I26" s="26">
        <f t="shared" si="19"/>
        <v>-0.13486577720623694</v>
      </c>
    </row>
    <row r="27" spans="1:9" x14ac:dyDescent="0.25">
      <c r="A27" s="18" t="s">
        <v>48</v>
      </c>
      <c r="B27" s="31">
        <f>'2021'!B27</f>
        <v>19325</v>
      </c>
      <c r="C27" s="31">
        <f>'2020'!B27</f>
        <v>24188</v>
      </c>
      <c r="D27" s="31">
        <f t="shared" si="15"/>
        <v>-4863</v>
      </c>
      <c r="E27" s="24">
        <f t="shared" si="16"/>
        <v>-0.20105010749131802</v>
      </c>
      <c r="F27" s="31">
        <f t="shared" si="5"/>
        <v>19325</v>
      </c>
      <c r="G27" s="31">
        <f t="shared" si="17"/>
        <v>24188</v>
      </c>
      <c r="H27" s="31">
        <f t="shared" si="18"/>
        <v>-4863</v>
      </c>
      <c r="I27" s="27">
        <f t="shared" ref="I27" si="20">E27</f>
        <v>-0.20105010749131802</v>
      </c>
    </row>
    <row r="28" spans="1:9" x14ac:dyDescent="0.25">
      <c r="A28" s="16" t="s">
        <v>49</v>
      </c>
      <c r="B28" s="30">
        <f>'2021'!B28</f>
        <v>8151</v>
      </c>
      <c r="C28" s="30">
        <f>'2020'!B28</f>
        <v>13950</v>
      </c>
      <c r="D28" s="30">
        <f t="shared" si="15"/>
        <v>-5799</v>
      </c>
      <c r="E28" s="23">
        <f t="shared" si="16"/>
        <v>-0.41569892473118281</v>
      </c>
      <c r="F28" s="30">
        <f t="shared" si="5"/>
        <v>8151</v>
      </c>
      <c r="G28" s="30">
        <f t="shared" si="17"/>
        <v>13950</v>
      </c>
      <c r="H28" s="30">
        <f t="shared" si="18"/>
        <v>-5799</v>
      </c>
      <c r="I28" s="25">
        <f>H28/G28</f>
        <v>-0.41569892473118281</v>
      </c>
    </row>
    <row r="29" spans="1:9" x14ac:dyDescent="0.25">
      <c r="A29" s="14" t="s">
        <v>36</v>
      </c>
      <c r="B29" s="29">
        <f>'2021'!B29</f>
        <v>44129</v>
      </c>
      <c r="C29" s="29">
        <f>'2020'!B29</f>
        <v>67421</v>
      </c>
      <c r="D29" s="29">
        <f t="shared" si="15"/>
        <v>-23292</v>
      </c>
      <c r="E29" s="22">
        <f t="shared" si="16"/>
        <v>-0.34547099568383738</v>
      </c>
      <c r="F29" s="29">
        <f t="shared" si="5"/>
        <v>44129</v>
      </c>
      <c r="G29" s="29">
        <f t="shared" si="17"/>
        <v>67421</v>
      </c>
      <c r="H29" s="29">
        <f t="shared" si="18"/>
        <v>-23292</v>
      </c>
      <c r="I29" s="26">
        <f>H29/G29</f>
        <v>-0.34547099568383738</v>
      </c>
    </row>
    <row r="30" spans="1:9" x14ac:dyDescent="0.25">
      <c r="A30" s="16" t="s">
        <v>35</v>
      </c>
      <c r="B30" s="30">
        <f>'2021'!B30</f>
        <v>50103</v>
      </c>
      <c r="C30" s="30">
        <f>'2020'!B30</f>
        <v>106230</v>
      </c>
      <c r="D30" s="30">
        <f t="shared" si="15"/>
        <v>-56127</v>
      </c>
      <c r="E30" s="23">
        <f t="shared" si="16"/>
        <v>-0.52835357243716463</v>
      </c>
      <c r="F30" s="30">
        <f t="shared" si="5"/>
        <v>50103</v>
      </c>
      <c r="G30" s="30">
        <f t="shared" si="17"/>
        <v>106230</v>
      </c>
      <c r="H30" s="30">
        <f t="shared" si="18"/>
        <v>-56127</v>
      </c>
      <c r="I30" s="25">
        <f t="shared" ref="I30" si="21">H30/G30</f>
        <v>-0.52835357243716463</v>
      </c>
    </row>
    <row r="31" spans="1:9" x14ac:dyDescent="0.25">
      <c r="A31" s="18" t="s">
        <v>50</v>
      </c>
      <c r="B31" s="31">
        <f>'2021'!B31</f>
        <v>102383</v>
      </c>
      <c r="C31" s="31">
        <f>'2020'!B31</f>
        <v>187601</v>
      </c>
      <c r="D31" s="31">
        <f t="shared" si="15"/>
        <v>-85218</v>
      </c>
      <c r="E31" s="24">
        <f t="shared" si="16"/>
        <v>-0.4542513099610343</v>
      </c>
      <c r="F31" s="31">
        <f t="shared" si="5"/>
        <v>102383</v>
      </c>
      <c r="G31" s="31">
        <f t="shared" ref="G31:G33" si="22">C31</f>
        <v>187601</v>
      </c>
      <c r="H31" s="31">
        <f t="shared" ref="H31:H33" si="23">D31</f>
        <v>-85218</v>
      </c>
      <c r="I31" s="27">
        <f t="shared" ref="I31" si="24">E31</f>
        <v>-0.4542513099610343</v>
      </c>
    </row>
    <row r="32" spans="1:9" x14ac:dyDescent="0.25">
      <c r="A32" s="14" t="s">
        <v>32</v>
      </c>
      <c r="B32" s="29">
        <f>'2021'!B32</f>
        <v>74638</v>
      </c>
      <c r="C32" s="29">
        <f>'2020'!B32</f>
        <v>126670</v>
      </c>
      <c r="D32" s="29">
        <f t="shared" si="15"/>
        <v>-52032</v>
      </c>
      <c r="E32" s="22">
        <f t="shared" si="16"/>
        <v>-0.41076813768058734</v>
      </c>
      <c r="F32" s="29">
        <f t="shared" si="5"/>
        <v>74638</v>
      </c>
      <c r="G32" s="29">
        <f t="shared" si="22"/>
        <v>126670</v>
      </c>
      <c r="H32" s="29">
        <f t="shared" si="23"/>
        <v>-52032</v>
      </c>
      <c r="I32" s="26">
        <f>H32/G32</f>
        <v>-0.41076813768058734</v>
      </c>
    </row>
    <row r="33" spans="1:9" x14ac:dyDescent="0.25">
      <c r="A33" s="16" t="s">
        <v>31</v>
      </c>
      <c r="B33" s="30">
        <f>'2021'!B33</f>
        <v>113768</v>
      </c>
      <c r="C33" s="30">
        <f>'2020'!B33</f>
        <v>188301</v>
      </c>
      <c r="D33" s="30">
        <f>B33-C33</f>
        <v>-74533</v>
      </c>
      <c r="E33" s="23">
        <f t="shared" ref="E33:E39" si="25">D33/C33</f>
        <v>-0.39581839714074807</v>
      </c>
      <c r="F33" s="30">
        <f t="shared" si="5"/>
        <v>113768</v>
      </c>
      <c r="G33" s="30">
        <f t="shared" si="22"/>
        <v>188301</v>
      </c>
      <c r="H33" s="30">
        <f t="shared" si="23"/>
        <v>-74533</v>
      </c>
      <c r="I33" s="25">
        <f t="shared" ref="I33" si="26">H33/G33</f>
        <v>-0.39581839714074807</v>
      </c>
    </row>
    <row r="34" spans="1:9" x14ac:dyDescent="0.25">
      <c r="A34" s="18" t="s">
        <v>51</v>
      </c>
      <c r="B34" s="31">
        <f>'2021'!B34</f>
        <v>188406</v>
      </c>
      <c r="C34" s="31">
        <f>'2020'!B34</f>
        <v>314971</v>
      </c>
      <c r="D34" s="31">
        <f>B34-C34</f>
        <v>-126565</v>
      </c>
      <c r="E34" s="24">
        <f t="shared" si="25"/>
        <v>-0.40183064472602242</v>
      </c>
      <c r="F34" s="31">
        <f t="shared" si="5"/>
        <v>188406</v>
      </c>
      <c r="G34" s="31">
        <f t="shared" ref="G34:G37" si="27">C34</f>
        <v>314971</v>
      </c>
      <c r="H34" s="31">
        <f t="shared" ref="H34:H37" si="28">D34</f>
        <v>-126565</v>
      </c>
      <c r="I34" s="27">
        <f t="shared" ref="I34" si="29">E34</f>
        <v>-0.40183064472602242</v>
      </c>
    </row>
    <row r="35" spans="1:9" x14ac:dyDescent="0.25">
      <c r="A35" s="14" t="s">
        <v>52</v>
      </c>
      <c r="B35" s="29">
        <f>'2021'!B35</f>
        <v>52</v>
      </c>
      <c r="C35" s="29">
        <f>'2020'!B35</f>
        <v>44</v>
      </c>
      <c r="D35" s="29">
        <f t="shared" ref="D35" si="30">B35-C35</f>
        <v>8</v>
      </c>
      <c r="E35" s="22">
        <f t="shared" si="25"/>
        <v>0.18181818181818182</v>
      </c>
      <c r="F35" s="29">
        <f t="shared" si="5"/>
        <v>52</v>
      </c>
      <c r="G35" s="29">
        <f t="shared" si="27"/>
        <v>44</v>
      </c>
      <c r="H35" s="29">
        <f t="shared" si="28"/>
        <v>8</v>
      </c>
      <c r="I35" s="26">
        <f t="shared" ref="I35:I39" si="31">H35/G35</f>
        <v>0.18181818181818182</v>
      </c>
    </row>
    <row r="36" spans="1:9" x14ac:dyDescent="0.25">
      <c r="A36" s="16" t="s">
        <v>19</v>
      </c>
      <c r="B36" s="30">
        <f>'2021'!B36</f>
        <v>6626</v>
      </c>
      <c r="C36" s="30">
        <f>'2020'!B36</f>
        <v>9063</v>
      </c>
      <c r="D36" s="30">
        <f>B36-C36</f>
        <v>-2437</v>
      </c>
      <c r="E36" s="22">
        <f t="shared" si="25"/>
        <v>-0.26889550921328481</v>
      </c>
      <c r="F36" s="30">
        <f t="shared" si="5"/>
        <v>6626</v>
      </c>
      <c r="G36" s="30">
        <f t="shared" si="27"/>
        <v>9063</v>
      </c>
      <c r="H36" s="30">
        <f t="shared" si="28"/>
        <v>-2437</v>
      </c>
      <c r="I36" s="25">
        <f t="shared" si="31"/>
        <v>-0.26889550921328481</v>
      </c>
    </row>
    <row r="37" spans="1:9" x14ac:dyDescent="0.25">
      <c r="A37" s="14" t="s">
        <v>18</v>
      </c>
      <c r="B37" s="29">
        <f>'2021'!B37</f>
        <v>21979</v>
      </c>
      <c r="C37" s="29">
        <f>'2020'!B37</f>
        <v>30110</v>
      </c>
      <c r="D37" s="29">
        <f>B37-C37</f>
        <v>-8131</v>
      </c>
      <c r="E37" s="22">
        <f t="shared" si="25"/>
        <v>-0.27004317502490865</v>
      </c>
      <c r="F37" s="29">
        <f t="shared" si="5"/>
        <v>21979</v>
      </c>
      <c r="G37" s="29">
        <f t="shared" si="27"/>
        <v>30110</v>
      </c>
      <c r="H37" s="29">
        <f t="shared" si="28"/>
        <v>-8131</v>
      </c>
      <c r="I37" s="26">
        <f t="shared" si="31"/>
        <v>-0.27004317502490865</v>
      </c>
    </row>
    <row r="38" spans="1:9" x14ac:dyDescent="0.25">
      <c r="A38" s="18" t="s">
        <v>53</v>
      </c>
      <c r="B38" s="31">
        <f>'2021'!B38</f>
        <v>28657</v>
      </c>
      <c r="C38" s="31">
        <f>'2020'!B38</f>
        <v>39217</v>
      </c>
      <c r="D38" s="31">
        <f>B38-C38</f>
        <v>-10560</v>
      </c>
      <c r="E38" s="24">
        <f t="shared" si="25"/>
        <v>-0.26927097942218936</v>
      </c>
      <c r="F38" s="31">
        <f t="shared" si="5"/>
        <v>28657</v>
      </c>
      <c r="G38" s="31">
        <f t="shared" ref="G38:G39" si="32">C38</f>
        <v>39217</v>
      </c>
      <c r="H38" s="31">
        <f t="shared" ref="H38:H39" si="33">D38</f>
        <v>-10560</v>
      </c>
      <c r="I38" s="27">
        <f t="shared" ref="I38" si="34">E38</f>
        <v>-0.26927097942218936</v>
      </c>
    </row>
    <row r="39" spans="1:9" x14ac:dyDescent="0.25">
      <c r="A39" s="32" t="s">
        <v>54</v>
      </c>
      <c r="B39" s="33">
        <f>'2021'!B39</f>
        <v>877649</v>
      </c>
      <c r="C39" s="33">
        <f>'2020'!B39</f>
        <v>1599150</v>
      </c>
      <c r="D39" s="33">
        <f>B39-C39</f>
        <v>-721501</v>
      </c>
      <c r="E39" s="34">
        <f t="shared" si="25"/>
        <v>-0.45117781321326955</v>
      </c>
      <c r="F39" s="35">
        <f t="shared" si="5"/>
        <v>877649</v>
      </c>
      <c r="G39" s="35">
        <f t="shared" si="32"/>
        <v>1599150</v>
      </c>
      <c r="H39" s="35">
        <f t="shared" si="33"/>
        <v>-721501</v>
      </c>
      <c r="I39" s="36">
        <f t="shared" si="31"/>
        <v>-0.45117781321326955</v>
      </c>
    </row>
    <row r="41" spans="1:9" x14ac:dyDescent="0.25">
      <c r="A41" s="12"/>
    </row>
  </sheetData>
  <mergeCells count="2">
    <mergeCell ref="B4:E4"/>
    <mergeCell ref="F4:I4"/>
  </mergeCells>
  <pageMargins left="0.7" right="0.7" top="0.75" bottom="0.75" header="0.3" footer="0.3"/>
  <pageSetup paperSize="9"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39"/>
  <sheetViews>
    <sheetView topLeftCell="A10" zoomScaleNormal="100" workbookViewId="0">
      <selection activeCell="G39" sqref="G39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8" t="s">
        <v>43</v>
      </c>
    </row>
    <row r="2" spans="1:9" ht="15" customHeight="1" x14ac:dyDescent="0.25">
      <c r="A2" s="72">
        <v>44228</v>
      </c>
    </row>
    <row r="4" spans="1:9" x14ac:dyDescent="0.25">
      <c r="A4" s="13" t="s">
        <v>37</v>
      </c>
      <c r="B4" s="101" t="s">
        <v>38</v>
      </c>
      <c r="C4" s="102"/>
      <c r="D4" s="102"/>
      <c r="E4" s="103"/>
      <c r="F4" s="101" t="s">
        <v>39</v>
      </c>
      <c r="G4" s="102"/>
      <c r="H4" s="102"/>
      <c r="I4" s="103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'2021'!C6</f>
        <v>1290</v>
      </c>
      <c r="C6" s="11">
        <f>'2020'!C6</f>
        <v>1711</v>
      </c>
      <c r="D6" s="11">
        <f t="shared" ref="D6:D32" si="0">B6-C6</f>
        <v>-421</v>
      </c>
      <c r="E6" s="22">
        <f t="shared" ref="E6:E39" si="1">D6/C6</f>
        <v>-0.24605493863237873</v>
      </c>
      <c r="F6" s="11">
        <f>SUM('2021'!B6:C6)</f>
        <v>2815</v>
      </c>
      <c r="G6" s="11">
        <f>SUM('2020'!B6:C6)</f>
        <v>3891</v>
      </c>
      <c r="H6" s="11">
        <f>F6-G6</f>
        <v>-1076</v>
      </c>
      <c r="I6" s="26">
        <f>H6/G6</f>
        <v>-0.2765355949627345</v>
      </c>
    </row>
    <row r="7" spans="1:9" x14ac:dyDescent="0.25">
      <c r="A7" s="16" t="s">
        <v>20</v>
      </c>
      <c r="B7" s="30">
        <f>'2021'!C7</f>
        <v>13444</v>
      </c>
      <c r="C7" s="43">
        <f>'2020'!C7</f>
        <v>17293</v>
      </c>
      <c r="D7" s="43">
        <f t="shared" si="0"/>
        <v>-3849</v>
      </c>
      <c r="E7" s="23">
        <f t="shared" si="1"/>
        <v>-0.22257560862776846</v>
      </c>
      <c r="F7" s="43">
        <f>SUM('2021'!B7:C7)</f>
        <v>26343</v>
      </c>
      <c r="G7" s="43">
        <f>SUM('2020'!B7:C7)</f>
        <v>39879</v>
      </c>
      <c r="H7" s="43">
        <f t="shared" ref="H7:H39" si="2">F7-G7</f>
        <v>-13536</v>
      </c>
      <c r="I7" s="25">
        <f t="shared" ref="I7:I9" si="3">H7/G7</f>
        <v>-0.33942676596705035</v>
      </c>
    </row>
    <row r="8" spans="1:9" x14ac:dyDescent="0.25">
      <c r="A8" s="14" t="s">
        <v>21</v>
      </c>
      <c r="B8" s="29">
        <f>'2021'!C8</f>
        <v>8415</v>
      </c>
      <c r="C8" s="11">
        <f>'2020'!C8</f>
        <v>11972</v>
      </c>
      <c r="D8" s="11">
        <f t="shared" si="0"/>
        <v>-3557</v>
      </c>
      <c r="E8" s="22">
        <f t="shared" si="1"/>
        <v>-0.29710992315402607</v>
      </c>
      <c r="F8" s="11">
        <f>SUM('2021'!B8:C8)</f>
        <v>17657</v>
      </c>
      <c r="G8" s="11">
        <f>SUM('2020'!B8:C8)</f>
        <v>26110</v>
      </c>
      <c r="H8" s="11">
        <f t="shared" si="2"/>
        <v>-8453</v>
      </c>
      <c r="I8" s="26">
        <f t="shared" si="3"/>
        <v>-0.32374569130601299</v>
      </c>
    </row>
    <row r="9" spans="1:9" x14ac:dyDescent="0.25">
      <c r="A9" s="18" t="s">
        <v>44</v>
      </c>
      <c r="B9" s="31">
        <f>'2021'!C9</f>
        <v>23149</v>
      </c>
      <c r="C9" s="31">
        <f>'2020'!C9</f>
        <v>30976</v>
      </c>
      <c r="D9" s="31">
        <f t="shared" si="0"/>
        <v>-7827</v>
      </c>
      <c r="E9" s="24">
        <f t="shared" si="1"/>
        <v>-0.25267949380165289</v>
      </c>
      <c r="F9" s="31">
        <f>SUM('2021'!B9:C9)</f>
        <v>46815</v>
      </c>
      <c r="G9" s="31">
        <f>SUM('2020'!B9:C9)</f>
        <v>69880</v>
      </c>
      <c r="H9" s="31">
        <f t="shared" si="2"/>
        <v>-23065</v>
      </c>
      <c r="I9" s="27">
        <f t="shared" si="3"/>
        <v>-0.33006582713222665</v>
      </c>
    </row>
    <row r="10" spans="1:9" s="3" customFormat="1" x14ac:dyDescent="0.25">
      <c r="A10" s="16" t="s">
        <v>16</v>
      </c>
      <c r="B10" s="30">
        <f>'2021'!C10</f>
        <v>22841</v>
      </c>
      <c r="C10" s="43">
        <f>'2020'!C10</f>
        <v>35311</v>
      </c>
      <c r="D10" s="43">
        <f t="shared" si="0"/>
        <v>-12470</v>
      </c>
      <c r="E10" s="23">
        <f t="shared" si="1"/>
        <v>-0.35314774432896262</v>
      </c>
      <c r="F10" s="43">
        <f>SUM('2021'!B10:C10)</f>
        <v>45381</v>
      </c>
      <c r="G10" s="43">
        <f>SUM('2020'!B10:C10)</f>
        <v>77045</v>
      </c>
      <c r="H10" s="43">
        <f t="shared" si="2"/>
        <v>-31664</v>
      </c>
      <c r="I10" s="26">
        <f>H10/G10</f>
        <v>-0.41098059575572715</v>
      </c>
    </row>
    <row r="11" spans="1:9" x14ac:dyDescent="0.25">
      <c r="A11" s="14" t="s">
        <v>14</v>
      </c>
      <c r="B11" s="29">
        <f>'2021'!C11</f>
        <v>88123</v>
      </c>
      <c r="C11" s="11">
        <f>'2020'!C11</f>
        <v>159253</v>
      </c>
      <c r="D11" s="11">
        <f t="shared" si="0"/>
        <v>-71130</v>
      </c>
      <c r="E11" s="22">
        <f t="shared" si="1"/>
        <v>-0.44664778685487871</v>
      </c>
      <c r="F11" s="11">
        <f>SUM('2021'!B11:C11)</f>
        <v>165815</v>
      </c>
      <c r="G11" s="11">
        <f>SUM('2020'!B11:C11)</f>
        <v>341491</v>
      </c>
      <c r="H11" s="11">
        <f t="shared" si="2"/>
        <v>-175676</v>
      </c>
      <c r="I11" s="26">
        <f>H11/G11</f>
        <v>-0.51443815503190415</v>
      </c>
    </row>
    <row r="12" spans="1:9" x14ac:dyDescent="0.25">
      <c r="A12" s="16" t="s">
        <v>17</v>
      </c>
      <c r="B12" s="30">
        <f>'2021'!C12</f>
        <v>2952</v>
      </c>
      <c r="C12" s="43">
        <f>'2020'!C12</f>
        <v>4995</v>
      </c>
      <c r="D12" s="43">
        <f t="shared" si="0"/>
        <v>-2043</v>
      </c>
      <c r="E12" s="23">
        <f t="shared" si="1"/>
        <v>-0.40900900900900899</v>
      </c>
      <c r="F12" s="43">
        <f>SUM('2021'!B12:C12)</f>
        <v>6405</v>
      </c>
      <c r="G12" s="43">
        <f>SUM('2020'!B12:C12)</f>
        <v>11421</v>
      </c>
      <c r="H12" s="43">
        <f t="shared" si="2"/>
        <v>-5016</v>
      </c>
      <c r="I12" s="25">
        <f t="shared" ref="I12:I19" si="4">H12/G12</f>
        <v>-0.43919096401365904</v>
      </c>
    </row>
    <row r="13" spans="1:9" x14ac:dyDescent="0.25">
      <c r="A13" s="14" t="s">
        <v>15</v>
      </c>
      <c r="B13" s="29">
        <f>'2021'!C13</f>
        <v>128543</v>
      </c>
      <c r="C13" s="11">
        <f>'2020'!C13</f>
        <v>228943</v>
      </c>
      <c r="D13" s="11">
        <f t="shared" si="0"/>
        <v>-100400</v>
      </c>
      <c r="E13" s="22">
        <f t="shared" si="1"/>
        <v>-0.43853710312173771</v>
      </c>
      <c r="F13" s="11">
        <f>SUM('2021'!B13:C13)</f>
        <v>239974</v>
      </c>
      <c r="G13" s="11">
        <f>SUM('2020'!B13:C13)</f>
        <v>493820</v>
      </c>
      <c r="H13" s="11">
        <f t="shared" si="2"/>
        <v>-253846</v>
      </c>
      <c r="I13" s="26">
        <f t="shared" si="4"/>
        <v>-0.51404560366125307</v>
      </c>
    </row>
    <row r="14" spans="1:9" x14ac:dyDescent="0.25">
      <c r="A14" s="18" t="s">
        <v>45</v>
      </c>
      <c r="B14" s="31">
        <f>'2021'!C14</f>
        <v>242459</v>
      </c>
      <c r="C14" s="31">
        <f>'2020'!C14</f>
        <v>428502</v>
      </c>
      <c r="D14" s="31">
        <f t="shared" si="0"/>
        <v>-186043</v>
      </c>
      <c r="E14" s="24">
        <f t="shared" si="1"/>
        <v>-0.43417066898170836</v>
      </c>
      <c r="F14" s="31">
        <f>SUM('2021'!B14:C14)</f>
        <v>457575</v>
      </c>
      <c r="G14" s="31">
        <f>SUM('2020'!B14:C14)</f>
        <v>923777</v>
      </c>
      <c r="H14" s="31">
        <f t="shared" si="2"/>
        <v>-466202</v>
      </c>
      <c r="I14" s="27">
        <f t="shared" si="4"/>
        <v>-0.50466941696967993</v>
      </c>
    </row>
    <row r="15" spans="1:9" x14ac:dyDescent="0.25">
      <c r="A15" s="16" t="s">
        <v>24</v>
      </c>
      <c r="B15" s="30">
        <f>'2021'!C15</f>
        <v>11143</v>
      </c>
      <c r="C15" s="43">
        <f>'2020'!C15</f>
        <v>13644</v>
      </c>
      <c r="D15" s="43">
        <f t="shared" si="0"/>
        <v>-2501</v>
      </c>
      <c r="E15" s="23">
        <f t="shared" si="1"/>
        <v>-0.18330401641747288</v>
      </c>
      <c r="F15" s="43">
        <f>SUM('2021'!B15:C15)</f>
        <v>23686</v>
      </c>
      <c r="G15" s="43">
        <f>SUM('2020'!B15:C15)</f>
        <v>31782</v>
      </c>
      <c r="H15" s="43">
        <f t="shared" si="2"/>
        <v>-8096</v>
      </c>
      <c r="I15" s="25">
        <f t="shared" si="4"/>
        <v>-0.25473538480901137</v>
      </c>
    </row>
    <row r="16" spans="1:9" x14ac:dyDescent="0.25">
      <c r="A16" s="14" t="s">
        <v>23</v>
      </c>
      <c r="B16" s="29">
        <f>'2021'!C16</f>
        <v>8012</v>
      </c>
      <c r="C16" s="11">
        <f>'2020'!C16</f>
        <v>8071</v>
      </c>
      <c r="D16" s="11">
        <f t="shared" si="0"/>
        <v>-59</v>
      </c>
      <c r="E16" s="22">
        <f t="shared" si="1"/>
        <v>-7.3101226613802505E-3</v>
      </c>
      <c r="F16" s="11">
        <f>SUM('2021'!B16:C16)</f>
        <v>16756</v>
      </c>
      <c r="G16" s="11">
        <f>SUM('2020'!B16:C16)</f>
        <v>19138</v>
      </c>
      <c r="H16" s="11">
        <f t="shared" si="2"/>
        <v>-2382</v>
      </c>
      <c r="I16" s="26">
        <f t="shared" si="4"/>
        <v>-0.12446441634444561</v>
      </c>
    </row>
    <row r="17" spans="1:9" x14ac:dyDescent="0.25">
      <c r="A17" s="18" t="s">
        <v>46</v>
      </c>
      <c r="B17" s="31">
        <f>'2021'!C17</f>
        <v>19155</v>
      </c>
      <c r="C17" s="31">
        <f>'2020'!C17</f>
        <v>21715</v>
      </c>
      <c r="D17" s="31">
        <f t="shared" si="0"/>
        <v>-2560</v>
      </c>
      <c r="E17" s="24">
        <f t="shared" si="1"/>
        <v>-0.11789085885332719</v>
      </c>
      <c r="F17" s="31">
        <f>SUM('2021'!B17:C17)</f>
        <v>40442</v>
      </c>
      <c r="G17" s="31">
        <f>SUM('2020'!B17:C17)</f>
        <v>50920</v>
      </c>
      <c r="H17" s="31">
        <f t="shared" si="2"/>
        <v>-10478</v>
      </c>
      <c r="I17" s="27">
        <f t="shared" ref="I17:I38" si="5">E17</f>
        <v>-0.11789085885332719</v>
      </c>
    </row>
    <row r="18" spans="1:9" x14ac:dyDescent="0.25">
      <c r="A18" s="16" t="s">
        <v>34</v>
      </c>
      <c r="B18" s="30">
        <f>'2021'!C18</f>
        <v>62910</v>
      </c>
      <c r="C18" s="43">
        <f>'2020'!C18</f>
        <v>88000</v>
      </c>
      <c r="D18" s="43">
        <f t="shared" si="0"/>
        <v>-25090</v>
      </c>
      <c r="E18" s="23">
        <f t="shared" si="1"/>
        <v>-0.28511363636363635</v>
      </c>
      <c r="F18" s="43">
        <f>SUM('2021'!B18:C18)</f>
        <v>121652</v>
      </c>
      <c r="G18" s="43">
        <f>SUM('2020'!B18:C18)</f>
        <v>188840</v>
      </c>
      <c r="H18" s="43">
        <f t="shared" si="2"/>
        <v>-67188</v>
      </c>
      <c r="I18" s="25">
        <f t="shared" si="4"/>
        <v>-0.35579326413895362</v>
      </c>
    </row>
    <row r="19" spans="1:9" x14ac:dyDescent="0.25">
      <c r="A19" s="14" t="s">
        <v>33</v>
      </c>
      <c r="B19" s="29">
        <f>'2021'!C19</f>
        <v>232751</v>
      </c>
      <c r="C19" s="11">
        <f>'2020'!C19</f>
        <v>321379</v>
      </c>
      <c r="D19" s="11">
        <f t="shared" si="0"/>
        <v>-88628</v>
      </c>
      <c r="E19" s="22">
        <f t="shared" si="1"/>
        <v>-0.27577408604793718</v>
      </c>
      <c r="F19" s="11">
        <f>SUM('2021'!B19:C19)</f>
        <v>452818</v>
      </c>
      <c r="G19" s="11">
        <f>SUM('2020'!B19:C19)</f>
        <v>690328</v>
      </c>
      <c r="H19" s="11">
        <f t="shared" si="2"/>
        <v>-237510</v>
      </c>
      <c r="I19" s="26">
        <f t="shared" si="4"/>
        <v>-0.34405384107264952</v>
      </c>
    </row>
    <row r="20" spans="1:9" x14ac:dyDescent="0.25">
      <c r="A20" s="18" t="s">
        <v>47</v>
      </c>
      <c r="B20" s="31">
        <f>'2021'!C20</f>
        <v>295661</v>
      </c>
      <c r="C20" s="31">
        <f>'2020'!C20</f>
        <v>409379</v>
      </c>
      <c r="D20" s="31">
        <f t="shared" si="0"/>
        <v>-113718</v>
      </c>
      <c r="E20" s="24">
        <f t="shared" si="1"/>
        <v>-0.27778171327791606</v>
      </c>
      <c r="F20" s="31">
        <f>SUM('2021'!B20:C20)</f>
        <v>574470</v>
      </c>
      <c r="G20" s="31">
        <f>SUM('2020'!B20:C20)</f>
        <v>879168</v>
      </c>
      <c r="H20" s="31">
        <f t="shared" si="2"/>
        <v>-304698</v>
      </c>
      <c r="I20" s="27">
        <f t="shared" si="5"/>
        <v>-0.27778171327791606</v>
      </c>
    </row>
    <row r="21" spans="1:9" x14ac:dyDescent="0.25">
      <c r="A21" s="16" t="s">
        <v>28</v>
      </c>
      <c r="B21" s="30">
        <f>'2021'!C21</f>
        <v>1554</v>
      </c>
      <c r="C21" s="43">
        <f>'2020'!C21</f>
        <v>1591</v>
      </c>
      <c r="D21" s="43">
        <f t="shared" si="0"/>
        <v>-37</v>
      </c>
      <c r="E21" s="23">
        <f t="shared" si="1"/>
        <v>-2.3255813953488372E-2</v>
      </c>
      <c r="F21" s="43">
        <f>SUM('2021'!B21:C21)</f>
        <v>3256</v>
      </c>
      <c r="G21" s="43">
        <f>SUM('2020'!B21:C21)</f>
        <v>3668</v>
      </c>
      <c r="H21" s="43">
        <f t="shared" si="2"/>
        <v>-412</v>
      </c>
      <c r="I21" s="25">
        <f>H21/G21</f>
        <v>-0.11232279171210469</v>
      </c>
    </row>
    <row r="22" spans="1:9" x14ac:dyDescent="0.25">
      <c r="A22" s="14" t="s">
        <v>26</v>
      </c>
      <c r="B22" s="29">
        <f>'2021'!C22</f>
        <v>3051</v>
      </c>
      <c r="C22" s="11">
        <f>'2020'!C22</f>
        <v>3519</v>
      </c>
      <c r="D22" s="11">
        <f t="shared" si="0"/>
        <v>-468</v>
      </c>
      <c r="E22" s="22">
        <f t="shared" si="1"/>
        <v>-0.13299232736572891</v>
      </c>
      <c r="F22" s="11">
        <f>SUM('2021'!B22:C22)</f>
        <v>6728</v>
      </c>
      <c r="G22" s="11">
        <f>SUM('2020'!B22:C22)</f>
        <v>8527</v>
      </c>
      <c r="H22" s="11">
        <f t="shared" si="2"/>
        <v>-1799</v>
      </c>
      <c r="I22" s="26">
        <f>H22/G22</f>
        <v>-0.21097689691567961</v>
      </c>
    </row>
    <row r="23" spans="1:9" x14ac:dyDescent="0.25">
      <c r="A23" s="16" t="s">
        <v>27</v>
      </c>
      <c r="B23" s="30">
        <f>'2021'!C23</f>
        <v>1573</v>
      </c>
      <c r="C23" s="43">
        <f>'2020'!C23</f>
        <v>1741</v>
      </c>
      <c r="D23" s="43">
        <f t="shared" si="0"/>
        <v>-168</v>
      </c>
      <c r="E23" s="23">
        <f t="shared" si="1"/>
        <v>-9.6496266513497991E-2</v>
      </c>
      <c r="F23" s="43">
        <f>SUM('2021'!B23:C23)</f>
        <v>3699</v>
      </c>
      <c r="G23" s="43">
        <f>SUM('2020'!B23:C23)</f>
        <v>4153</v>
      </c>
      <c r="H23" s="43">
        <f t="shared" si="2"/>
        <v>-454</v>
      </c>
      <c r="I23" s="25">
        <f t="shared" ref="I23:I26" si="6">H23/G23</f>
        <v>-0.10931856489284854</v>
      </c>
    </row>
    <row r="24" spans="1:9" x14ac:dyDescent="0.25">
      <c r="A24" s="14" t="s">
        <v>25</v>
      </c>
      <c r="B24" s="29">
        <f>'2021'!C24</f>
        <v>2455</v>
      </c>
      <c r="C24" s="11">
        <f>'2020'!C24</f>
        <v>2952</v>
      </c>
      <c r="D24" s="11">
        <f t="shared" si="0"/>
        <v>-497</v>
      </c>
      <c r="E24" s="22">
        <f t="shared" si="1"/>
        <v>-0.16836043360433606</v>
      </c>
      <c r="F24" s="11">
        <f>SUM('2021'!B24:C24)</f>
        <v>5015</v>
      </c>
      <c r="G24" s="11">
        <f>SUM('2020'!B24:C24)</f>
        <v>6887</v>
      </c>
      <c r="H24" s="11">
        <f t="shared" si="2"/>
        <v>-1872</v>
      </c>
      <c r="I24" s="26">
        <f t="shared" si="6"/>
        <v>-0.27181646580514013</v>
      </c>
    </row>
    <row r="25" spans="1:9" x14ac:dyDescent="0.25">
      <c r="A25" s="16" t="s">
        <v>29</v>
      </c>
      <c r="B25" s="30">
        <f>'2021'!C25</f>
        <v>3478</v>
      </c>
      <c r="C25" s="43">
        <f>'2020'!C25</f>
        <v>3497</v>
      </c>
      <c r="D25" s="43">
        <f t="shared" si="0"/>
        <v>-19</v>
      </c>
      <c r="E25" s="23">
        <f t="shared" si="1"/>
        <v>-5.4332284815556192E-3</v>
      </c>
      <c r="F25" s="43">
        <f>SUM('2021'!B25:C25)</f>
        <v>7356</v>
      </c>
      <c r="G25" s="43">
        <f>SUM('2020'!B25:C25)</f>
        <v>8032</v>
      </c>
      <c r="H25" s="43">
        <f t="shared" si="2"/>
        <v>-676</v>
      </c>
      <c r="I25" s="25">
        <f t="shared" si="6"/>
        <v>-8.4163346613545811E-2</v>
      </c>
    </row>
    <row r="26" spans="1:9" x14ac:dyDescent="0.25">
      <c r="A26" s="14" t="s">
        <v>30</v>
      </c>
      <c r="B26" s="29">
        <f>'2021'!C26</f>
        <v>4821</v>
      </c>
      <c r="C26" s="11">
        <f>'2020'!C26</f>
        <v>4995</v>
      </c>
      <c r="D26" s="11">
        <f t="shared" si="0"/>
        <v>-174</v>
      </c>
      <c r="E26" s="22">
        <f t="shared" si="1"/>
        <v>-3.4834834834834835E-2</v>
      </c>
      <c r="F26" s="11">
        <f>SUM('2021'!B26:C26)</f>
        <v>10203</v>
      </c>
      <c r="G26" s="11">
        <f>SUM('2020'!B26:C26)</f>
        <v>11216</v>
      </c>
      <c r="H26" s="11">
        <f t="shared" si="2"/>
        <v>-1013</v>
      </c>
      <c r="I26" s="26">
        <f t="shared" si="6"/>
        <v>-9.0317403708987165E-2</v>
      </c>
    </row>
    <row r="27" spans="1:9" x14ac:dyDescent="0.25">
      <c r="A27" s="18" t="s">
        <v>48</v>
      </c>
      <c r="B27" s="31">
        <f>'2021'!C27</f>
        <v>16932</v>
      </c>
      <c r="C27" s="31">
        <f>'2020'!C27</f>
        <v>18295</v>
      </c>
      <c r="D27" s="31">
        <f t="shared" si="0"/>
        <v>-1363</v>
      </c>
      <c r="E27" s="24">
        <f t="shared" si="1"/>
        <v>-7.4501229844219738E-2</v>
      </c>
      <c r="F27" s="31">
        <f>SUM('2021'!B27:C27)</f>
        <v>36257</v>
      </c>
      <c r="G27" s="31">
        <f>SUM('2020'!B27:C27)</f>
        <v>42483</v>
      </c>
      <c r="H27" s="31">
        <f t="shared" si="2"/>
        <v>-6226</v>
      </c>
      <c r="I27" s="27">
        <f t="shared" si="5"/>
        <v>-7.4501229844219738E-2</v>
      </c>
    </row>
    <row r="28" spans="1:9" x14ac:dyDescent="0.25">
      <c r="A28" s="16" t="s">
        <v>49</v>
      </c>
      <c r="B28" s="30">
        <f>'2021'!C28</f>
        <v>9567</v>
      </c>
      <c r="C28" s="43">
        <f>'2020'!C28</f>
        <v>12235</v>
      </c>
      <c r="D28" s="43">
        <f t="shared" si="0"/>
        <v>-2668</v>
      </c>
      <c r="E28" s="23">
        <f t="shared" si="1"/>
        <v>-0.21806293420514916</v>
      </c>
      <c r="F28" s="43">
        <f>SUM('2021'!B28:C28)</f>
        <v>17718</v>
      </c>
      <c r="G28" s="43">
        <f>SUM('2020'!B28:C28)</f>
        <v>26185</v>
      </c>
      <c r="H28" s="43">
        <f t="shared" si="2"/>
        <v>-8467</v>
      </c>
      <c r="I28" s="25">
        <f>H28/G28</f>
        <v>-0.32335306473171666</v>
      </c>
    </row>
    <row r="29" spans="1:9" x14ac:dyDescent="0.25">
      <c r="A29" s="14" t="s">
        <v>36</v>
      </c>
      <c r="B29" s="29">
        <f>'2021'!C29</f>
        <v>42643</v>
      </c>
      <c r="C29" s="11">
        <f>'2020'!C29</f>
        <v>54262</v>
      </c>
      <c r="D29" s="11">
        <f t="shared" si="0"/>
        <v>-11619</v>
      </c>
      <c r="E29" s="22">
        <f t="shared" si="1"/>
        <v>-0.21412775054365854</v>
      </c>
      <c r="F29" s="11">
        <f>SUM('2021'!B29:C29)</f>
        <v>86772</v>
      </c>
      <c r="G29" s="11">
        <f>SUM('2020'!B29:C29)</f>
        <v>121683</v>
      </c>
      <c r="H29" s="11">
        <f t="shared" si="2"/>
        <v>-34911</v>
      </c>
      <c r="I29" s="26">
        <f>H29/G29</f>
        <v>-0.28690121052242301</v>
      </c>
    </row>
    <row r="30" spans="1:9" x14ac:dyDescent="0.25">
      <c r="A30" s="16" t="s">
        <v>35</v>
      </c>
      <c r="B30" s="30">
        <f>'2021'!C30</f>
        <v>57523</v>
      </c>
      <c r="C30" s="43">
        <f>'2020'!C30</f>
        <v>92395</v>
      </c>
      <c r="D30" s="43">
        <f t="shared" si="0"/>
        <v>-34872</v>
      </c>
      <c r="E30" s="23">
        <f t="shared" si="1"/>
        <v>-0.3774230207262298</v>
      </c>
      <c r="F30" s="43">
        <f>SUM('2021'!B30:C30)</f>
        <v>107626</v>
      </c>
      <c r="G30" s="43">
        <f>SUM('2020'!B30:C30)</f>
        <v>198625</v>
      </c>
      <c r="H30" s="43">
        <f t="shared" si="2"/>
        <v>-90999</v>
      </c>
      <c r="I30" s="25">
        <f t="shared" ref="I30" si="7">H30/G30</f>
        <v>-0.45814474512271869</v>
      </c>
    </row>
    <row r="31" spans="1:9" x14ac:dyDescent="0.25">
      <c r="A31" s="18" t="s">
        <v>50</v>
      </c>
      <c r="B31" s="31">
        <f>'2021'!C31</f>
        <v>109733</v>
      </c>
      <c r="C31" s="31">
        <f>'2020'!C31</f>
        <v>158892</v>
      </c>
      <c r="D31" s="31">
        <f t="shared" si="0"/>
        <v>-49159</v>
      </c>
      <c r="E31" s="24">
        <f t="shared" si="1"/>
        <v>-0.30938624977972462</v>
      </c>
      <c r="F31" s="31">
        <f>SUM('2021'!B31:C31)</f>
        <v>212116</v>
      </c>
      <c r="G31" s="31">
        <f>SUM('2020'!B31:C31)</f>
        <v>346493</v>
      </c>
      <c r="H31" s="31">
        <f t="shared" si="2"/>
        <v>-134377</v>
      </c>
      <c r="I31" s="27">
        <f t="shared" si="5"/>
        <v>-0.30938624977972462</v>
      </c>
    </row>
    <row r="32" spans="1:9" x14ac:dyDescent="0.25">
      <c r="A32" s="14" t="s">
        <v>32</v>
      </c>
      <c r="B32" s="29">
        <f>'2021'!C32</f>
        <v>82267</v>
      </c>
      <c r="C32" s="11">
        <f>'2020'!C32</f>
        <v>108131</v>
      </c>
      <c r="D32" s="11">
        <f t="shared" si="0"/>
        <v>-25864</v>
      </c>
      <c r="E32" s="22">
        <f t="shared" si="1"/>
        <v>-0.23919135123137675</v>
      </c>
      <c r="F32" s="11">
        <f>SUM('2021'!B32:C32)</f>
        <v>156905</v>
      </c>
      <c r="G32" s="11">
        <f>SUM('2020'!B32:C32)</f>
        <v>234801</v>
      </c>
      <c r="H32" s="11">
        <f t="shared" si="2"/>
        <v>-77896</v>
      </c>
      <c r="I32" s="26">
        <f>H32/G32</f>
        <v>-0.33175327191962556</v>
      </c>
    </row>
    <row r="33" spans="1:9" x14ac:dyDescent="0.25">
      <c r="A33" s="16" t="s">
        <v>31</v>
      </c>
      <c r="B33" s="30">
        <f>'2021'!C33</f>
        <v>102241</v>
      </c>
      <c r="C33" s="43">
        <f>'2020'!C33</f>
        <v>159115</v>
      </c>
      <c r="D33" s="43">
        <f>B33-C33</f>
        <v>-56874</v>
      </c>
      <c r="E33" s="23">
        <f t="shared" si="1"/>
        <v>-0.3574395877195739</v>
      </c>
      <c r="F33" s="43">
        <f>SUM('2021'!B33:C33)</f>
        <v>216009</v>
      </c>
      <c r="G33" s="43">
        <f>SUM('2020'!B33:C33)</f>
        <v>347416</v>
      </c>
      <c r="H33" s="43">
        <f t="shared" si="2"/>
        <v>-131407</v>
      </c>
      <c r="I33" s="25">
        <f t="shared" ref="I33" si="8">H33/G33</f>
        <v>-0.3782410712229719</v>
      </c>
    </row>
    <row r="34" spans="1:9" x14ac:dyDescent="0.25">
      <c r="A34" s="18" t="s">
        <v>51</v>
      </c>
      <c r="B34" s="31">
        <f>'2021'!C34</f>
        <v>184508</v>
      </c>
      <c r="C34" s="31">
        <f>'2020'!C34</f>
        <v>267246</v>
      </c>
      <c r="D34" s="44">
        <f>B34-C34</f>
        <v>-82738</v>
      </c>
      <c r="E34" s="24">
        <f t="shared" si="1"/>
        <v>-0.30959490506873816</v>
      </c>
      <c r="F34" s="31">
        <f>SUM('2021'!B34:C34)</f>
        <v>372914</v>
      </c>
      <c r="G34" s="47">
        <f>SUM('2020'!B34:C34)</f>
        <v>582217</v>
      </c>
      <c r="H34" s="47">
        <f t="shared" si="2"/>
        <v>-209303</v>
      </c>
      <c r="I34" s="27">
        <f t="shared" si="5"/>
        <v>-0.30959490506873816</v>
      </c>
    </row>
    <row r="35" spans="1:9" x14ac:dyDescent="0.25">
      <c r="A35" s="14" t="s">
        <v>52</v>
      </c>
      <c r="B35" s="29">
        <f>'2021'!C35</f>
        <v>43</v>
      </c>
      <c r="C35" s="11">
        <f>'2020'!C35</f>
        <v>34</v>
      </c>
      <c r="D35" s="11">
        <f t="shared" ref="D35" si="9">B35-C35</f>
        <v>9</v>
      </c>
      <c r="E35" s="22">
        <f t="shared" si="1"/>
        <v>0.26470588235294118</v>
      </c>
      <c r="F35" s="49">
        <f>SUM('2021'!B35:C35)</f>
        <v>95</v>
      </c>
      <c r="G35" s="29">
        <f>SUM('2020'!B35:C35)</f>
        <v>78</v>
      </c>
      <c r="H35" s="29">
        <f t="shared" si="2"/>
        <v>17</v>
      </c>
      <c r="I35" s="45">
        <f t="shared" ref="I35:I39" si="10">H35/G35</f>
        <v>0.21794871794871795</v>
      </c>
    </row>
    <row r="36" spans="1:9" x14ac:dyDescent="0.25">
      <c r="A36" s="16" t="s">
        <v>19</v>
      </c>
      <c r="B36" s="30">
        <f>'2021'!C36</f>
        <v>6250</v>
      </c>
      <c r="C36" s="43">
        <f>'2020'!C36</f>
        <v>6312</v>
      </c>
      <c r="D36" s="43">
        <f>B36-C36</f>
        <v>-62</v>
      </c>
      <c r="E36" s="56">
        <f t="shared" si="1"/>
        <v>-9.8225602027883392E-3</v>
      </c>
      <c r="F36" s="50">
        <f>SUM('2021'!B36:C36)</f>
        <v>12876</v>
      </c>
      <c r="G36" s="30">
        <f>SUM('2020'!B36:C36)</f>
        <v>15375</v>
      </c>
      <c r="H36" s="30">
        <f t="shared" si="2"/>
        <v>-2499</v>
      </c>
      <c r="I36" s="46">
        <f t="shared" si="10"/>
        <v>-0.16253658536585366</v>
      </c>
    </row>
    <row r="37" spans="1:9" x14ac:dyDescent="0.25">
      <c r="A37" s="14" t="s">
        <v>18</v>
      </c>
      <c r="B37" s="29">
        <f>'2021'!C37</f>
        <v>24510</v>
      </c>
      <c r="C37" s="11">
        <f>'2020'!C37</f>
        <v>25008</v>
      </c>
      <c r="D37" s="11">
        <f>B37-C37</f>
        <v>-498</v>
      </c>
      <c r="E37" s="22">
        <f t="shared" si="1"/>
        <v>-1.9913627639155471E-2</v>
      </c>
      <c r="F37" s="49">
        <f>SUM('2021'!B37:C37)</f>
        <v>46489</v>
      </c>
      <c r="G37" s="29">
        <f>SUM('2020'!B37:C37)</f>
        <v>55118</v>
      </c>
      <c r="H37" s="29">
        <f t="shared" si="2"/>
        <v>-8629</v>
      </c>
      <c r="I37" s="45">
        <f t="shared" si="10"/>
        <v>-0.15655502739576907</v>
      </c>
    </row>
    <row r="38" spans="1:9" x14ac:dyDescent="0.25">
      <c r="A38" s="18" t="s">
        <v>53</v>
      </c>
      <c r="B38" s="31">
        <f>'2021'!C38</f>
        <v>30803</v>
      </c>
      <c r="C38" s="31">
        <f>'2020'!C38</f>
        <v>31354</v>
      </c>
      <c r="D38" s="31">
        <f>B38-C38</f>
        <v>-551</v>
      </c>
      <c r="E38" s="24">
        <f t="shared" si="1"/>
        <v>-1.7573515340945332E-2</v>
      </c>
      <c r="F38" s="31">
        <f>SUM('2021'!B38:C38)</f>
        <v>59460</v>
      </c>
      <c r="G38" s="48">
        <f>SUM('2020'!B38:C38)</f>
        <v>70571</v>
      </c>
      <c r="H38" s="48">
        <f t="shared" si="2"/>
        <v>-11111</v>
      </c>
      <c r="I38" s="27">
        <f t="shared" si="5"/>
        <v>-1.7573515340945332E-2</v>
      </c>
    </row>
    <row r="39" spans="1:9" x14ac:dyDescent="0.25">
      <c r="A39" s="32" t="s">
        <v>54</v>
      </c>
      <c r="B39" s="33">
        <f>'2021'!C39</f>
        <v>922400</v>
      </c>
      <c r="C39" s="33">
        <f>'2020'!C39</f>
        <v>1366359</v>
      </c>
      <c r="D39" s="33">
        <f>B39-C39</f>
        <v>-443959</v>
      </c>
      <c r="E39" s="34">
        <f t="shared" si="1"/>
        <v>-0.32492119567405053</v>
      </c>
      <c r="F39" s="35">
        <f>SUM('2021'!B39:C39)</f>
        <v>1800049</v>
      </c>
      <c r="G39" s="35">
        <f>SUM('2020'!B39:C39)</f>
        <v>2965509</v>
      </c>
      <c r="H39" s="35">
        <f t="shared" si="2"/>
        <v>-1165460</v>
      </c>
      <c r="I39" s="36">
        <f t="shared" si="10"/>
        <v>-0.39300504567681299</v>
      </c>
    </row>
  </sheetData>
  <mergeCells count="2">
    <mergeCell ref="B4:E4"/>
    <mergeCell ref="F4:I4"/>
  </mergeCells>
  <pageMargins left="0.7" right="0.7" top="0.75" bottom="0.75" header="0.3" footer="0.3"/>
  <pageSetup paperSize="9" scale="50" orientation="landscape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39"/>
  <sheetViews>
    <sheetView topLeftCell="A16" workbookViewId="0">
      <selection activeCell="K35" sqref="K35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8" t="s">
        <v>43</v>
      </c>
    </row>
    <row r="2" spans="1:9" ht="15.75" x14ac:dyDescent="0.25">
      <c r="A2" s="72">
        <v>44228</v>
      </c>
    </row>
    <row r="4" spans="1:9" x14ac:dyDescent="0.25">
      <c r="A4" s="10" t="s">
        <v>37</v>
      </c>
      <c r="B4" s="104" t="s">
        <v>38</v>
      </c>
      <c r="C4" s="105"/>
      <c r="D4" s="105"/>
      <c r="E4" s="106"/>
      <c r="F4" s="104" t="s">
        <v>39</v>
      </c>
      <c r="G4" s="105"/>
      <c r="H4" s="105"/>
      <c r="I4" s="106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'2021'!D6</f>
        <v>1596</v>
      </c>
      <c r="C6" s="11">
        <f>'2020'!D6</f>
        <v>942</v>
      </c>
      <c r="D6" s="11">
        <f t="shared" ref="D6:D32" si="0">B6-C6</f>
        <v>654</v>
      </c>
      <c r="E6" s="22">
        <f t="shared" ref="E6:E39" si="1">D6/C6</f>
        <v>0.69426751592356684</v>
      </c>
      <c r="F6" s="11">
        <f>SUM('2021'!B6:D6)</f>
        <v>4411</v>
      </c>
      <c r="G6" s="11">
        <f>SUM('2020'!B6:D6)</f>
        <v>4833</v>
      </c>
      <c r="H6" s="11">
        <f>F6-G6</f>
        <v>-422</v>
      </c>
      <c r="I6" s="26">
        <f>H6/G6</f>
        <v>-8.7316366645975585E-2</v>
      </c>
    </row>
    <row r="7" spans="1:9" x14ac:dyDescent="0.25">
      <c r="A7" s="16" t="s">
        <v>20</v>
      </c>
      <c r="B7" s="30">
        <f>'2021'!D7</f>
        <v>15913</v>
      </c>
      <c r="C7" s="43">
        <f>'2020'!D7</f>
        <v>9662</v>
      </c>
      <c r="D7" s="43">
        <f t="shared" si="0"/>
        <v>6251</v>
      </c>
      <c r="E7" s="23">
        <f t="shared" si="1"/>
        <v>0.64696750155247362</v>
      </c>
      <c r="F7" s="43">
        <f>SUM('2021'!B7:D7)</f>
        <v>42256</v>
      </c>
      <c r="G7" s="43">
        <f>SUM('2020'!B7:D7)</f>
        <v>49541</v>
      </c>
      <c r="H7" s="43">
        <f t="shared" ref="H7:H39" si="2">F7-G7</f>
        <v>-7285</v>
      </c>
      <c r="I7" s="25">
        <f t="shared" ref="I7:I9" si="3">H7/G7</f>
        <v>-0.1470499182495307</v>
      </c>
    </row>
    <row r="8" spans="1:9" x14ac:dyDescent="0.25">
      <c r="A8" s="14" t="s">
        <v>21</v>
      </c>
      <c r="B8" s="29">
        <f>'2021'!D8</f>
        <v>9586</v>
      </c>
      <c r="C8" s="11">
        <f>'2020'!D8</f>
        <v>6284</v>
      </c>
      <c r="D8" s="11">
        <f t="shared" si="0"/>
        <v>3302</v>
      </c>
      <c r="E8" s="22">
        <f t="shared" si="1"/>
        <v>0.52546148949713556</v>
      </c>
      <c r="F8" s="11">
        <f>SUM('2021'!B8:D8)</f>
        <v>27243</v>
      </c>
      <c r="G8" s="11">
        <f>SUM('2020'!B8:D8)</f>
        <v>32394</v>
      </c>
      <c r="H8" s="11">
        <f t="shared" si="2"/>
        <v>-5151</v>
      </c>
      <c r="I8" s="26">
        <f t="shared" si="3"/>
        <v>-0.1590109279496203</v>
      </c>
    </row>
    <row r="9" spans="1:9" x14ac:dyDescent="0.25">
      <c r="A9" s="18" t="s">
        <v>44</v>
      </c>
      <c r="B9" s="31">
        <f>'2021'!C9</f>
        <v>23149</v>
      </c>
      <c r="C9" s="31">
        <f>'2020'!D9</f>
        <v>16888</v>
      </c>
      <c r="D9" s="31">
        <f t="shared" si="0"/>
        <v>6261</v>
      </c>
      <c r="E9" s="24">
        <f t="shared" si="1"/>
        <v>0.37073661771672195</v>
      </c>
      <c r="F9" s="31">
        <f>SUM('2021'!B9:D9)</f>
        <v>73910</v>
      </c>
      <c r="G9" s="31">
        <f>SUM('2020'!B9:D9)</f>
        <v>86768</v>
      </c>
      <c r="H9" s="31">
        <f t="shared" si="2"/>
        <v>-12858</v>
      </c>
      <c r="I9" s="27">
        <f t="shared" si="3"/>
        <v>-0.1481882721740734</v>
      </c>
    </row>
    <row r="10" spans="1:9" x14ac:dyDescent="0.25">
      <c r="A10" s="16" t="s">
        <v>16</v>
      </c>
      <c r="B10" s="30">
        <f>'2021'!D10</f>
        <v>25136</v>
      </c>
      <c r="C10" s="43">
        <f>'2020'!D10</f>
        <v>21220</v>
      </c>
      <c r="D10" s="43">
        <f t="shared" si="0"/>
        <v>3916</v>
      </c>
      <c r="E10" s="23">
        <f t="shared" si="1"/>
        <v>0.18454288407163053</v>
      </c>
      <c r="F10" s="43">
        <f>SUM('2021'!B10:D10)</f>
        <v>70517</v>
      </c>
      <c r="G10" s="43">
        <f>SUM('2020'!B10:D10)</f>
        <v>98265</v>
      </c>
      <c r="H10" s="43">
        <f t="shared" si="2"/>
        <v>-27748</v>
      </c>
      <c r="I10" s="26">
        <f>H10/G10</f>
        <v>-0.28237928051696942</v>
      </c>
    </row>
    <row r="11" spans="1:9" x14ac:dyDescent="0.25">
      <c r="A11" s="14" t="s">
        <v>14</v>
      </c>
      <c r="B11" s="29">
        <f>'2021'!D11</f>
        <v>97702</v>
      </c>
      <c r="C11" s="11">
        <f>'2020'!D11</f>
        <v>96174</v>
      </c>
      <c r="D11" s="11">
        <f t="shared" si="0"/>
        <v>1528</v>
      </c>
      <c r="E11" s="22">
        <f t="shared" si="1"/>
        <v>1.5887869902468443E-2</v>
      </c>
      <c r="F11" s="11">
        <f>SUM('2021'!B11:D11)</f>
        <v>263517</v>
      </c>
      <c r="G11" s="11">
        <f>SUM('2020'!B11:D11)</f>
        <v>437665</v>
      </c>
      <c r="H11" s="11">
        <f t="shared" si="2"/>
        <v>-174148</v>
      </c>
      <c r="I11" s="26">
        <f>H11/G11</f>
        <v>-0.39790250534084287</v>
      </c>
    </row>
    <row r="12" spans="1:9" x14ac:dyDescent="0.25">
      <c r="A12" s="16" t="s">
        <v>17</v>
      </c>
      <c r="B12" s="30">
        <f>'2021'!D12</f>
        <v>4034</v>
      </c>
      <c r="C12" s="43">
        <f>'2020'!D12</f>
        <v>2779</v>
      </c>
      <c r="D12" s="43">
        <f t="shared" si="0"/>
        <v>1255</v>
      </c>
      <c r="E12" s="23">
        <f t="shared" si="1"/>
        <v>0.45160129543001082</v>
      </c>
      <c r="F12" s="43">
        <f>SUM('2021'!B12:D12)</f>
        <v>10439</v>
      </c>
      <c r="G12" s="43">
        <f>SUM('2020'!B12:D12)</f>
        <v>14200</v>
      </c>
      <c r="H12" s="43">
        <f t="shared" si="2"/>
        <v>-3761</v>
      </c>
      <c r="I12" s="25">
        <f t="shared" ref="I12:I19" si="4">H12/G12</f>
        <v>-0.26485915492957746</v>
      </c>
    </row>
    <row r="13" spans="1:9" x14ac:dyDescent="0.25">
      <c r="A13" s="14" t="s">
        <v>15</v>
      </c>
      <c r="B13" s="29">
        <f>'2021'!D13</f>
        <v>141324</v>
      </c>
      <c r="C13" s="11">
        <f>'2020'!D13</f>
        <v>136628</v>
      </c>
      <c r="D13" s="11">
        <f t="shared" si="0"/>
        <v>4696</v>
      </c>
      <c r="E13" s="22">
        <f t="shared" si="1"/>
        <v>3.4370700002927655E-2</v>
      </c>
      <c r="F13" s="11">
        <f>SUM('2021'!B13:D13)</f>
        <v>381298</v>
      </c>
      <c r="G13" s="11">
        <f>SUM('2020'!B13:D13)</f>
        <v>630448</v>
      </c>
      <c r="H13" s="11">
        <f t="shared" si="2"/>
        <v>-249150</v>
      </c>
      <c r="I13" s="26">
        <f t="shared" si="4"/>
        <v>-0.39519516280486255</v>
      </c>
    </row>
    <row r="14" spans="1:9" x14ac:dyDescent="0.25">
      <c r="A14" s="18" t="s">
        <v>45</v>
      </c>
      <c r="B14" s="31">
        <f>'2021'!C14</f>
        <v>242459</v>
      </c>
      <c r="C14" s="31">
        <f>'2020'!D14</f>
        <v>256801</v>
      </c>
      <c r="D14" s="31">
        <f t="shared" si="0"/>
        <v>-14342</v>
      </c>
      <c r="E14" s="24">
        <f t="shared" si="1"/>
        <v>-5.5848692177989961E-2</v>
      </c>
      <c r="F14" s="31">
        <f>SUM('2021'!B14:D14)</f>
        <v>725771</v>
      </c>
      <c r="G14" s="31">
        <f>SUM('2020'!B14:D14)</f>
        <v>1180578</v>
      </c>
      <c r="H14" s="31">
        <f t="shared" si="2"/>
        <v>-454807</v>
      </c>
      <c r="I14" s="27">
        <f t="shared" si="4"/>
        <v>-0.385240958242488</v>
      </c>
    </row>
    <row r="15" spans="1:9" x14ac:dyDescent="0.25">
      <c r="A15" s="16" t="s">
        <v>24</v>
      </c>
      <c r="B15" s="30">
        <f>'2021'!D15</f>
        <v>14306</v>
      </c>
      <c r="C15" s="43">
        <f>'2020'!D15</f>
        <v>8025</v>
      </c>
      <c r="D15" s="43">
        <f t="shared" si="0"/>
        <v>6281</v>
      </c>
      <c r="E15" s="23">
        <f t="shared" si="1"/>
        <v>0.78267912772585668</v>
      </c>
      <c r="F15" s="43">
        <f>SUM('2021'!B15:D15)</f>
        <v>37992</v>
      </c>
      <c r="G15" s="43">
        <f>SUM('2020'!B15:D15)</f>
        <v>39807</v>
      </c>
      <c r="H15" s="43">
        <f t="shared" si="2"/>
        <v>-1815</v>
      </c>
      <c r="I15" s="25">
        <f t="shared" si="4"/>
        <v>-4.5594995855000375E-2</v>
      </c>
    </row>
    <row r="16" spans="1:9" x14ac:dyDescent="0.25">
      <c r="A16" s="14" t="s">
        <v>23</v>
      </c>
      <c r="B16" s="29">
        <f>'2021'!D16</f>
        <v>10030</v>
      </c>
      <c r="C16" s="11">
        <f>'2020'!D16</f>
        <v>4963</v>
      </c>
      <c r="D16" s="11">
        <f t="shared" si="0"/>
        <v>5067</v>
      </c>
      <c r="E16" s="22">
        <f t="shared" si="1"/>
        <v>1.0209550674994963</v>
      </c>
      <c r="F16" s="11">
        <f>SUM('2021'!B16:D16)</f>
        <v>26786</v>
      </c>
      <c r="G16" s="11">
        <f>SUM('2020'!B16:D16)</f>
        <v>24101</v>
      </c>
      <c r="H16" s="11">
        <f t="shared" si="2"/>
        <v>2685</v>
      </c>
      <c r="I16" s="26">
        <f t="shared" si="4"/>
        <v>0.11140616571926476</v>
      </c>
    </row>
    <row r="17" spans="1:9" x14ac:dyDescent="0.25">
      <c r="A17" s="18" t="s">
        <v>46</v>
      </c>
      <c r="B17" s="31">
        <f>'2021'!C17</f>
        <v>19155</v>
      </c>
      <c r="C17" s="31">
        <f>'2020'!D17</f>
        <v>12988</v>
      </c>
      <c r="D17" s="31">
        <f t="shared" si="0"/>
        <v>6167</v>
      </c>
      <c r="E17" s="24">
        <f t="shared" si="1"/>
        <v>0.47482291345857713</v>
      </c>
      <c r="F17" s="31">
        <f>SUM('2021'!B17:D17)</f>
        <v>64778</v>
      </c>
      <c r="G17" s="31">
        <f>SUM('2020'!B17:D17)</f>
        <v>63908</v>
      </c>
      <c r="H17" s="31">
        <f t="shared" si="2"/>
        <v>870</v>
      </c>
      <c r="I17" s="27">
        <f t="shared" ref="I17:I38" si="5">E17</f>
        <v>0.47482291345857713</v>
      </c>
    </row>
    <row r="18" spans="1:9" x14ac:dyDescent="0.25">
      <c r="A18" s="16" t="s">
        <v>34</v>
      </c>
      <c r="B18" s="30">
        <f>'2021'!D18</f>
        <v>46123</v>
      </c>
      <c r="C18" s="43">
        <f>'2020'!D18</f>
        <v>49694</v>
      </c>
      <c r="D18" s="43">
        <f t="shared" si="0"/>
        <v>-3571</v>
      </c>
      <c r="E18" s="23">
        <f t="shared" si="1"/>
        <v>-7.1859781865013891E-2</v>
      </c>
      <c r="F18" s="43">
        <f>SUM('2021'!B18:D18)</f>
        <v>167775</v>
      </c>
      <c r="G18" s="43">
        <f>SUM('2020'!B18:D18)</f>
        <v>238534</v>
      </c>
      <c r="H18" s="43">
        <f t="shared" si="2"/>
        <v>-70759</v>
      </c>
      <c r="I18" s="25">
        <f t="shared" si="4"/>
        <v>-0.29664114968935246</v>
      </c>
    </row>
    <row r="19" spans="1:9" x14ac:dyDescent="0.25">
      <c r="A19" s="14" t="s">
        <v>33</v>
      </c>
      <c r="B19" s="29">
        <f>'2021'!D19</f>
        <v>142718</v>
      </c>
      <c r="C19" s="11">
        <f>'2020'!D19</f>
        <v>175866</v>
      </c>
      <c r="D19" s="11">
        <f t="shared" si="0"/>
        <v>-33148</v>
      </c>
      <c r="E19" s="22">
        <f t="shared" si="1"/>
        <v>-0.18848441426995555</v>
      </c>
      <c r="F19" s="11">
        <f>SUM('2021'!B19:D19)</f>
        <v>595536</v>
      </c>
      <c r="G19" s="11">
        <f>SUM('2020'!B19:D19)</f>
        <v>866194</v>
      </c>
      <c r="H19" s="11">
        <f t="shared" si="2"/>
        <v>-270658</v>
      </c>
      <c r="I19" s="26">
        <f t="shared" si="4"/>
        <v>-0.31246810760637916</v>
      </c>
    </row>
    <row r="20" spans="1:9" x14ac:dyDescent="0.25">
      <c r="A20" s="18" t="s">
        <v>47</v>
      </c>
      <c r="B20" s="31">
        <f>'2021'!C20</f>
        <v>295661</v>
      </c>
      <c r="C20" s="31">
        <f>'2020'!D20</f>
        <v>225560</v>
      </c>
      <c r="D20" s="31">
        <f t="shared" si="0"/>
        <v>70101</v>
      </c>
      <c r="E20" s="24">
        <f t="shared" si="1"/>
        <v>0.3107864869657741</v>
      </c>
      <c r="F20" s="31">
        <f>SUM('2021'!B20:D20)</f>
        <v>763311</v>
      </c>
      <c r="G20" s="31">
        <f>SUM('2020'!B20:D20)</f>
        <v>1104728</v>
      </c>
      <c r="H20" s="31">
        <f t="shared" si="2"/>
        <v>-341417</v>
      </c>
      <c r="I20" s="27">
        <f t="shared" si="5"/>
        <v>0.3107864869657741</v>
      </c>
    </row>
    <row r="21" spans="1:9" x14ac:dyDescent="0.25">
      <c r="A21" s="16" t="s">
        <v>28</v>
      </c>
      <c r="B21" s="30">
        <f>'2021'!D21</f>
        <v>1874</v>
      </c>
      <c r="C21" s="43">
        <f>'2020'!D21</f>
        <v>991</v>
      </c>
      <c r="D21" s="43">
        <f t="shared" si="0"/>
        <v>883</v>
      </c>
      <c r="E21" s="23">
        <f t="shared" si="1"/>
        <v>0.8910191725529768</v>
      </c>
      <c r="F21" s="43">
        <f>SUM('2021'!B21:D21)</f>
        <v>5130</v>
      </c>
      <c r="G21" s="43">
        <f>SUM('2020'!B21:D21)</f>
        <v>4659</v>
      </c>
      <c r="H21" s="43">
        <f t="shared" si="2"/>
        <v>471</v>
      </c>
      <c r="I21" s="25">
        <f>H21/G21</f>
        <v>0.10109465550547328</v>
      </c>
    </row>
    <row r="22" spans="1:9" x14ac:dyDescent="0.25">
      <c r="A22" s="14" t="s">
        <v>26</v>
      </c>
      <c r="B22" s="29">
        <f>'2021'!D22</f>
        <v>3992</v>
      </c>
      <c r="C22" s="11">
        <f>'2020'!D22</f>
        <v>2192</v>
      </c>
      <c r="D22" s="11">
        <f t="shared" si="0"/>
        <v>1800</v>
      </c>
      <c r="E22" s="22">
        <f t="shared" si="1"/>
        <v>0.82116788321167888</v>
      </c>
      <c r="F22" s="11">
        <f>SUM('2021'!B22:D22)</f>
        <v>10720</v>
      </c>
      <c r="G22" s="11">
        <f>SUM('2020'!B22:D22)</f>
        <v>10719</v>
      </c>
      <c r="H22" s="11">
        <f t="shared" si="2"/>
        <v>1</v>
      </c>
      <c r="I22" s="26">
        <f>H22/G22</f>
        <v>9.3292284728052984E-5</v>
      </c>
    </row>
    <row r="23" spans="1:9" x14ac:dyDescent="0.25">
      <c r="A23" s="16" t="s">
        <v>27</v>
      </c>
      <c r="B23" s="30">
        <f>'2021'!D23</f>
        <v>2095</v>
      </c>
      <c r="C23" s="43">
        <f>'2020'!D23</f>
        <v>993</v>
      </c>
      <c r="D23" s="43">
        <f t="shared" si="0"/>
        <v>1102</v>
      </c>
      <c r="E23" s="23">
        <f t="shared" si="1"/>
        <v>1.1097683786505539</v>
      </c>
      <c r="F23" s="43">
        <f>SUM('2021'!B23:D23)</f>
        <v>5794</v>
      </c>
      <c r="G23" s="43">
        <f>SUM('2020'!B23:D23)</f>
        <v>5146</v>
      </c>
      <c r="H23" s="43">
        <f t="shared" si="2"/>
        <v>648</v>
      </c>
      <c r="I23" s="25">
        <f t="shared" ref="I23:I26" si="6">H23/G23</f>
        <v>0.12592304702681695</v>
      </c>
    </row>
    <row r="24" spans="1:9" x14ac:dyDescent="0.25">
      <c r="A24" s="14" t="s">
        <v>25</v>
      </c>
      <c r="B24" s="29">
        <f>'2021'!D24</f>
        <v>3002</v>
      </c>
      <c r="C24" s="11">
        <f>'2020'!D24</f>
        <v>1639</v>
      </c>
      <c r="D24" s="11">
        <f t="shared" si="0"/>
        <v>1363</v>
      </c>
      <c r="E24" s="22">
        <f t="shared" si="1"/>
        <v>0.83160463697376452</v>
      </c>
      <c r="F24" s="11">
        <f>SUM('2021'!B24:D24)</f>
        <v>8017</v>
      </c>
      <c r="G24" s="11">
        <f>SUM('2020'!B24:D24)</f>
        <v>8526</v>
      </c>
      <c r="H24" s="11">
        <f t="shared" si="2"/>
        <v>-509</v>
      </c>
      <c r="I24" s="26">
        <f t="shared" si="6"/>
        <v>-5.9699741965751819E-2</v>
      </c>
    </row>
    <row r="25" spans="1:9" x14ac:dyDescent="0.25">
      <c r="A25" s="16" t="s">
        <v>29</v>
      </c>
      <c r="B25" s="30">
        <f>'2021'!D25</f>
        <v>4348</v>
      </c>
      <c r="C25" s="43">
        <f>'2020'!D25</f>
        <v>2060</v>
      </c>
      <c r="D25" s="43">
        <f t="shared" si="0"/>
        <v>2288</v>
      </c>
      <c r="E25" s="23">
        <f t="shared" si="1"/>
        <v>1.1106796116504853</v>
      </c>
      <c r="F25" s="43">
        <f>SUM('2021'!B25:D25)</f>
        <v>11704</v>
      </c>
      <c r="G25" s="43">
        <f>SUM('2020'!B25:D25)</f>
        <v>10092</v>
      </c>
      <c r="H25" s="43">
        <f t="shared" si="2"/>
        <v>1612</v>
      </c>
      <c r="I25" s="25">
        <f t="shared" si="6"/>
        <v>0.15973047958779232</v>
      </c>
    </row>
    <row r="26" spans="1:9" x14ac:dyDescent="0.25">
      <c r="A26" s="14" t="s">
        <v>30</v>
      </c>
      <c r="B26" s="29">
        <f>'2021'!D26</f>
        <v>6025</v>
      </c>
      <c r="C26" s="11">
        <f>'2020'!D26</f>
        <v>2902</v>
      </c>
      <c r="D26" s="11">
        <f t="shared" si="0"/>
        <v>3123</v>
      </c>
      <c r="E26" s="22">
        <f t="shared" si="1"/>
        <v>1.0761543762922123</v>
      </c>
      <c r="F26" s="11">
        <f>SUM('2021'!B26:D26)</f>
        <v>16228</v>
      </c>
      <c r="G26" s="11">
        <f>SUM('2020'!B26:D26)</f>
        <v>14118</v>
      </c>
      <c r="H26" s="11">
        <f t="shared" si="2"/>
        <v>2110</v>
      </c>
      <c r="I26" s="26">
        <f t="shared" si="6"/>
        <v>0.14945459696840913</v>
      </c>
    </row>
    <row r="27" spans="1:9" x14ac:dyDescent="0.25">
      <c r="A27" s="18" t="s">
        <v>48</v>
      </c>
      <c r="B27" s="31">
        <f>'2021'!C27</f>
        <v>16932</v>
      </c>
      <c r="C27" s="31">
        <f>'2020'!D27</f>
        <v>10777</v>
      </c>
      <c r="D27" s="31">
        <f t="shared" si="0"/>
        <v>6155</v>
      </c>
      <c r="E27" s="24">
        <f t="shared" si="1"/>
        <v>0.57112368933840585</v>
      </c>
      <c r="F27" s="31">
        <f>SUM('2021'!B27:D27)</f>
        <v>57593</v>
      </c>
      <c r="G27" s="31">
        <f>SUM('2020'!B27:D27)</f>
        <v>53260</v>
      </c>
      <c r="H27" s="31">
        <f t="shared" si="2"/>
        <v>4333</v>
      </c>
      <c r="I27" s="27">
        <f t="shared" si="5"/>
        <v>0.57112368933840585</v>
      </c>
    </row>
    <row r="28" spans="1:9" x14ac:dyDescent="0.25">
      <c r="A28" s="16" t="s">
        <v>49</v>
      </c>
      <c r="B28" s="30">
        <f>'2021'!D28</f>
        <v>8558</v>
      </c>
      <c r="C28" s="43">
        <f>'2020'!D28</f>
        <v>7359</v>
      </c>
      <c r="D28" s="43">
        <f t="shared" si="0"/>
        <v>1199</v>
      </c>
      <c r="E28" s="23">
        <f t="shared" si="1"/>
        <v>0.16292974588938713</v>
      </c>
      <c r="F28" s="43">
        <f>SUM('2021'!B28:D28)</f>
        <v>26276</v>
      </c>
      <c r="G28" s="43">
        <f>SUM('2020'!B28:D28)</f>
        <v>33544</v>
      </c>
      <c r="H28" s="43">
        <f t="shared" si="2"/>
        <v>-7268</v>
      </c>
      <c r="I28" s="25">
        <f>H28/G28</f>
        <v>-0.21667064154543286</v>
      </c>
    </row>
    <row r="29" spans="1:9" x14ac:dyDescent="0.25">
      <c r="A29" s="14" t="s">
        <v>36</v>
      </c>
      <c r="B29" s="29">
        <f>'2021'!D29</f>
        <v>38563</v>
      </c>
      <c r="C29" s="11">
        <f>'2020'!D29</f>
        <v>32745</v>
      </c>
      <c r="D29" s="11">
        <f t="shared" si="0"/>
        <v>5818</v>
      </c>
      <c r="E29" s="22">
        <f t="shared" si="1"/>
        <v>0.17767598106581156</v>
      </c>
      <c r="F29" s="11">
        <f>SUM('2021'!B29:D29)</f>
        <v>125335</v>
      </c>
      <c r="G29" s="11">
        <f>SUM('2020'!B29:D29)</f>
        <v>154428</v>
      </c>
      <c r="H29" s="11">
        <f t="shared" si="2"/>
        <v>-29093</v>
      </c>
      <c r="I29" s="26">
        <f>H29/G29</f>
        <v>-0.18839200145051416</v>
      </c>
    </row>
    <row r="30" spans="1:9" x14ac:dyDescent="0.25">
      <c r="A30" s="16" t="s">
        <v>35</v>
      </c>
      <c r="B30" s="30">
        <f>'2021'!D30</f>
        <v>43100</v>
      </c>
      <c r="C30" s="43">
        <f>'2020'!D30</f>
        <v>52623</v>
      </c>
      <c r="D30" s="43">
        <f t="shared" si="0"/>
        <v>-9523</v>
      </c>
      <c r="E30" s="23">
        <f t="shared" si="1"/>
        <v>-0.18096649753909888</v>
      </c>
      <c r="F30" s="43">
        <f>SUM('2021'!B30:D30)</f>
        <v>150726</v>
      </c>
      <c r="G30" s="43">
        <f>SUM('2020'!B30:D30)</f>
        <v>251248</v>
      </c>
      <c r="H30" s="43">
        <f t="shared" si="2"/>
        <v>-100522</v>
      </c>
      <c r="I30" s="25">
        <f t="shared" ref="I30" si="7">H30/G30</f>
        <v>-0.40009074699102082</v>
      </c>
    </row>
    <row r="31" spans="1:9" x14ac:dyDescent="0.25">
      <c r="A31" s="18" t="s">
        <v>50</v>
      </c>
      <c r="B31" s="31">
        <f>'2021'!C31</f>
        <v>109733</v>
      </c>
      <c r="C31" s="31">
        <f>'2020'!D31</f>
        <v>92727</v>
      </c>
      <c r="D31" s="31">
        <f t="shared" si="0"/>
        <v>17006</v>
      </c>
      <c r="E31" s="24">
        <f t="shared" si="1"/>
        <v>0.18339857862327047</v>
      </c>
      <c r="F31" s="31">
        <f>SUM('2021'!B31:D31)</f>
        <v>302337</v>
      </c>
      <c r="G31" s="31">
        <f>SUM('2020'!B31:D31)</f>
        <v>439220</v>
      </c>
      <c r="H31" s="31">
        <f t="shared" si="2"/>
        <v>-136883</v>
      </c>
      <c r="I31" s="27">
        <f t="shared" si="5"/>
        <v>0.18339857862327047</v>
      </c>
    </row>
    <row r="32" spans="1:9" x14ac:dyDescent="0.25">
      <c r="A32" s="14" t="s">
        <v>32</v>
      </c>
      <c r="B32" s="29">
        <f>'2021'!D32</f>
        <v>79417</v>
      </c>
      <c r="C32" s="11">
        <f>'2020'!D32</f>
        <v>66207</v>
      </c>
      <c r="D32" s="11">
        <f t="shared" si="0"/>
        <v>13210</v>
      </c>
      <c r="E32" s="22">
        <f t="shared" si="1"/>
        <v>0.19952572990771369</v>
      </c>
      <c r="F32" s="11">
        <f>SUM('2021'!B32:D32)</f>
        <v>236322</v>
      </c>
      <c r="G32" s="11">
        <f>SUM('2020'!B32:D32)</f>
        <v>301008</v>
      </c>
      <c r="H32" s="11">
        <f t="shared" si="2"/>
        <v>-64686</v>
      </c>
      <c r="I32" s="26">
        <f>H32/G32</f>
        <v>-0.2148979429118163</v>
      </c>
    </row>
    <row r="33" spans="1:9" x14ac:dyDescent="0.25">
      <c r="A33" s="16" t="s">
        <v>31</v>
      </c>
      <c r="B33" s="30">
        <f>'2021'!D33</f>
        <v>100746</v>
      </c>
      <c r="C33" s="43">
        <f>'2020'!D33</f>
        <v>92759</v>
      </c>
      <c r="D33" s="43">
        <f>B33-C33</f>
        <v>7987</v>
      </c>
      <c r="E33" s="23">
        <f t="shared" si="1"/>
        <v>8.610485235933979E-2</v>
      </c>
      <c r="F33" s="43">
        <f>SUM('2021'!B33:D33)</f>
        <v>316755</v>
      </c>
      <c r="G33" s="43">
        <f>SUM('2020'!B33:D33)</f>
        <v>440175</v>
      </c>
      <c r="H33" s="43">
        <f t="shared" si="2"/>
        <v>-123420</v>
      </c>
      <c r="I33" s="25">
        <f t="shared" ref="I33" si="8">H33/G33</f>
        <v>-0.28038848185380816</v>
      </c>
    </row>
    <row r="34" spans="1:9" x14ac:dyDescent="0.25">
      <c r="A34" s="18" t="s">
        <v>51</v>
      </c>
      <c r="B34" s="31">
        <f>'2021'!C34</f>
        <v>184508</v>
      </c>
      <c r="C34" s="31">
        <f>'2020'!D34</f>
        <v>158966</v>
      </c>
      <c r="D34" s="44">
        <f>B34-C34</f>
        <v>25542</v>
      </c>
      <c r="E34" s="24">
        <f t="shared" si="1"/>
        <v>0.16067586779562926</v>
      </c>
      <c r="F34" s="31">
        <f>SUM('2021'!B34:D34)</f>
        <v>553077</v>
      </c>
      <c r="G34" s="47">
        <f>SUM('2020'!B34:D34)</f>
        <v>741183</v>
      </c>
      <c r="H34" s="47">
        <f t="shared" si="2"/>
        <v>-188106</v>
      </c>
      <c r="I34" s="27">
        <f t="shared" si="5"/>
        <v>0.16067586779562926</v>
      </c>
    </row>
    <row r="35" spans="1:9" x14ac:dyDescent="0.25">
      <c r="A35" s="14" t="s">
        <v>52</v>
      </c>
      <c r="B35" s="29">
        <f>'2021'!D35</f>
        <v>60</v>
      </c>
      <c r="C35" s="11">
        <f>'2020'!D35</f>
        <v>34</v>
      </c>
      <c r="D35" s="11">
        <f t="shared" ref="D35" si="9">B35-C35</f>
        <v>26</v>
      </c>
      <c r="E35" s="22">
        <f t="shared" si="1"/>
        <v>0.76470588235294112</v>
      </c>
      <c r="F35" s="49">
        <f>SUM('2021'!B35:D35)</f>
        <v>155</v>
      </c>
      <c r="G35" s="29">
        <f>SUM('2020'!B35:D35)</f>
        <v>112</v>
      </c>
      <c r="H35" s="29">
        <f t="shared" si="2"/>
        <v>43</v>
      </c>
      <c r="I35" s="45">
        <f t="shared" ref="I35:I39" si="10">H35/G35</f>
        <v>0.38392857142857145</v>
      </c>
    </row>
    <row r="36" spans="1:9" x14ac:dyDescent="0.25">
      <c r="A36" s="16" t="s">
        <v>19</v>
      </c>
      <c r="B36" s="30">
        <f>'2021'!D36</f>
        <v>7619</v>
      </c>
      <c r="C36" s="43">
        <f>'2020'!D36</f>
        <v>3725</v>
      </c>
      <c r="D36" s="43">
        <f>B36-C36</f>
        <v>3894</v>
      </c>
      <c r="E36" s="56">
        <f t="shared" si="1"/>
        <v>1.0453691275167785</v>
      </c>
      <c r="F36" s="50">
        <f>SUM('2021'!B36:D36)</f>
        <v>20495</v>
      </c>
      <c r="G36" s="30">
        <f>SUM('2020'!B36:D36)</f>
        <v>19100</v>
      </c>
      <c r="H36" s="30">
        <f t="shared" si="2"/>
        <v>1395</v>
      </c>
      <c r="I36" s="46">
        <f t="shared" si="10"/>
        <v>7.3036649214659688E-2</v>
      </c>
    </row>
    <row r="37" spans="1:9" x14ac:dyDescent="0.25">
      <c r="A37" s="14" t="s">
        <v>18</v>
      </c>
      <c r="B37" s="29">
        <f>'2021'!D37</f>
        <v>28381</v>
      </c>
      <c r="C37" s="11">
        <f>'2020'!D37</f>
        <v>15013</v>
      </c>
      <c r="D37" s="11">
        <f>B37-C37</f>
        <v>13368</v>
      </c>
      <c r="E37" s="22">
        <f t="shared" si="1"/>
        <v>0.890428295477253</v>
      </c>
      <c r="F37" s="49">
        <f>SUM('2021'!B37:D37)</f>
        <v>74870</v>
      </c>
      <c r="G37" s="29">
        <f>SUM('2020'!B37:D37)</f>
        <v>70131</v>
      </c>
      <c r="H37" s="29">
        <f t="shared" si="2"/>
        <v>4739</v>
      </c>
      <c r="I37" s="45">
        <f t="shared" si="10"/>
        <v>6.7573540944803293E-2</v>
      </c>
    </row>
    <row r="38" spans="1:9" x14ac:dyDescent="0.25">
      <c r="A38" s="18" t="s">
        <v>53</v>
      </c>
      <c r="B38" s="31">
        <f>'2021'!C38</f>
        <v>30803</v>
      </c>
      <c r="C38" s="31">
        <f>'2020'!D38</f>
        <v>18772</v>
      </c>
      <c r="D38" s="31">
        <f>B38-C38</f>
        <v>12031</v>
      </c>
      <c r="E38" s="24">
        <f t="shared" si="1"/>
        <v>0.64090134242488817</v>
      </c>
      <c r="F38" s="31">
        <f>SUM('2021'!B38:D38)</f>
        <v>95520</v>
      </c>
      <c r="G38" s="48">
        <f>SUM('2020'!B38:D38)</f>
        <v>89343</v>
      </c>
      <c r="H38" s="48">
        <f t="shared" si="2"/>
        <v>6177</v>
      </c>
      <c r="I38" s="27">
        <f t="shared" si="5"/>
        <v>0.64090134242488817</v>
      </c>
    </row>
    <row r="39" spans="1:9" x14ac:dyDescent="0.25">
      <c r="A39" s="32" t="s">
        <v>54</v>
      </c>
      <c r="B39" s="33">
        <f>'2021'!C39</f>
        <v>922400</v>
      </c>
      <c r="C39" s="33">
        <f>'2020'!D39</f>
        <v>793479</v>
      </c>
      <c r="D39" s="33">
        <f>B39-C39</f>
        <v>128921</v>
      </c>
      <c r="E39" s="34">
        <f t="shared" si="1"/>
        <v>0.16247562947475611</v>
      </c>
      <c r="F39" s="35">
        <f>SUM('2021'!B39:D39)</f>
        <v>2636297</v>
      </c>
      <c r="G39" s="35">
        <f>SUM('2020'!B39:D39)</f>
        <v>3758988</v>
      </c>
      <c r="H39" s="35">
        <f t="shared" si="2"/>
        <v>-1122691</v>
      </c>
      <c r="I39" s="36">
        <f t="shared" si="10"/>
        <v>-0.2986684182019203</v>
      </c>
    </row>
  </sheetData>
  <mergeCells count="2">
    <mergeCell ref="B4:E4"/>
    <mergeCell ref="F4:I4"/>
  </mergeCells>
  <pageMargins left="0.7" right="0.7" top="0.75" bottom="0.75" header="0.3" footer="0.3"/>
  <pageSetup paperSize="9" scale="69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9"/>
  <sheetViews>
    <sheetView topLeftCell="A4" workbookViewId="0">
      <selection activeCell="K23" sqref="K23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8" t="s">
        <v>43</v>
      </c>
    </row>
    <row r="2" spans="1:9" ht="15.75" x14ac:dyDescent="0.25">
      <c r="A2" s="72">
        <v>44287</v>
      </c>
    </row>
    <row r="4" spans="1:9" x14ac:dyDescent="0.25">
      <c r="A4" s="10" t="s">
        <v>37</v>
      </c>
      <c r="B4" s="104" t="s">
        <v>38</v>
      </c>
      <c r="C4" s="105"/>
      <c r="D4" s="105"/>
      <c r="E4" s="106"/>
      <c r="F4" s="104" t="s">
        <v>39</v>
      </c>
      <c r="G4" s="105"/>
      <c r="H4" s="105"/>
      <c r="I4" s="106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'2021'!E6</f>
        <v>1553</v>
      </c>
      <c r="C6" s="11">
        <f>'2020'!E6</f>
        <v>42</v>
      </c>
      <c r="D6" s="11">
        <f t="shared" ref="D6:D32" si="0">B6-C6</f>
        <v>1511</v>
      </c>
      <c r="E6" s="22">
        <f t="shared" ref="E6:E39" si="1">D6/C6</f>
        <v>35.976190476190474</v>
      </c>
      <c r="F6" s="11">
        <f>SUM('2021'!B6:E6)</f>
        <v>5964</v>
      </c>
      <c r="G6" s="11">
        <f>SUM('2020'!B6:E6)</f>
        <v>4875</v>
      </c>
      <c r="H6" s="11">
        <f>F6-G6</f>
        <v>1089</v>
      </c>
      <c r="I6" s="26">
        <f>H6/G6</f>
        <v>0.22338461538461538</v>
      </c>
    </row>
    <row r="7" spans="1:9" x14ac:dyDescent="0.25">
      <c r="A7" s="16" t="s">
        <v>20</v>
      </c>
      <c r="B7" s="30">
        <f>'2021'!E7</f>
        <v>12850</v>
      </c>
      <c r="C7" s="43">
        <f>'2020'!E7</f>
        <v>2341</v>
      </c>
      <c r="D7" s="43">
        <f t="shared" si="0"/>
        <v>10509</v>
      </c>
      <c r="E7" s="23">
        <f t="shared" si="1"/>
        <v>4.4891072191371206</v>
      </c>
      <c r="F7" s="43">
        <f>SUM('2021'!B7:E7)</f>
        <v>55106</v>
      </c>
      <c r="G7" s="43">
        <f>SUM('2020'!B7:E7)</f>
        <v>51882</v>
      </c>
      <c r="H7" s="43">
        <f t="shared" ref="H7:H39" si="2">F7-G7</f>
        <v>3224</v>
      </c>
      <c r="I7" s="25">
        <f t="shared" ref="I7:I9" si="3">H7/G7</f>
        <v>6.2141012297135811E-2</v>
      </c>
    </row>
    <row r="8" spans="1:9" x14ac:dyDescent="0.25">
      <c r="A8" s="14" t="s">
        <v>21</v>
      </c>
      <c r="B8" s="29">
        <f>'2021'!E8</f>
        <v>8672</v>
      </c>
      <c r="C8" s="11">
        <f>'2020'!E8</f>
        <v>1235</v>
      </c>
      <c r="D8" s="11">
        <f t="shared" si="0"/>
        <v>7437</v>
      </c>
      <c r="E8" s="22">
        <f t="shared" si="1"/>
        <v>6.0218623481781375</v>
      </c>
      <c r="F8" s="11">
        <f>SUM('2021'!B8:E8)</f>
        <v>35915</v>
      </c>
      <c r="G8" s="11">
        <f>SUM('2020'!B8:E8)</f>
        <v>33629</v>
      </c>
      <c r="H8" s="11">
        <f t="shared" si="2"/>
        <v>2286</v>
      </c>
      <c r="I8" s="26">
        <f t="shared" si="3"/>
        <v>6.7977043623063421E-2</v>
      </c>
    </row>
    <row r="9" spans="1:9" x14ac:dyDescent="0.25">
      <c r="A9" s="18" t="s">
        <v>44</v>
      </c>
      <c r="B9" s="31">
        <f>'2021'!E9</f>
        <v>23075</v>
      </c>
      <c r="C9" s="31">
        <f>'2020'!E9</f>
        <v>3618</v>
      </c>
      <c r="D9" s="31">
        <f t="shared" si="0"/>
        <v>19457</v>
      </c>
      <c r="E9" s="24">
        <f t="shared" si="1"/>
        <v>5.3778330569375346</v>
      </c>
      <c r="F9" s="31">
        <f>SUM('2021'!B9:E9)</f>
        <v>96985</v>
      </c>
      <c r="G9" s="31">
        <f>SUM('2020'!B9:E9)</f>
        <v>90386</v>
      </c>
      <c r="H9" s="31">
        <f t="shared" si="2"/>
        <v>6599</v>
      </c>
      <c r="I9" s="27">
        <f t="shared" si="3"/>
        <v>7.3009094328767732E-2</v>
      </c>
    </row>
    <row r="10" spans="1:9" x14ac:dyDescent="0.25">
      <c r="A10" s="16" t="s">
        <v>16</v>
      </c>
      <c r="B10" s="30">
        <f>'2021'!E10</f>
        <v>19509</v>
      </c>
      <c r="C10" s="43">
        <f>'2020'!E10</f>
        <v>9220</v>
      </c>
      <c r="D10" s="43">
        <f t="shared" si="0"/>
        <v>10289</v>
      </c>
      <c r="E10" s="23">
        <f t="shared" si="1"/>
        <v>1.1159436008676789</v>
      </c>
      <c r="F10" s="43">
        <f>SUM('2021'!B10:E10)</f>
        <v>90026</v>
      </c>
      <c r="G10" s="43">
        <f>SUM('2020'!B10:E10)</f>
        <v>107485</v>
      </c>
      <c r="H10" s="43">
        <f t="shared" si="2"/>
        <v>-17459</v>
      </c>
      <c r="I10" s="26">
        <f>H10/G10</f>
        <v>-0.16243196725124437</v>
      </c>
    </row>
    <row r="11" spans="1:9" x14ac:dyDescent="0.25">
      <c r="A11" s="14" t="s">
        <v>14</v>
      </c>
      <c r="B11" s="29">
        <f>'2021'!E11</f>
        <v>83738</v>
      </c>
      <c r="C11" s="11">
        <f>'2020'!E11</f>
        <v>45324</v>
      </c>
      <c r="D11" s="11">
        <f t="shared" si="0"/>
        <v>38414</v>
      </c>
      <c r="E11" s="22">
        <f t="shared" si="1"/>
        <v>0.84754214102903536</v>
      </c>
      <c r="F11" s="11">
        <f>SUM('2021'!B11:E11)</f>
        <v>347255</v>
      </c>
      <c r="G11" s="11">
        <f>SUM('2020'!B11:E11)</f>
        <v>482989</v>
      </c>
      <c r="H11" s="11">
        <f t="shared" si="2"/>
        <v>-135734</v>
      </c>
      <c r="I11" s="26">
        <f>H11/G11</f>
        <v>-0.28102917457747484</v>
      </c>
    </row>
    <row r="12" spans="1:9" x14ac:dyDescent="0.25">
      <c r="A12" s="16" t="s">
        <v>17</v>
      </c>
      <c r="B12" s="30">
        <f>'2021'!E12</f>
        <v>3325</v>
      </c>
      <c r="C12" s="43">
        <f>'2020'!E12</f>
        <v>649</v>
      </c>
      <c r="D12" s="43">
        <f t="shared" si="0"/>
        <v>2676</v>
      </c>
      <c r="E12" s="23">
        <f t="shared" si="1"/>
        <v>4.1232665639445303</v>
      </c>
      <c r="F12" s="43">
        <f>SUM('2021'!B12:E12)</f>
        <v>13764</v>
      </c>
      <c r="G12" s="43">
        <f>SUM('2020'!B12:E12)</f>
        <v>14849</v>
      </c>
      <c r="H12" s="43">
        <f t="shared" si="2"/>
        <v>-1085</v>
      </c>
      <c r="I12" s="25">
        <f t="shared" ref="I12:I19" si="4">H12/G12</f>
        <v>-7.3068893528183715E-2</v>
      </c>
    </row>
    <row r="13" spans="1:9" x14ac:dyDescent="0.25">
      <c r="A13" s="14" t="s">
        <v>15</v>
      </c>
      <c r="B13" s="29">
        <f>'2021'!E13</f>
        <v>115917</v>
      </c>
      <c r="C13" s="11">
        <f>'2020'!E13</f>
        <v>56948</v>
      </c>
      <c r="D13" s="11">
        <f t="shared" si="0"/>
        <v>58969</v>
      </c>
      <c r="E13" s="22">
        <f t="shared" si="1"/>
        <v>1.035488515839011</v>
      </c>
      <c r="F13" s="11">
        <f>SUM('2021'!B13:E13)</f>
        <v>497215</v>
      </c>
      <c r="G13" s="11">
        <f>SUM('2020'!B13:E13)</f>
        <v>687396</v>
      </c>
      <c r="H13" s="11">
        <f t="shared" si="2"/>
        <v>-190181</v>
      </c>
      <c r="I13" s="26">
        <f t="shared" si="4"/>
        <v>-0.27666876152901676</v>
      </c>
    </row>
    <row r="14" spans="1:9" x14ac:dyDescent="0.25">
      <c r="A14" s="18" t="s">
        <v>45</v>
      </c>
      <c r="B14" s="31">
        <f>'2021'!E14</f>
        <v>222489</v>
      </c>
      <c r="C14" s="31">
        <f>'2020'!E14</f>
        <v>112141</v>
      </c>
      <c r="D14" s="31">
        <f t="shared" si="0"/>
        <v>110348</v>
      </c>
      <c r="E14" s="24">
        <f t="shared" si="1"/>
        <v>0.98401120018548083</v>
      </c>
      <c r="F14" s="31">
        <f>SUM('2021'!B14:E14)</f>
        <v>948260</v>
      </c>
      <c r="G14" s="31">
        <f>SUM('2020'!B14:E14)</f>
        <v>1292719</v>
      </c>
      <c r="H14" s="31">
        <f t="shared" si="2"/>
        <v>-344459</v>
      </c>
      <c r="I14" s="27">
        <f t="shared" si="4"/>
        <v>-0.2664608472529606</v>
      </c>
    </row>
    <row r="15" spans="1:9" x14ac:dyDescent="0.25">
      <c r="A15" s="16" t="s">
        <v>24</v>
      </c>
      <c r="B15" s="30">
        <f>'2021'!E15</f>
        <v>12705</v>
      </c>
      <c r="C15" s="43">
        <f>'2020'!E15</f>
        <v>1355</v>
      </c>
      <c r="D15" s="43">
        <f t="shared" si="0"/>
        <v>11350</v>
      </c>
      <c r="E15" s="23">
        <f t="shared" si="1"/>
        <v>8.3763837638376391</v>
      </c>
      <c r="F15" s="43">
        <f>SUM('2021'!B15:E15)</f>
        <v>50697</v>
      </c>
      <c r="G15" s="43">
        <f>SUM('2020'!B15:E15)</f>
        <v>41162</v>
      </c>
      <c r="H15" s="43">
        <f t="shared" si="2"/>
        <v>9535</v>
      </c>
      <c r="I15" s="25">
        <f t="shared" si="4"/>
        <v>0.23164569262912396</v>
      </c>
    </row>
    <row r="16" spans="1:9" x14ac:dyDescent="0.25">
      <c r="A16" s="14" t="s">
        <v>23</v>
      </c>
      <c r="B16" s="29">
        <f>'2021'!E16</f>
        <v>9929</v>
      </c>
      <c r="C16" s="11">
        <f>'2020'!E16</f>
        <v>797</v>
      </c>
      <c r="D16" s="11">
        <f t="shared" si="0"/>
        <v>9132</v>
      </c>
      <c r="E16" s="22">
        <f t="shared" si="1"/>
        <v>11.457967377666249</v>
      </c>
      <c r="F16" s="11">
        <f>SUM('2021'!B16:E16)</f>
        <v>36715</v>
      </c>
      <c r="G16" s="11">
        <f>SUM('2020'!B16:E16)</f>
        <v>24898</v>
      </c>
      <c r="H16" s="11">
        <f t="shared" si="2"/>
        <v>11817</v>
      </c>
      <c r="I16" s="26">
        <f t="shared" si="4"/>
        <v>0.47461643505502449</v>
      </c>
    </row>
    <row r="17" spans="1:9" x14ac:dyDescent="0.25">
      <c r="A17" s="18" t="s">
        <v>46</v>
      </c>
      <c r="B17" s="31">
        <f>'2021'!E17</f>
        <v>22634</v>
      </c>
      <c r="C17" s="31">
        <f>'2020'!E17</f>
        <v>2152</v>
      </c>
      <c r="D17" s="31">
        <f t="shared" si="0"/>
        <v>20482</v>
      </c>
      <c r="E17" s="24">
        <f t="shared" si="1"/>
        <v>9.5176579925650557</v>
      </c>
      <c r="F17" s="31">
        <f>SUM('2021'!B17:E17)</f>
        <v>87412</v>
      </c>
      <c r="G17" s="31">
        <f>SUM('2020'!B17:E17)</f>
        <v>66060</v>
      </c>
      <c r="H17" s="31">
        <f t="shared" si="2"/>
        <v>21352</v>
      </c>
      <c r="I17" s="27">
        <f t="shared" ref="I17:I38" si="5">E17</f>
        <v>9.5176579925650557</v>
      </c>
    </row>
    <row r="18" spans="1:9" x14ac:dyDescent="0.25">
      <c r="A18" s="16" t="s">
        <v>34</v>
      </c>
      <c r="B18" s="30">
        <f>'2021'!E18</f>
        <v>52691</v>
      </c>
      <c r="C18" s="43">
        <f>'2020'!E18</f>
        <v>23448</v>
      </c>
      <c r="D18" s="43">
        <f t="shared" si="0"/>
        <v>29243</v>
      </c>
      <c r="E18" s="23">
        <f t="shared" si="1"/>
        <v>1.247142613442511</v>
      </c>
      <c r="F18" s="43">
        <f>SUM('2021'!B18:E18)</f>
        <v>220466</v>
      </c>
      <c r="G18" s="43">
        <f>SUM('2020'!B18:E18)</f>
        <v>261982</v>
      </c>
      <c r="H18" s="43">
        <f t="shared" si="2"/>
        <v>-41516</v>
      </c>
      <c r="I18" s="25">
        <f t="shared" si="4"/>
        <v>-0.15846890244367934</v>
      </c>
    </row>
    <row r="19" spans="1:9" x14ac:dyDescent="0.25">
      <c r="A19" s="14" t="s">
        <v>33</v>
      </c>
      <c r="B19" s="29">
        <f>'2021'!E19</f>
        <v>176290</v>
      </c>
      <c r="C19" s="11">
        <f>'2020'!E19</f>
        <v>73194</v>
      </c>
      <c r="D19" s="11">
        <f t="shared" si="0"/>
        <v>103096</v>
      </c>
      <c r="E19" s="22">
        <f t="shared" si="1"/>
        <v>1.4085307538869307</v>
      </c>
      <c r="F19" s="11">
        <f>SUM('2021'!B19:E19)</f>
        <v>771826</v>
      </c>
      <c r="G19" s="11">
        <f>SUM('2020'!B19:E19)</f>
        <v>939388</v>
      </c>
      <c r="H19" s="11">
        <f t="shared" si="2"/>
        <v>-167562</v>
      </c>
      <c r="I19" s="26">
        <f t="shared" si="4"/>
        <v>-0.17837357939424392</v>
      </c>
    </row>
    <row r="20" spans="1:9" x14ac:dyDescent="0.25">
      <c r="A20" s="18" t="s">
        <v>47</v>
      </c>
      <c r="B20" s="31">
        <f>'2021'!E20</f>
        <v>228981</v>
      </c>
      <c r="C20" s="31">
        <f>'2020'!E20</f>
        <v>96642</v>
      </c>
      <c r="D20" s="31">
        <f t="shared" si="0"/>
        <v>132339</v>
      </c>
      <c r="E20" s="24">
        <f t="shared" si="1"/>
        <v>1.3693735642888185</v>
      </c>
      <c r="F20" s="31">
        <f>SUM('2021'!B20:E20)</f>
        <v>992292</v>
      </c>
      <c r="G20" s="31">
        <f>SUM('2020'!B20:E20)</f>
        <v>1201370</v>
      </c>
      <c r="H20" s="31">
        <f t="shared" si="2"/>
        <v>-209078</v>
      </c>
      <c r="I20" s="27">
        <f t="shared" si="5"/>
        <v>1.3693735642888185</v>
      </c>
    </row>
    <row r="21" spans="1:9" x14ac:dyDescent="0.25">
      <c r="A21" s="16" t="s">
        <v>28</v>
      </c>
      <c r="B21" s="30">
        <f>'2021'!E21</f>
        <v>1836</v>
      </c>
      <c r="C21" s="43">
        <f>'2020'!E21</f>
        <v>130</v>
      </c>
      <c r="D21" s="43">
        <f t="shared" si="0"/>
        <v>1706</v>
      </c>
      <c r="E21" s="23">
        <f t="shared" si="1"/>
        <v>13.123076923076923</v>
      </c>
      <c r="F21" s="43">
        <f>SUM('2021'!B21:E21)</f>
        <v>6966</v>
      </c>
      <c r="G21" s="43">
        <f>SUM('2020'!B21:E21)</f>
        <v>4789</v>
      </c>
      <c r="H21" s="43">
        <f t="shared" si="2"/>
        <v>2177</v>
      </c>
      <c r="I21" s="25">
        <f>H21/G21</f>
        <v>0.4545834203382752</v>
      </c>
    </row>
    <row r="22" spans="1:9" x14ac:dyDescent="0.25">
      <c r="A22" s="14" t="s">
        <v>26</v>
      </c>
      <c r="B22" s="29">
        <f>'2021'!E22</f>
        <v>3950</v>
      </c>
      <c r="C22" s="11">
        <f>'2020'!E22</f>
        <v>151</v>
      </c>
      <c r="D22" s="11">
        <f t="shared" si="0"/>
        <v>3799</v>
      </c>
      <c r="E22" s="22">
        <f t="shared" si="1"/>
        <v>25.158940397350992</v>
      </c>
      <c r="F22" s="11">
        <f>SUM('2021'!B22:E22)</f>
        <v>14670</v>
      </c>
      <c r="G22" s="11">
        <f>SUM('2020'!B22:E22)</f>
        <v>10870</v>
      </c>
      <c r="H22" s="11">
        <f t="shared" si="2"/>
        <v>3800</v>
      </c>
      <c r="I22" s="26">
        <f>H22/G22</f>
        <v>0.34958601655933763</v>
      </c>
    </row>
    <row r="23" spans="1:9" x14ac:dyDescent="0.25">
      <c r="A23" s="16" t="s">
        <v>27</v>
      </c>
      <c r="B23" s="30">
        <f>'2021'!E23</f>
        <v>2130</v>
      </c>
      <c r="C23" s="43">
        <f>'2020'!E23</f>
        <v>177</v>
      </c>
      <c r="D23" s="43">
        <f t="shared" si="0"/>
        <v>1953</v>
      </c>
      <c r="E23" s="23">
        <f t="shared" si="1"/>
        <v>11.033898305084746</v>
      </c>
      <c r="F23" s="43">
        <f>SUM('2021'!B23:E23)</f>
        <v>7924</v>
      </c>
      <c r="G23" s="43">
        <f>SUM('2020'!B23:E23)</f>
        <v>5323</v>
      </c>
      <c r="H23" s="43">
        <f t="shared" si="2"/>
        <v>2601</v>
      </c>
      <c r="I23" s="25">
        <f t="shared" ref="I23:I26" si="6">H23/G23</f>
        <v>0.48863422881833551</v>
      </c>
    </row>
    <row r="24" spans="1:9" x14ac:dyDescent="0.25">
      <c r="A24" s="14" t="s">
        <v>25</v>
      </c>
      <c r="B24" s="29">
        <f>'2021'!E24</f>
        <v>2926</v>
      </c>
      <c r="C24" s="11">
        <f>'2020'!E24</f>
        <v>218</v>
      </c>
      <c r="D24" s="11">
        <f t="shared" si="0"/>
        <v>2708</v>
      </c>
      <c r="E24" s="22">
        <f t="shared" si="1"/>
        <v>12.422018348623853</v>
      </c>
      <c r="F24" s="11">
        <f>SUM('2021'!B24:E24)</f>
        <v>10943</v>
      </c>
      <c r="G24" s="11">
        <f>SUM('2020'!B24:E24)</f>
        <v>8744</v>
      </c>
      <c r="H24" s="11">
        <f t="shared" si="2"/>
        <v>2199</v>
      </c>
      <c r="I24" s="26">
        <f t="shared" si="6"/>
        <v>0.25148673376029279</v>
      </c>
    </row>
    <row r="25" spans="1:9" x14ac:dyDescent="0.25">
      <c r="A25" s="16" t="s">
        <v>29</v>
      </c>
      <c r="B25" s="30">
        <f>'2021'!E25</f>
        <v>3948</v>
      </c>
      <c r="C25" s="43">
        <f>'2020'!E25</f>
        <v>143</v>
      </c>
      <c r="D25" s="43">
        <f t="shared" si="0"/>
        <v>3805</v>
      </c>
      <c r="E25" s="23">
        <f t="shared" si="1"/>
        <v>26.60839160839161</v>
      </c>
      <c r="F25" s="43">
        <f>SUM('2021'!B25:E25)</f>
        <v>15652</v>
      </c>
      <c r="G25" s="43">
        <f>SUM('2020'!B25:E25)</f>
        <v>10235</v>
      </c>
      <c r="H25" s="43">
        <f t="shared" si="2"/>
        <v>5417</v>
      </c>
      <c r="I25" s="25">
        <f t="shared" si="6"/>
        <v>0.52926233512457255</v>
      </c>
    </row>
    <row r="26" spans="1:9" x14ac:dyDescent="0.25">
      <c r="A26" s="14" t="s">
        <v>30</v>
      </c>
      <c r="B26" s="29">
        <f>'2021'!E26</f>
        <v>5634</v>
      </c>
      <c r="C26" s="11">
        <f>'2020'!E26</f>
        <v>338</v>
      </c>
      <c r="D26" s="11">
        <f t="shared" si="0"/>
        <v>5296</v>
      </c>
      <c r="E26" s="22">
        <f t="shared" si="1"/>
        <v>15.668639053254438</v>
      </c>
      <c r="F26" s="11">
        <f>SUM('2021'!B26:E26)</f>
        <v>21862</v>
      </c>
      <c r="G26" s="11">
        <f>SUM('2020'!B26:E26)</f>
        <v>14456</v>
      </c>
      <c r="H26" s="11">
        <f t="shared" si="2"/>
        <v>7406</v>
      </c>
      <c r="I26" s="26">
        <f t="shared" si="6"/>
        <v>0.51231322634200327</v>
      </c>
    </row>
    <row r="27" spans="1:9" x14ac:dyDescent="0.25">
      <c r="A27" s="18" t="s">
        <v>48</v>
      </c>
      <c r="B27" s="31">
        <f>'2021'!E27</f>
        <v>20424</v>
      </c>
      <c r="C27" s="31">
        <f>'2020'!E27</f>
        <v>1157</v>
      </c>
      <c r="D27" s="31">
        <f t="shared" si="0"/>
        <v>19267</v>
      </c>
      <c r="E27" s="24">
        <f t="shared" si="1"/>
        <v>16.652549697493519</v>
      </c>
      <c r="F27" s="31">
        <f>SUM('2021'!B27:E27)</f>
        <v>78017</v>
      </c>
      <c r="G27" s="31">
        <f>SUM('2020'!B27:E27)</f>
        <v>54417</v>
      </c>
      <c r="H27" s="31">
        <f t="shared" si="2"/>
        <v>23600</v>
      </c>
      <c r="I27" s="27">
        <f t="shared" si="5"/>
        <v>16.652549697493519</v>
      </c>
    </row>
    <row r="28" spans="1:9" x14ac:dyDescent="0.25">
      <c r="A28" s="16" t="s">
        <v>49</v>
      </c>
      <c r="B28" s="30">
        <f>'2021'!E28</f>
        <v>7564</v>
      </c>
      <c r="C28" s="43">
        <f>'2020'!E28</f>
        <v>3497</v>
      </c>
      <c r="D28" s="43">
        <f t="shared" si="0"/>
        <v>4067</v>
      </c>
      <c r="E28" s="23">
        <f t="shared" si="1"/>
        <v>1.1629968544466687</v>
      </c>
      <c r="F28" s="43">
        <f>SUM('2021'!B28:E28)</f>
        <v>33840</v>
      </c>
      <c r="G28" s="43">
        <f>SUM('2020'!B28:E28)</f>
        <v>37041</v>
      </c>
      <c r="H28" s="43">
        <f t="shared" si="2"/>
        <v>-3201</v>
      </c>
      <c r="I28" s="25">
        <f>H28/G28</f>
        <v>-8.641775330039686E-2</v>
      </c>
    </row>
    <row r="29" spans="1:9" x14ac:dyDescent="0.25">
      <c r="A29" s="14" t="s">
        <v>36</v>
      </c>
      <c r="B29" s="29">
        <f>'2021'!E29</f>
        <v>38416</v>
      </c>
      <c r="C29" s="11">
        <f>'2020'!E29</f>
        <v>8734</v>
      </c>
      <c r="D29" s="11">
        <f t="shared" si="0"/>
        <v>29682</v>
      </c>
      <c r="E29" s="22">
        <f t="shared" si="1"/>
        <v>3.3984428669567208</v>
      </c>
      <c r="F29" s="11">
        <f>SUM('2021'!B29:E29)</f>
        <v>163751</v>
      </c>
      <c r="G29" s="11">
        <f>SUM('2020'!B29:E29)</f>
        <v>163162</v>
      </c>
      <c r="H29" s="11">
        <f t="shared" si="2"/>
        <v>589</v>
      </c>
      <c r="I29" s="26">
        <f>H29/G29</f>
        <v>3.6099091700273348E-3</v>
      </c>
    </row>
    <row r="30" spans="1:9" x14ac:dyDescent="0.25">
      <c r="A30" s="16" t="s">
        <v>35</v>
      </c>
      <c r="B30" s="30">
        <f>'2021'!E30</f>
        <v>45392</v>
      </c>
      <c r="C30" s="43">
        <f>'2020'!E30</f>
        <v>21659</v>
      </c>
      <c r="D30" s="43">
        <f t="shared" si="0"/>
        <v>23733</v>
      </c>
      <c r="E30" s="23">
        <f t="shared" si="1"/>
        <v>1.0957569601551318</v>
      </c>
      <c r="F30" s="43">
        <f>SUM('2021'!B30:E30)</f>
        <v>196118</v>
      </c>
      <c r="G30" s="43">
        <f>SUM('2020'!B30:E30)</f>
        <v>272907</v>
      </c>
      <c r="H30" s="43">
        <f t="shared" si="2"/>
        <v>-76789</v>
      </c>
      <c r="I30" s="25">
        <f t="shared" ref="I30" si="7">H30/G30</f>
        <v>-0.28137424104182013</v>
      </c>
    </row>
    <row r="31" spans="1:9" x14ac:dyDescent="0.25">
      <c r="A31" s="18" t="s">
        <v>50</v>
      </c>
      <c r="B31" s="31">
        <f>'2021'!E31</f>
        <v>91372</v>
      </c>
      <c r="C31" s="31">
        <f>'2020'!E31</f>
        <v>33890</v>
      </c>
      <c r="D31" s="31">
        <f t="shared" si="0"/>
        <v>57482</v>
      </c>
      <c r="E31" s="24">
        <f t="shared" si="1"/>
        <v>1.6961345529654765</v>
      </c>
      <c r="F31" s="31">
        <f>SUM('2021'!B31:E31)</f>
        <v>393709</v>
      </c>
      <c r="G31" s="31">
        <f>SUM('2020'!B31:E31)</f>
        <v>473110</v>
      </c>
      <c r="H31" s="31">
        <f t="shared" si="2"/>
        <v>-79401</v>
      </c>
      <c r="I31" s="27">
        <f t="shared" si="5"/>
        <v>1.6961345529654765</v>
      </c>
    </row>
    <row r="32" spans="1:9" x14ac:dyDescent="0.25">
      <c r="A32" s="14" t="s">
        <v>32</v>
      </c>
      <c r="B32" s="29">
        <f>'2021'!E32</f>
        <v>74267</v>
      </c>
      <c r="C32" s="11">
        <f>'2020'!E32</f>
        <v>27693</v>
      </c>
      <c r="D32" s="11">
        <f t="shared" si="0"/>
        <v>46574</v>
      </c>
      <c r="E32" s="22">
        <f t="shared" si="1"/>
        <v>1.6817968439677897</v>
      </c>
      <c r="F32" s="11">
        <f>SUM('2021'!B32:E32)</f>
        <v>310589</v>
      </c>
      <c r="G32" s="11">
        <f>SUM('2020'!B32:E32)</f>
        <v>328701</v>
      </c>
      <c r="H32" s="11">
        <f t="shared" si="2"/>
        <v>-18112</v>
      </c>
      <c r="I32" s="26">
        <f>H32/G32</f>
        <v>-5.5101749005935487E-2</v>
      </c>
    </row>
    <row r="33" spans="1:9" x14ac:dyDescent="0.25">
      <c r="A33" s="16" t="s">
        <v>31</v>
      </c>
      <c r="B33" s="30">
        <f>'2021'!E33</f>
        <v>87939</v>
      </c>
      <c r="C33" s="43">
        <f>'2020'!E33</f>
        <v>33213</v>
      </c>
      <c r="D33" s="43">
        <f>B33-C33</f>
        <v>54726</v>
      </c>
      <c r="E33" s="23">
        <f t="shared" si="1"/>
        <v>1.6477282991599675</v>
      </c>
      <c r="F33" s="43">
        <f>SUM('2021'!B33:E33)</f>
        <v>404694</v>
      </c>
      <c r="G33" s="43">
        <f>SUM('2020'!B33:E33)</f>
        <v>473388</v>
      </c>
      <c r="H33" s="43">
        <f t="shared" si="2"/>
        <v>-68694</v>
      </c>
      <c r="I33" s="25">
        <f t="shared" ref="I33" si="8">H33/G33</f>
        <v>-0.14511140966817918</v>
      </c>
    </row>
    <row r="34" spans="1:9" x14ac:dyDescent="0.25">
      <c r="A34" s="18" t="s">
        <v>51</v>
      </c>
      <c r="B34" s="31">
        <f>'2021'!E34</f>
        <v>162206</v>
      </c>
      <c r="C34" s="31">
        <f>'2020'!E34</f>
        <v>60906</v>
      </c>
      <c r="D34" s="44">
        <f>B34-C34</f>
        <v>101300</v>
      </c>
      <c r="E34" s="24">
        <f t="shared" si="1"/>
        <v>1.6632187305027419</v>
      </c>
      <c r="F34" s="31">
        <f>SUM('2021'!B34:E34)</f>
        <v>715283</v>
      </c>
      <c r="G34" s="47">
        <f>SUM('2020'!B34:E34)</f>
        <v>802089</v>
      </c>
      <c r="H34" s="47">
        <f t="shared" si="2"/>
        <v>-86806</v>
      </c>
      <c r="I34" s="27">
        <f t="shared" si="5"/>
        <v>1.6632187305027419</v>
      </c>
    </row>
    <row r="35" spans="1:9" x14ac:dyDescent="0.25">
      <c r="A35" s="14" t="s">
        <v>52</v>
      </c>
      <c r="B35" s="29">
        <f>'2021'!E35</f>
        <v>55</v>
      </c>
      <c r="C35" s="11">
        <f>'2020'!E35</f>
        <v>15</v>
      </c>
      <c r="D35" s="11">
        <f t="shared" ref="D35" si="9">B35-C35</f>
        <v>40</v>
      </c>
      <c r="E35" s="22">
        <f t="shared" si="1"/>
        <v>2.6666666666666665</v>
      </c>
      <c r="F35" s="49">
        <f>SUM('2021'!B35:E35)</f>
        <v>210</v>
      </c>
      <c r="G35" s="29">
        <f>SUM('2020'!B35:E35)</f>
        <v>127</v>
      </c>
      <c r="H35" s="29">
        <f t="shared" si="2"/>
        <v>83</v>
      </c>
      <c r="I35" s="45">
        <f t="shared" ref="I35:I39" si="10">H35/G35</f>
        <v>0.65354330708661412</v>
      </c>
    </row>
    <row r="36" spans="1:9" x14ac:dyDescent="0.25">
      <c r="A36" s="16" t="s">
        <v>19</v>
      </c>
      <c r="B36" s="30">
        <f>'2021'!E36</f>
        <v>7605</v>
      </c>
      <c r="C36" s="43">
        <f>'2020'!E36</f>
        <v>415</v>
      </c>
      <c r="D36" s="43">
        <f>B36-C36</f>
        <v>7190</v>
      </c>
      <c r="E36" s="57">
        <f t="shared" si="1"/>
        <v>17.325301204819276</v>
      </c>
      <c r="F36" s="50">
        <f>SUM('2021'!B36:E36)</f>
        <v>28100</v>
      </c>
      <c r="G36" s="30">
        <f>SUM('2020'!B36:E36)</f>
        <v>19515</v>
      </c>
      <c r="H36" s="30">
        <f t="shared" si="2"/>
        <v>8585</v>
      </c>
      <c r="I36" s="46">
        <f t="shared" si="10"/>
        <v>0.43991801178580581</v>
      </c>
    </row>
    <row r="37" spans="1:9" x14ac:dyDescent="0.25">
      <c r="A37" s="14" t="s">
        <v>18</v>
      </c>
      <c r="B37" s="29">
        <f>'2021'!E37</f>
        <v>30678</v>
      </c>
      <c r="C37" s="11">
        <f>'2020'!E37</f>
        <v>8989</v>
      </c>
      <c r="D37" s="11">
        <f>B37-C37</f>
        <v>21689</v>
      </c>
      <c r="E37" s="22">
        <f t="shared" si="1"/>
        <v>2.4128379130047835</v>
      </c>
      <c r="F37" s="49">
        <f>SUM('2021'!B37:E37)</f>
        <v>105548</v>
      </c>
      <c r="G37" s="29">
        <f>SUM('2020'!B37:E37)</f>
        <v>79120</v>
      </c>
      <c r="H37" s="29">
        <f t="shared" si="2"/>
        <v>26428</v>
      </c>
      <c r="I37" s="45">
        <f t="shared" si="10"/>
        <v>0.33402426693629927</v>
      </c>
    </row>
    <row r="38" spans="1:9" x14ac:dyDescent="0.25">
      <c r="A38" s="18" t="s">
        <v>53</v>
      </c>
      <c r="B38" s="31">
        <f>'2021'!E38</f>
        <v>38338</v>
      </c>
      <c r="C38" s="31">
        <f>'2020'!E38</f>
        <v>9419</v>
      </c>
      <c r="D38" s="31">
        <f>B38-C38</f>
        <v>28919</v>
      </c>
      <c r="E38" s="24">
        <f t="shared" si="1"/>
        <v>3.0702834695827583</v>
      </c>
      <c r="F38" s="31">
        <f>SUM('2021'!B38:E38)</f>
        <v>133858</v>
      </c>
      <c r="G38" s="48">
        <f>SUM('2020'!B38:E38)</f>
        <v>98762</v>
      </c>
      <c r="H38" s="48">
        <f t="shared" si="2"/>
        <v>35096</v>
      </c>
      <c r="I38" s="27">
        <f t="shared" si="5"/>
        <v>3.0702834695827583</v>
      </c>
    </row>
    <row r="39" spans="1:9" x14ac:dyDescent="0.25">
      <c r="A39" s="32" t="s">
        <v>54</v>
      </c>
      <c r="B39" s="33">
        <f>'2021'!E39</f>
        <v>809519</v>
      </c>
      <c r="C39" s="33">
        <f>'2020'!E39</f>
        <v>319925</v>
      </c>
      <c r="D39" s="33">
        <f>B39-C39</f>
        <v>489594</v>
      </c>
      <c r="E39" s="34">
        <f t="shared" si="1"/>
        <v>1.5303399234195514</v>
      </c>
      <c r="F39" s="35">
        <f>SUM('2021'!B39:E39)</f>
        <v>3445816</v>
      </c>
      <c r="G39" s="35">
        <f>SUM('2020'!B39:E39)</f>
        <v>4078913</v>
      </c>
      <c r="H39" s="35">
        <f t="shared" si="2"/>
        <v>-633097</v>
      </c>
      <c r="I39" s="36">
        <f t="shared" si="10"/>
        <v>-0.15521218520718633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9"/>
  <sheetViews>
    <sheetView workbookViewId="0">
      <selection activeCell="L28" sqref="L28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8" t="s">
        <v>43</v>
      </c>
    </row>
    <row r="2" spans="1:9" ht="15.75" x14ac:dyDescent="0.25">
      <c r="A2" s="72">
        <v>44317</v>
      </c>
    </row>
    <row r="4" spans="1:9" x14ac:dyDescent="0.25">
      <c r="A4" s="10" t="s">
        <v>37</v>
      </c>
      <c r="B4" s="104" t="s">
        <v>38</v>
      </c>
      <c r="C4" s="105"/>
      <c r="D4" s="105"/>
      <c r="E4" s="106"/>
      <c r="F4" s="104" t="s">
        <v>39</v>
      </c>
      <c r="G4" s="105"/>
      <c r="H4" s="105"/>
      <c r="I4" s="106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'2021'!F6</f>
        <v>1256</v>
      </c>
      <c r="C6" s="11">
        <f>'2020'!F6</f>
        <v>793</v>
      </c>
      <c r="D6" s="11">
        <f t="shared" ref="D6" si="0">B6-C6</f>
        <v>463</v>
      </c>
      <c r="E6" s="22">
        <f t="shared" ref="E6" si="1">D6/C6</f>
        <v>0.58385876418663307</v>
      </c>
      <c r="F6" s="11">
        <f>SUM('2021'!B6:F6)</f>
        <v>7220</v>
      </c>
      <c r="G6" s="11">
        <f>SUM('2020'!B6:F6)</f>
        <v>5668</v>
      </c>
      <c r="H6" s="11">
        <f>F6-G6</f>
        <v>1552</v>
      </c>
      <c r="I6" s="26">
        <f>H6/G6</f>
        <v>0.273817925194072</v>
      </c>
    </row>
    <row r="7" spans="1:9" x14ac:dyDescent="0.25">
      <c r="A7" s="16" t="s">
        <v>20</v>
      </c>
      <c r="B7" s="30">
        <f>'2021'!F7</f>
        <v>11670</v>
      </c>
      <c r="C7" s="43">
        <f>'2020'!F7</f>
        <v>7391</v>
      </c>
      <c r="D7" s="43">
        <f t="shared" ref="D7:D39" si="2">B7-C7</f>
        <v>4279</v>
      </c>
      <c r="E7" s="23">
        <f t="shared" ref="E7:E39" si="3">D7/C7</f>
        <v>0.57894736842105265</v>
      </c>
      <c r="F7" s="43">
        <f>SUM('2021'!B7:F7)</f>
        <v>66776</v>
      </c>
      <c r="G7" s="43">
        <f>SUM('2020'!B7:F7)</f>
        <v>59273</v>
      </c>
      <c r="H7" s="43">
        <f t="shared" ref="H7:H39" si="4">F7-G7</f>
        <v>7503</v>
      </c>
      <c r="I7" s="25">
        <f t="shared" ref="I7:I39" si="5">H7/G7</f>
        <v>0.12658377338754576</v>
      </c>
    </row>
    <row r="8" spans="1:9" x14ac:dyDescent="0.25">
      <c r="A8" s="14" t="s">
        <v>21</v>
      </c>
      <c r="B8" s="29">
        <f>'2021'!F8</f>
        <v>7558</v>
      </c>
      <c r="C8" s="11">
        <f>'2020'!F8</f>
        <v>4679</v>
      </c>
      <c r="D8" s="11">
        <f t="shared" si="2"/>
        <v>2879</v>
      </c>
      <c r="E8" s="22">
        <f t="shared" si="3"/>
        <v>0.61530241504594996</v>
      </c>
      <c r="F8" s="11">
        <f>SUM('2021'!B8:F8)</f>
        <v>43473</v>
      </c>
      <c r="G8" s="11">
        <f>SUM('2020'!B8:F8)</f>
        <v>38308</v>
      </c>
      <c r="H8" s="11">
        <f t="shared" si="4"/>
        <v>5165</v>
      </c>
      <c r="I8" s="26">
        <f t="shared" si="5"/>
        <v>0.134828234311371</v>
      </c>
    </row>
    <row r="9" spans="1:9" x14ac:dyDescent="0.25">
      <c r="A9" s="18" t="s">
        <v>44</v>
      </c>
      <c r="B9" s="31">
        <f>'2021'!F9</f>
        <v>20484</v>
      </c>
      <c r="C9" s="31">
        <f>'2020'!F9</f>
        <v>12863</v>
      </c>
      <c r="D9" s="31">
        <f t="shared" si="2"/>
        <v>7621</v>
      </c>
      <c r="E9" s="24">
        <f t="shared" si="3"/>
        <v>0.59247453937650629</v>
      </c>
      <c r="F9" s="31">
        <f>SUM('2021'!B9:F9)</f>
        <v>117469</v>
      </c>
      <c r="G9" s="31">
        <f>SUM('2020'!B9:F9)</f>
        <v>103249</v>
      </c>
      <c r="H9" s="31">
        <f t="shared" si="4"/>
        <v>14220</v>
      </c>
      <c r="I9" s="27">
        <f t="shared" si="5"/>
        <v>0.1377253048455675</v>
      </c>
    </row>
    <row r="10" spans="1:9" x14ac:dyDescent="0.25">
      <c r="A10" s="16" t="s">
        <v>16</v>
      </c>
      <c r="B10" s="30">
        <f>'2021'!F10</f>
        <v>18917</v>
      </c>
      <c r="C10" s="43">
        <f>'2020'!F10</f>
        <v>19780</v>
      </c>
      <c r="D10" s="43">
        <f t="shared" si="2"/>
        <v>-863</v>
      </c>
      <c r="E10" s="23">
        <f t="shared" si="3"/>
        <v>-4.3629929221435791E-2</v>
      </c>
      <c r="F10" s="43">
        <f>SUM('2021'!B10:F10)</f>
        <v>108943</v>
      </c>
      <c r="G10" s="43">
        <f>SUM('2020'!B10:F10)</f>
        <v>127265</v>
      </c>
      <c r="H10" s="43">
        <f t="shared" si="4"/>
        <v>-18322</v>
      </c>
      <c r="I10" s="26">
        <f t="shared" si="5"/>
        <v>-0.14396731230110399</v>
      </c>
    </row>
    <row r="11" spans="1:9" x14ac:dyDescent="0.25">
      <c r="A11" s="14" t="s">
        <v>14</v>
      </c>
      <c r="B11" s="29">
        <f>'2021'!F11</f>
        <v>69708</v>
      </c>
      <c r="C11" s="11">
        <f>'2020'!F11</f>
        <v>80556</v>
      </c>
      <c r="D11" s="11">
        <f t="shared" si="2"/>
        <v>-10848</v>
      </c>
      <c r="E11" s="22">
        <f t="shared" si="3"/>
        <v>-0.13466408461194695</v>
      </c>
      <c r="F11" s="11">
        <f>SUM('2021'!B11:F11)</f>
        <v>416963</v>
      </c>
      <c r="G11" s="11">
        <f>SUM('2020'!B11:F11)</f>
        <v>563545</v>
      </c>
      <c r="H11" s="11">
        <f t="shared" si="4"/>
        <v>-146582</v>
      </c>
      <c r="I11" s="26">
        <f t="shared" si="5"/>
        <v>-0.26010700121551961</v>
      </c>
    </row>
    <row r="12" spans="1:9" x14ac:dyDescent="0.25">
      <c r="A12" s="16" t="s">
        <v>17</v>
      </c>
      <c r="B12" s="30">
        <f>'2021'!F12</f>
        <v>2920</v>
      </c>
      <c r="C12" s="43">
        <f>'2020'!F12</f>
        <v>2652</v>
      </c>
      <c r="D12" s="43">
        <f t="shared" si="2"/>
        <v>268</v>
      </c>
      <c r="E12" s="23">
        <f t="shared" si="3"/>
        <v>0.10105580693815988</v>
      </c>
      <c r="F12" s="43">
        <f>SUM('2021'!B12:F12)</f>
        <v>16684</v>
      </c>
      <c r="G12" s="43">
        <f>SUM('2020'!B12:F12)</f>
        <v>17501</v>
      </c>
      <c r="H12" s="43">
        <f t="shared" si="4"/>
        <v>-817</v>
      </c>
      <c r="I12" s="25">
        <f t="shared" si="5"/>
        <v>-4.6683046683046681E-2</v>
      </c>
    </row>
    <row r="13" spans="1:9" x14ac:dyDescent="0.25">
      <c r="A13" s="14" t="s">
        <v>15</v>
      </c>
      <c r="B13" s="29">
        <f>'2021'!F13</f>
        <v>92536</v>
      </c>
      <c r="C13" s="11">
        <f>'2020'!F13</f>
        <v>103866</v>
      </c>
      <c r="D13" s="11">
        <f t="shared" si="2"/>
        <v>-11330</v>
      </c>
      <c r="E13" s="22">
        <f t="shared" si="3"/>
        <v>-0.10908285675774555</v>
      </c>
      <c r="F13" s="11">
        <f>SUM('2021'!B13:F13)</f>
        <v>589751</v>
      </c>
      <c r="G13" s="11">
        <f>SUM('2020'!B13:F13)</f>
        <v>791262</v>
      </c>
      <c r="H13" s="11">
        <f t="shared" si="4"/>
        <v>-201511</v>
      </c>
      <c r="I13" s="26">
        <f t="shared" si="5"/>
        <v>-0.25467038730534258</v>
      </c>
    </row>
    <row r="14" spans="1:9" x14ac:dyDescent="0.25">
      <c r="A14" s="18" t="s">
        <v>45</v>
      </c>
      <c r="B14" s="31">
        <f>'2021'!F14</f>
        <v>184081</v>
      </c>
      <c r="C14" s="31">
        <f>'2020'!F14</f>
        <v>206854</v>
      </c>
      <c r="D14" s="31">
        <f t="shared" si="2"/>
        <v>-22773</v>
      </c>
      <c r="E14" s="24">
        <f t="shared" si="3"/>
        <v>-0.11009214228392973</v>
      </c>
      <c r="F14" s="31">
        <f>SUM('2021'!B14:F14)</f>
        <v>1132341</v>
      </c>
      <c r="G14" s="31">
        <f>SUM('2020'!B14:F14)</f>
        <v>1499573</v>
      </c>
      <c r="H14" s="31">
        <f t="shared" si="4"/>
        <v>-367232</v>
      </c>
      <c r="I14" s="27">
        <f t="shared" si="5"/>
        <v>-0.24489104565099531</v>
      </c>
    </row>
    <row r="15" spans="1:9" x14ac:dyDescent="0.25">
      <c r="A15" s="16" t="s">
        <v>24</v>
      </c>
      <c r="B15" s="30">
        <f>'2021'!F15</f>
        <v>10502</v>
      </c>
      <c r="C15" s="43">
        <f>'2020'!F15</f>
        <v>6159</v>
      </c>
      <c r="D15" s="43">
        <f t="shared" si="2"/>
        <v>4343</v>
      </c>
      <c r="E15" s="23">
        <f t="shared" si="3"/>
        <v>0.70514693943822049</v>
      </c>
      <c r="F15" s="43">
        <f>SUM('2021'!B15:F15)</f>
        <v>61199</v>
      </c>
      <c r="G15" s="43">
        <f>SUM('2020'!B15:F15)</f>
        <v>47321</v>
      </c>
      <c r="H15" s="43">
        <f t="shared" si="4"/>
        <v>13878</v>
      </c>
      <c r="I15" s="25">
        <f t="shared" si="5"/>
        <v>0.29327359945901399</v>
      </c>
    </row>
    <row r="16" spans="1:9" x14ac:dyDescent="0.25">
      <c r="A16" s="14" t="s">
        <v>23</v>
      </c>
      <c r="B16" s="29">
        <f>'2021'!F16</f>
        <v>7746</v>
      </c>
      <c r="C16" s="11">
        <f>'2020'!F16</f>
        <v>3697</v>
      </c>
      <c r="D16" s="11">
        <f t="shared" si="2"/>
        <v>4049</v>
      </c>
      <c r="E16" s="22">
        <f t="shared" si="3"/>
        <v>1.0952123343251285</v>
      </c>
      <c r="F16" s="11">
        <f>SUM('2021'!B16:F16)</f>
        <v>44461</v>
      </c>
      <c r="G16" s="11">
        <f>SUM('2020'!B16:F16)</f>
        <v>28595</v>
      </c>
      <c r="H16" s="11">
        <f t="shared" si="4"/>
        <v>15866</v>
      </c>
      <c r="I16" s="26">
        <f t="shared" si="5"/>
        <v>0.55485224689631052</v>
      </c>
    </row>
    <row r="17" spans="1:9" x14ac:dyDescent="0.25">
      <c r="A17" s="18" t="s">
        <v>46</v>
      </c>
      <c r="B17" s="31">
        <f>'2021'!F17</f>
        <v>18248</v>
      </c>
      <c r="C17" s="31">
        <f>'2020'!F17</f>
        <v>9856</v>
      </c>
      <c r="D17" s="31">
        <f t="shared" si="2"/>
        <v>8392</v>
      </c>
      <c r="E17" s="24">
        <f t="shared" si="3"/>
        <v>0.85146103896103897</v>
      </c>
      <c r="F17" s="31">
        <f>SUM('2021'!B17:F17)</f>
        <v>105660</v>
      </c>
      <c r="G17" s="31">
        <f>SUM('2020'!B17:F17)</f>
        <v>75916</v>
      </c>
      <c r="H17" s="31">
        <f t="shared" si="4"/>
        <v>29744</v>
      </c>
      <c r="I17" s="27">
        <f t="shared" si="5"/>
        <v>0.39180146477685862</v>
      </c>
    </row>
    <row r="18" spans="1:9" x14ac:dyDescent="0.25">
      <c r="A18" s="16" t="s">
        <v>34</v>
      </c>
      <c r="B18" s="30">
        <f>'2021'!F18</f>
        <v>61378</v>
      </c>
      <c r="C18" s="43">
        <f>'2020'!F18</f>
        <v>50193</v>
      </c>
      <c r="D18" s="43">
        <f t="shared" si="2"/>
        <v>11185</v>
      </c>
      <c r="E18" s="23">
        <f t="shared" si="3"/>
        <v>0.22283983822445361</v>
      </c>
      <c r="F18" s="43">
        <f>SUM('2021'!B18:F18)</f>
        <v>281844</v>
      </c>
      <c r="G18" s="43">
        <f>SUM('2020'!B18:F18)</f>
        <v>312175</v>
      </c>
      <c r="H18" s="43">
        <f t="shared" si="4"/>
        <v>-30331</v>
      </c>
      <c r="I18" s="25">
        <f t="shared" si="5"/>
        <v>-9.7160246656522786E-2</v>
      </c>
    </row>
    <row r="19" spans="1:9" x14ac:dyDescent="0.25">
      <c r="A19" s="14" t="s">
        <v>33</v>
      </c>
      <c r="B19" s="29">
        <f>'2021'!F19</f>
        <v>206210</v>
      </c>
      <c r="C19" s="11">
        <f>'2020'!F19</f>
        <v>159966</v>
      </c>
      <c r="D19" s="11">
        <f t="shared" si="2"/>
        <v>46244</v>
      </c>
      <c r="E19" s="22">
        <f t="shared" si="3"/>
        <v>0.28908643086655916</v>
      </c>
      <c r="F19" s="11">
        <f>SUM('2021'!B19:F19)</f>
        <v>978036</v>
      </c>
      <c r="G19" s="11">
        <f>SUM('2020'!B19:F19)</f>
        <v>1099354</v>
      </c>
      <c r="H19" s="11">
        <f t="shared" si="4"/>
        <v>-121318</v>
      </c>
      <c r="I19" s="26">
        <f t="shared" si="5"/>
        <v>-0.11035389874417158</v>
      </c>
    </row>
    <row r="20" spans="1:9" x14ac:dyDescent="0.25">
      <c r="A20" s="18" t="s">
        <v>47</v>
      </c>
      <c r="B20" s="31">
        <f>'2021'!F20</f>
        <v>267588</v>
      </c>
      <c r="C20" s="31">
        <f>'2020'!F20</f>
        <v>210159</v>
      </c>
      <c r="D20" s="31">
        <f t="shared" si="2"/>
        <v>57429</v>
      </c>
      <c r="E20" s="24">
        <f t="shared" si="3"/>
        <v>0.2732645282857265</v>
      </c>
      <c r="F20" s="31">
        <f>SUM('2021'!B20:F20)</f>
        <v>1259880</v>
      </c>
      <c r="G20" s="31">
        <f>SUM('2020'!B20:F20)</f>
        <v>1411529</v>
      </c>
      <c r="H20" s="31">
        <f t="shared" si="4"/>
        <v>-151649</v>
      </c>
      <c r="I20" s="27">
        <f t="shared" si="5"/>
        <v>-0.10743597899866032</v>
      </c>
    </row>
    <row r="21" spans="1:9" x14ac:dyDescent="0.25">
      <c r="A21" s="16" t="s">
        <v>28</v>
      </c>
      <c r="B21" s="30">
        <f>'2021'!F21</f>
        <v>1561</v>
      </c>
      <c r="C21" s="43">
        <f>'2020'!F21</f>
        <v>961</v>
      </c>
      <c r="D21" s="43">
        <f t="shared" si="2"/>
        <v>600</v>
      </c>
      <c r="E21" s="23">
        <f t="shared" si="3"/>
        <v>0.62434963579604574</v>
      </c>
      <c r="F21" s="43">
        <f>SUM('2021'!B21:F21)</f>
        <v>8527</v>
      </c>
      <c r="G21" s="43">
        <f>SUM('2020'!B21:F21)</f>
        <v>5750</v>
      </c>
      <c r="H21" s="43">
        <f t="shared" si="4"/>
        <v>2777</v>
      </c>
      <c r="I21" s="25">
        <f t="shared" si="5"/>
        <v>0.48295652173913045</v>
      </c>
    </row>
    <row r="22" spans="1:9" x14ac:dyDescent="0.25">
      <c r="A22" s="14" t="s">
        <v>26</v>
      </c>
      <c r="B22" s="29">
        <f>'2021'!F22</f>
        <v>3360</v>
      </c>
      <c r="C22" s="11">
        <f>'2020'!F22</f>
        <v>2114</v>
      </c>
      <c r="D22" s="11">
        <f t="shared" si="2"/>
        <v>1246</v>
      </c>
      <c r="E22" s="22">
        <f t="shared" si="3"/>
        <v>0.58940397350993379</v>
      </c>
      <c r="F22" s="11">
        <f>SUM('2021'!B22:F22)</f>
        <v>18030</v>
      </c>
      <c r="G22" s="11">
        <f>SUM('2020'!B22:F22)</f>
        <v>12984</v>
      </c>
      <c r="H22" s="11">
        <f t="shared" si="4"/>
        <v>5046</v>
      </c>
      <c r="I22" s="26">
        <f t="shared" si="5"/>
        <v>0.3886321626617375</v>
      </c>
    </row>
    <row r="23" spans="1:9" x14ac:dyDescent="0.25">
      <c r="A23" s="16" t="s">
        <v>27</v>
      </c>
      <c r="B23" s="30">
        <f>'2021'!F23</f>
        <v>1714</v>
      </c>
      <c r="C23" s="43">
        <f>'2020'!F23</f>
        <v>1215</v>
      </c>
      <c r="D23" s="43">
        <f t="shared" si="2"/>
        <v>499</v>
      </c>
      <c r="E23" s="23">
        <f t="shared" si="3"/>
        <v>0.41069958847736626</v>
      </c>
      <c r="F23" s="43">
        <f>SUM('2021'!B23:F23)</f>
        <v>9638</v>
      </c>
      <c r="G23" s="43">
        <f>SUM('2020'!B23:F23)</f>
        <v>6538</v>
      </c>
      <c r="H23" s="43">
        <f t="shared" si="4"/>
        <v>3100</v>
      </c>
      <c r="I23" s="25">
        <f t="shared" si="5"/>
        <v>0.47415111654940351</v>
      </c>
    </row>
    <row r="24" spans="1:9" x14ac:dyDescent="0.25">
      <c r="A24" s="14" t="s">
        <v>25</v>
      </c>
      <c r="B24" s="29">
        <f>'2021'!F24</f>
        <v>2239</v>
      </c>
      <c r="C24" s="11">
        <f>'2020'!F24</f>
        <v>1727</v>
      </c>
      <c r="D24" s="11">
        <f t="shared" si="2"/>
        <v>512</v>
      </c>
      <c r="E24" s="22">
        <f t="shared" si="3"/>
        <v>0.29646786334684422</v>
      </c>
      <c r="F24" s="11">
        <f>SUM('2021'!B24:F24)</f>
        <v>13182</v>
      </c>
      <c r="G24" s="11">
        <f>SUM('2020'!B24:F24)</f>
        <v>10471</v>
      </c>
      <c r="H24" s="11">
        <f t="shared" si="4"/>
        <v>2711</v>
      </c>
      <c r="I24" s="26">
        <f t="shared" si="5"/>
        <v>0.25890554865819881</v>
      </c>
    </row>
    <row r="25" spans="1:9" x14ac:dyDescent="0.25">
      <c r="A25" s="16" t="s">
        <v>29</v>
      </c>
      <c r="B25" s="30">
        <f>'2021'!F25</f>
        <v>3345</v>
      </c>
      <c r="C25" s="43">
        <f>'2020'!F25</f>
        <v>2236</v>
      </c>
      <c r="D25" s="43">
        <f t="shared" si="2"/>
        <v>1109</v>
      </c>
      <c r="E25" s="23">
        <f t="shared" si="3"/>
        <v>0.49597495527728086</v>
      </c>
      <c r="F25" s="43">
        <f>SUM('2021'!B25:F25)</f>
        <v>18997</v>
      </c>
      <c r="G25" s="43">
        <f>SUM('2020'!B25:F25)</f>
        <v>12471</v>
      </c>
      <c r="H25" s="43">
        <f t="shared" si="4"/>
        <v>6526</v>
      </c>
      <c r="I25" s="25">
        <f t="shared" si="5"/>
        <v>0.52329404217785258</v>
      </c>
    </row>
    <row r="26" spans="1:9" x14ac:dyDescent="0.25">
      <c r="A26" s="14" t="s">
        <v>30</v>
      </c>
      <c r="B26" s="29">
        <f>'2021'!F26</f>
        <v>4968</v>
      </c>
      <c r="C26" s="11">
        <f>'2020'!F26</f>
        <v>3523</v>
      </c>
      <c r="D26" s="11">
        <f t="shared" si="2"/>
        <v>1445</v>
      </c>
      <c r="E26" s="22">
        <f t="shared" si="3"/>
        <v>0.41016179392563157</v>
      </c>
      <c r="F26" s="11">
        <f>SUM('2021'!B26:F26)</f>
        <v>26830</v>
      </c>
      <c r="G26" s="11">
        <f>SUM('2020'!B26:F26)</f>
        <v>17979</v>
      </c>
      <c r="H26" s="11">
        <f t="shared" si="4"/>
        <v>8851</v>
      </c>
      <c r="I26" s="26">
        <f t="shared" si="5"/>
        <v>0.49229656821847712</v>
      </c>
    </row>
    <row r="27" spans="1:9" x14ac:dyDescent="0.25">
      <c r="A27" s="18" t="s">
        <v>48</v>
      </c>
      <c r="B27" s="31">
        <f>'2021'!F27</f>
        <v>17187</v>
      </c>
      <c r="C27" s="31">
        <f>'2020'!F27</f>
        <v>11776</v>
      </c>
      <c r="D27" s="31">
        <f t="shared" si="2"/>
        <v>5411</v>
      </c>
      <c r="E27" s="24">
        <f t="shared" si="3"/>
        <v>0.45949388586956524</v>
      </c>
      <c r="F27" s="31">
        <f>SUM('2021'!B27:F27)</f>
        <v>95204</v>
      </c>
      <c r="G27" s="31">
        <f>SUM('2020'!B27:F27)</f>
        <v>66193</v>
      </c>
      <c r="H27" s="31">
        <f t="shared" si="4"/>
        <v>29011</v>
      </c>
      <c r="I27" s="27">
        <f t="shared" si="5"/>
        <v>0.43827897209674738</v>
      </c>
    </row>
    <row r="28" spans="1:9" x14ac:dyDescent="0.25">
      <c r="A28" s="16" t="s">
        <v>49</v>
      </c>
      <c r="B28" s="30">
        <f>'2021'!F28</f>
        <v>7779</v>
      </c>
      <c r="C28" s="43">
        <f>'2020'!F28</f>
        <v>7385</v>
      </c>
      <c r="D28" s="43">
        <f t="shared" si="2"/>
        <v>394</v>
      </c>
      <c r="E28" s="23">
        <f t="shared" si="3"/>
        <v>5.3351387948544347E-2</v>
      </c>
      <c r="F28" s="43">
        <f>SUM('2021'!B28:F28)</f>
        <v>41619</v>
      </c>
      <c r="G28" s="43">
        <f>SUM('2020'!B28:F28)</f>
        <v>44426</v>
      </c>
      <c r="H28" s="43">
        <f t="shared" si="4"/>
        <v>-2807</v>
      </c>
      <c r="I28" s="25">
        <f t="shared" si="5"/>
        <v>-6.3183721244316385E-2</v>
      </c>
    </row>
    <row r="29" spans="1:9" x14ac:dyDescent="0.25">
      <c r="A29" s="14" t="s">
        <v>36</v>
      </c>
      <c r="B29" s="29">
        <f>'2021'!F29</f>
        <v>29808</v>
      </c>
      <c r="C29" s="11">
        <f>'2020'!F29</f>
        <v>25707</v>
      </c>
      <c r="D29" s="11">
        <f t="shared" si="2"/>
        <v>4101</v>
      </c>
      <c r="E29" s="22">
        <f t="shared" si="3"/>
        <v>0.1595285330843739</v>
      </c>
      <c r="F29" s="11">
        <f>SUM('2021'!B29:F29)</f>
        <v>193559</v>
      </c>
      <c r="G29" s="11">
        <f>SUM('2020'!B29:F29)</f>
        <v>188869</v>
      </c>
      <c r="H29" s="11">
        <f t="shared" si="4"/>
        <v>4690</v>
      </c>
      <c r="I29" s="26">
        <f t="shared" si="5"/>
        <v>2.4832026431018325E-2</v>
      </c>
    </row>
    <row r="30" spans="1:9" x14ac:dyDescent="0.25">
      <c r="A30" s="16" t="s">
        <v>35</v>
      </c>
      <c r="B30" s="30">
        <f>'2021'!F30</f>
        <v>51337</v>
      </c>
      <c r="C30" s="43">
        <f>'2020'!F30</f>
        <v>40803</v>
      </c>
      <c r="D30" s="43">
        <f t="shared" si="2"/>
        <v>10534</v>
      </c>
      <c r="E30" s="23">
        <f t="shared" si="3"/>
        <v>0.25816729162071417</v>
      </c>
      <c r="F30" s="43">
        <f>SUM('2021'!B30:F30)</f>
        <v>247455</v>
      </c>
      <c r="G30" s="43">
        <f>SUM('2020'!B30:F30)</f>
        <v>313710</v>
      </c>
      <c r="H30" s="43">
        <f t="shared" si="4"/>
        <v>-66255</v>
      </c>
      <c r="I30" s="25">
        <f t="shared" si="5"/>
        <v>-0.21119824041312041</v>
      </c>
    </row>
    <row r="31" spans="1:9" x14ac:dyDescent="0.25">
      <c r="A31" s="18" t="s">
        <v>50</v>
      </c>
      <c r="B31" s="31">
        <f>'2021'!F31</f>
        <v>88924</v>
      </c>
      <c r="C31" s="31">
        <f>'2020'!F31</f>
        <v>73895</v>
      </c>
      <c r="D31" s="31">
        <f t="shared" si="2"/>
        <v>15029</v>
      </c>
      <c r="E31" s="24">
        <f t="shared" si="3"/>
        <v>0.2033831788348332</v>
      </c>
      <c r="F31" s="31">
        <f>SUM('2021'!B31:F31)</f>
        <v>482633</v>
      </c>
      <c r="G31" s="31">
        <f>SUM('2020'!B31:F31)</f>
        <v>547005</v>
      </c>
      <c r="H31" s="31">
        <f t="shared" si="4"/>
        <v>-64372</v>
      </c>
      <c r="I31" s="27">
        <f t="shared" si="5"/>
        <v>-0.11768082558660341</v>
      </c>
    </row>
    <row r="32" spans="1:9" x14ac:dyDescent="0.25">
      <c r="A32" s="14" t="s">
        <v>32</v>
      </c>
      <c r="B32" s="29">
        <f>'2021'!F32</f>
        <v>69332</v>
      </c>
      <c r="C32" s="11">
        <f>'2020'!F32</f>
        <v>59654</v>
      </c>
      <c r="D32" s="11">
        <f t="shared" si="2"/>
        <v>9678</v>
      </c>
      <c r="E32" s="22">
        <f t="shared" si="3"/>
        <v>0.16223555838669662</v>
      </c>
      <c r="F32" s="11">
        <f>SUM('2021'!B32:F32)</f>
        <v>379921</v>
      </c>
      <c r="G32" s="11">
        <f>SUM('2020'!B32:F32)</f>
        <v>388355</v>
      </c>
      <c r="H32" s="11">
        <f t="shared" si="4"/>
        <v>-8434</v>
      </c>
      <c r="I32" s="26">
        <f t="shared" si="5"/>
        <v>-2.1717243243939179E-2</v>
      </c>
    </row>
    <row r="33" spans="1:9" x14ac:dyDescent="0.25">
      <c r="A33" s="16" t="s">
        <v>31</v>
      </c>
      <c r="B33" s="30">
        <f>'2021'!F33</f>
        <v>93998</v>
      </c>
      <c r="C33" s="43">
        <f>'2020'!F33</f>
        <v>70664</v>
      </c>
      <c r="D33" s="43">
        <f t="shared" si="2"/>
        <v>23334</v>
      </c>
      <c r="E33" s="23">
        <f t="shared" si="3"/>
        <v>0.33021057398392389</v>
      </c>
      <c r="F33" s="43">
        <f>SUM('2021'!B33:F33)</f>
        <v>498692</v>
      </c>
      <c r="G33" s="43">
        <f>SUM('2020'!B33:F33)</f>
        <v>544052</v>
      </c>
      <c r="H33" s="43">
        <f t="shared" si="4"/>
        <v>-45360</v>
      </c>
      <c r="I33" s="25">
        <f t="shared" si="5"/>
        <v>-8.3374383331005122E-2</v>
      </c>
    </row>
    <row r="34" spans="1:9" x14ac:dyDescent="0.25">
      <c r="A34" s="18" t="s">
        <v>51</v>
      </c>
      <c r="B34" s="31">
        <f>'2021'!F34</f>
        <v>163330</v>
      </c>
      <c r="C34" s="31">
        <f>'2020'!F34</f>
        <v>130318</v>
      </c>
      <c r="D34" s="44">
        <f t="shared" si="2"/>
        <v>33012</v>
      </c>
      <c r="E34" s="24">
        <f t="shared" si="3"/>
        <v>0.25331880476987062</v>
      </c>
      <c r="F34" s="31">
        <f>SUM('2021'!B34:F34)</f>
        <v>878613</v>
      </c>
      <c r="G34" s="47">
        <f>SUM('2020'!B34:F34)</f>
        <v>932407</v>
      </c>
      <c r="H34" s="47">
        <f t="shared" si="4"/>
        <v>-53794</v>
      </c>
      <c r="I34" s="27">
        <f t="shared" si="5"/>
        <v>-5.7693689558315199E-2</v>
      </c>
    </row>
    <row r="35" spans="1:9" x14ac:dyDescent="0.25">
      <c r="A35" s="14" t="s">
        <v>52</v>
      </c>
      <c r="B35" s="29">
        <f>'2021'!F35</f>
        <v>64</v>
      </c>
      <c r="C35" s="11">
        <f>'2020'!F35</f>
        <v>86</v>
      </c>
      <c r="D35" s="11">
        <f t="shared" si="2"/>
        <v>-22</v>
      </c>
      <c r="E35" s="22">
        <f t="shared" si="3"/>
        <v>-0.2558139534883721</v>
      </c>
      <c r="F35" s="49">
        <f>SUM('2021'!B35:F35)</f>
        <v>274</v>
      </c>
      <c r="G35" s="29">
        <f>SUM('2020'!B35:F35)</f>
        <v>213</v>
      </c>
      <c r="H35" s="29">
        <f t="shared" si="4"/>
        <v>61</v>
      </c>
      <c r="I35" s="45">
        <f t="shared" si="5"/>
        <v>0.28638497652582162</v>
      </c>
    </row>
    <row r="36" spans="1:9" x14ac:dyDescent="0.25">
      <c r="A36" s="16" t="s">
        <v>19</v>
      </c>
      <c r="B36" s="30">
        <f>'2021'!F36</f>
        <v>6695</v>
      </c>
      <c r="C36" s="43">
        <f>'2020'!F36</f>
        <v>4394</v>
      </c>
      <c r="D36" s="43">
        <f t="shared" si="2"/>
        <v>2301</v>
      </c>
      <c r="E36" s="57">
        <f t="shared" si="3"/>
        <v>0.52366863905325445</v>
      </c>
      <c r="F36" s="50">
        <f>SUM('2021'!B36:F36)</f>
        <v>34795</v>
      </c>
      <c r="G36" s="30">
        <f>SUM('2020'!B36:F36)</f>
        <v>23909</v>
      </c>
      <c r="H36" s="30">
        <f t="shared" si="4"/>
        <v>10886</v>
      </c>
      <c r="I36" s="46">
        <f t="shared" si="5"/>
        <v>0.45530971600652476</v>
      </c>
    </row>
    <row r="37" spans="1:9" x14ac:dyDescent="0.25">
      <c r="A37" s="14" t="s">
        <v>18</v>
      </c>
      <c r="B37" s="29">
        <f>'2021'!F37</f>
        <v>32712</v>
      </c>
      <c r="C37" s="11">
        <f>'2020'!F37</f>
        <v>27402</v>
      </c>
      <c r="D37" s="11">
        <f t="shared" si="2"/>
        <v>5310</v>
      </c>
      <c r="E37" s="22">
        <f t="shared" si="3"/>
        <v>0.1937814758046858</v>
      </c>
      <c r="F37" s="49">
        <f>SUM('2021'!B37:F37)</f>
        <v>138260</v>
      </c>
      <c r="G37" s="29">
        <f>SUM('2020'!B37:F37)</f>
        <v>106522</v>
      </c>
      <c r="H37" s="29">
        <f t="shared" si="4"/>
        <v>31738</v>
      </c>
      <c r="I37" s="45">
        <f t="shared" si="5"/>
        <v>0.29794784176038752</v>
      </c>
    </row>
    <row r="38" spans="1:9" x14ac:dyDescent="0.25">
      <c r="A38" s="18" t="s">
        <v>53</v>
      </c>
      <c r="B38" s="31">
        <f>'2021'!F38</f>
        <v>39471</v>
      </c>
      <c r="C38" s="31">
        <f>'2020'!F38</f>
        <v>31882</v>
      </c>
      <c r="D38" s="31">
        <f t="shared" si="2"/>
        <v>7589</v>
      </c>
      <c r="E38" s="24">
        <f t="shared" si="3"/>
        <v>0.23803400037638794</v>
      </c>
      <c r="F38" s="31">
        <f>SUM('2021'!B38:F38)</f>
        <v>173329</v>
      </c>
      <c r="G38" s="48">
        <f>SUM('2020'!B38:F38)</f>
        <v>130644</v>
      </c>
      <c r="H38" s="48">
        <f t="shared" si="4"/>
        <v>42685</v>
      </c>
      <c r="I38" s="27">
        <f t="shared" si="5"/>
        <v>0.32672759560331893</v>
      </c>
    </row>
    <row r="39" spans="1:9" x14ac:dyDescent="0.25">
      <c r="A39" s="32" t="s">
        <v>54</v>
      </c>
      <c r="B39" s="86">
        <f>'2021'!F39</f>
        <v>799313</v>
      </c>
      <c r="C39" s="86">
        <f>'2020'!F39</f>
        <v>687603</v>
      </c>
      <c r="D39" s="86">
        <f t="shared" si="2"/>
        <v>111710</v>
      </c>
      <c r="E39" s="87">
        <f t="shared" si="3"/>
        <v>0.16246293282606389</v>
      </c>
      <c r="F39" s="85">
        <f>SUM('2021'!B39:F39)</f>
        <v>4245129</v>
      </c>
      <c r="G39" s="85">
        <f>SUM('2020'!B39:F39)</f>
        <v>4766516</v>
      </c>
      <c r="H39" s="85">
        <f t="shared" si="4"/>
        <v>-521387</v>
      </c>
      <c r="I39" s="88">
        <f t="shared" si="5"/>
        <v>-0.10938534560672827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8FB0-8498-44EB-BFA8-DFC42A32C445}">
  <dimension ref="A1:I39"/>
  <sheetViews>
    <sheetView topLeftCell="A22" workbookViewId="0">
      <selection activeCell="B36" sqref="B36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43</v>
      </c>
    </row>
    <row r="2" spans="1:9" ht="15.75" x14ac:dyDescent="0.25">
      <c r="A2" s="72">
        <v>44348</v>
      </c>
    </row>
    <row r="4" spans="1:9" x14ac:dyDescent="0.25">
      <c r="A4" s="55" t="s">
        <v>37</v>
      </c>
      <c r="B4" s="104" t="s">
        <v>38</v>
      </c>
      <c r="C4" s="105"/>
      <c r="D4" s="105"/>
      <c r="E4" s="106"/>
      <c r="F4" s="104" t="s">
        <v>39</v>
      </c>
      <c r="G4" s="105"/>
      <c r="H4" s="105"/>
      <c r="I4" s="106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'2021'!G6</f>
        <v>771</v>
      </c>
      <c r="C6" s="11">
        <f>'2020'!G6</f>
        <v>696</v>
      </c>
      <c r="D6" s="11">
        <f t="shared" ref="D6" si="0">B6-C6</f>
        <v>75</v>
      </c>
      <c r="E6" s="22">
        <f t="shared" ref="E6" si="1">D6/C6</f>
        <v>0.10775862068965517</v>
      </c>
      <c r="F6" s="11">
        <f>SUM('2021'!B6:G6)</f>
        <v>7991</v>
      </c>
      <c r="G6" s="11">
        <f>SUM('2020'!B6:G6)</f>
        <v>6364</v>
      </c>
      <c r="H6" s="11">
        <f>F6-G6</f>
        <v>1627</v>
      </c>
      <c r="I6" s="26">
        <f>H6/G6</f>
        <v>0.25565681961030801</v>
      </c>
    </row>
    <row r="7" spans="1:9" x14ac:dyDescent="0.25">
      <c r="A7" s="16" t="s">
        <v>20</v>
      </c>
      <c r="B7" s="30">
        <f>'2021'!G7</f>
        <v>9356</v>
      </c>
      <c r="C7" s="43">
        <f>'2020'!G7</f>
        <v>8747</v>
      </c>
      <c r="D7" s="43">
        <f t="shared" ref="D7:D39" si="2">B7-C7</f>
        <v>609</v>
      </c>
      <c r="E7" s="23">
        <f t="shared" ref="E7:E39" si="3">D7/C7</f>
        <v>6.9623871041499946E-2</v>
      </c>
      <c r="F7" s="43">
        <f>SUM('2021'!B7:G7)</f>
        <v>76132</v>
      </c>
      <c r="G7" s="43">
        <f>SUM('2020'!B7:G7)</f>
        <v>68020</v>
      </c>
      <c r="H7" s="43">
        <f t="shared" ref="H7:H39" si="4">F7-G7</f>
        <v>8112</v>
      </c>
      <c r="I7" s="25">
        <f t="shared" ref="I7:I39" si="5">H7/G7</f>
        <v>0.1192590414583946</v>
      </c>
    </row>
    <row r="8" spans="1:9" x14ac:dyDescent="0.25">
      <c r="A8" s="14" t="s">
        <v>21</v>
      </c>
      <c r="B8" s="29">
        <f>'2021'!G8</f>
        <v>6377</v>
      </c>
      <c r="C8" s="11">
        <f>'2020'!G8</f>
        <v>5199</v>
      </c>
      <c r="D8" s="11">
        <f t="shared" si="2"/>
        <v>1178</v>
      </c>
      <c r="E8" s="22">
        <f t="shared" si="3"/>
        <v>0.22658203500673207</v>
      </c>
      <c r="F8" s="11">
        <f>SUM('2021'!B8:G8)</f>
        <v>49850</v>
      </c>
      <c r="G8" s="11">
        <f>SUM('2020'!B8:G8)</f>
        <v>43507</v>
      </c>
      <c r="H8" s="11">
        <f t="shared" si="4"/>
        <v>6343</v>
      </c>
      <c r="I8" s="26">
        <f t="shared" si="5"/>
        <v>0.14579263107086216</v>
      </c>
    </row>
    <row r="9" spans="1:9" x14ac:dyDescent="0.25">
      <c r="A9" s="18" t="s">
        <v>44</v>
      </c>
      <c r="B9" s="31">
        <f>'2021'!G9</f>
        <v>16504</v>
      </c>
      <c r="C9" s="31">
        <f>'2020'!G9</f>
        <v>14642</v>
      </c>
      <c r="D9" s="31">
        <f t="shared" si="2"/>
        <v>1862</v>
      </c>
      <c r="E9" s="24">
        <f t="shared" si="3"/>
        <v>0.12716841961480671</v>
      </c>
      <c r="F9" s="31">
        <f>SUM('2021'!B9:G9)</f>
        <v>133973</v>
      </c>
      <c r="G9" s="31">
        <f>SUM('2020'!B9:G9)</f>
        <v>117891</v>
      </c>
      <c r="H9" s="31">
        <f t="shared" si="4"/>
        <v>16082</v>
      </c>
      <c r="I9" s="27">
        <f t="shared" si="5"/>
        <v>0.1364141452697831</v>
      </c>
    </row>
    <row r="10" spans="1:9" x14ac:dyDescent="0.25">
      <c r="A10" s="16" t="s">
        <v>16</v>
      </c>
      <c r="B10" s="30">
        <f>'2021'!G10</f>
        <v>20216</v>
      </c>
      <c r="C10" s="43">
        <f>'2020'!G10</f>
        <v>24982</v>
      </c>
      <c r="D10" s="43">
        <f t="shared" si="2"/>
        <v>-4766</v>
      </c>
      <c r="E10" s="23">
        <f t="shared" si="3"/>
        <v>-0.19077735969898327</v>
      </c>
      <c r="F10" s="43">
        <f>SUM('2021'!B10:G10)</f>
        <v>129159</v>
      </c>
      <c r="G10" s="43">
        <f>SUM('2020'!B10:G10)</f>
        <v>152247</v>
      </c>
      <c r="H10" s="43">
        <f t="shared" si="4"/>
        <v>-23088</v>
      </c>
      <c r="I10" s="26">
        <f t="shared" si="5"/>
        <v>-0.15164830834105106</v>
      </c>
    </row>
    <row r="11" spans="1:9" x14ac:dyDescent="0.25">
      <c r="A11" s="14" t="s">
        <v>14</v>
      </c>
      <c r="B11" s="29">
        <f>'2021'!G11</f>
        <v>92864</v>
      </c>
      <c r="C11" s="11">
        <f>'2020'!G11</f>
        <v>107321</v>
      </c>
      <c r="D11" s="11">
        <f t="shared" si="2"/>
        <v>-14457</v>
      </c>
      <c r="E11" s="22">
        <f t="shared" si="3"/>
        <v>-0.13470802545634125</v>
      </c>
      <c r="F11" s="11">
        <f>SUM('2021'!B11:G11)</f>
        <v>509827</v>
      </c>
      <c r="G11" s="11">
        <f>SUM('2020'!B11:G11)</f>
        <v>670866</v>
      </c>
      <c r="H11" s="11">
        <f t="shared" si="4"/>
        <v>-161039</v>
      </c>
      <c r="I11" s="26">
        <f t="shared" si="5"/>
        <v>-0.24004644742765321</v>
      </c>
    </row>
    <row r="12" spans="1:9" x14ac:dyDescent="0.25">
      <c r="A12" s="16" t="s">
        <v>17</v>
      </c>
      <c r="B12" s="30">
        <f>'2021'!G12</f>
        <v>2774</v>
      </c>
      <c r="C12" s="43">
        <f>'2020'!G12</f>
        <v>2669</v>
      </c>
      <c r="D12" s="43">
        <f t="shared" si="2"/>
        <v>105</v>
      </c>
      <c r="E12" s="23">
        <f t="shared" si="3"/>
        <v>3.9340576995129259E-2</v>
      </c>
      <c r="F12" s="43">
        <f>SUM('2021'!B12:G12)</f>
        <v>19458</v>
      </c>
      <c r="G12" s="43">
        <f>SUM('2020'!B12:G12)</f>
        <v>20170</v>
      </c>
      <c r="H12" s="43">
        <f t="shared" si="4"/>
        <v>-712</v>
      </c>
      <c r="I12" s="25">
        <f t="shared" si="5"/>
        <v>-3.5299950421417946E-2</v>
      </c>
    </row>
    <row r="13" spans="1:9" x14ac:dyDescent="0.25">
      <c r="A13" s="14" t="s">
        <v>15</v>
      </c>
      <c r="B13" s="29">
        <f>'2021'!G13</f>
        <v>120613</v>
      </c>
      <c r="C13" s="11">
        <f>'2020'!G13</f>
        <v>133596</v>
      </c>
      <c r="D13" s="11">
        <f t="shared" si="2"/>
        <v>-12983</v>
      </c>
      <c r="E13" s="22">
        <f t="shared" si="3"/>
        <v>-9.7181053324949848E-2</v>
      </c>
      <c r="F13" s="11">
        <f>SUM('2021'!B13:G13)</f>
        <v>710364</v>
      </c>
      <c r="G13" s="11">
        <f>SUM('2020'!B13:G13)</f>
        <v>924858</v>
      </c>
      <c r="H13" s="11">
        <f t="shared" si="4"/>
        <v>-214494</v>
      </c>
      <c r="I13" s="26">
        <f t="shared" si="5"/>
        <v>-0.23192100841426469</v>
      </c>
    </row>
    <row r="14" spans="1:9" x14ac:dyDescent="0.25">
      <c r="A14" s="18" t="s">
        <v>45</v>
      </c>
      <c r="B14" s="31">
        <f>'2021'!G14</f>
        <v>236467</v>
      </c>
      <c r="C14" s="31">
        <f>'2020'!G14</f>
        <v>268568</v>
      </c>
      <c r="D14" s="31">
        <f t="shared" si="2"/>
        <v>-32101</v>
      </c>
      <c r="E14" s="24">
        <f t="shared" si="3"/>
        <v>-0.11952652587054304</v>
      </c>
      <c r="F14" s="31">
        <f>SUM('2021'!B14:G14)</f>
        <v>1368808</v>
      </c>
      <c r="G14" s="31">
        <f>SUM('2020'!B14:G14)</f>
        <v>1768141</v>
      </c>
      <c r="H14" s="31">
        <f t="shared" si="4"/>
        <v>-399333</v>
      </c>
      <c r="I14" s="27">
        <f t="shared" si="5"/>
        <v>-0.22584906972916752</v>
      </c>
    </row>
    <row r="15" spans="1:9" x14ac:dyDescent="0.25">
      <c r="A15" s="16" t="s">
        <v>24</v>
      </c>
      <c r="B15" s="30">
        <f>'2021'!G15</f>
        <v>8877</v>
      </c>
      <c r="C15" s="43">
        <f>'2020'!G15</f>
        <v>7167</v>
      </c>
      <c r="D15" s="43">
        <f t="shared" si="2"/>
        <v>1710</v>
      </c>
      <c r="E15" s="23">
        <f t="shared" si="3"/>
        <v>0.23859355378819591</v>
      </c>
      <c r="F15" s="43">
        <f>SUM('2021'!B15:G15)</f>
        <v>70076</v>
      </c>
      <c r="G15" s="43">
        <f>SUM('2020'!B15:G15)</f>
        <v>54488</v>
      </c>
      <c r="H15" s="43">
        <f t="shared" si="4"/>
        <v>15588</v>
      </c>
      <c r="I15" s="25">
        <f t="shared" si="5"/>
        <v>0.28608133901042432</v>
      </c>
    </row>
    <row r="16" spans="1:9" x14ac:dyDescent="0.25">
      <c r="A16" s="14" t="s">
        <v>23</v>
      </c>
      <c r="B16" s="29">
        <f>'2021'!G16</f>
        <v>6374</v>
      </c>
      <c r="C16" s="11">
        <f>'2020'!G16</f>
        <v>4136</v>
      </c>
      <c r="D16" s="11">
        <f t="shared" si="2"/>
        <v>2238</v>
      </c>
      <c r="E16" s="22">
        <f t="shared" si="3"/>
        <v>0.54110251450676983</v>
      </c>
      <c r="F16" s="11">
        <f>SUM('2021'!B16:G16)</f>
        <v>50835</v>
      </c>
      <c r="G16" s="11">
        <f>SUM('2020'!B16:G16)</f>
        <v>32731</v>
      </c>
      <c r="H16" s="11">
        <f t="shared" si="4"/>
        <v>18104</v>
      </c>
      <c r="I16" s="26">
        <f t="shared" si="5"/>
        <v>0.55311478414958293</v>
      </c>
    </row>
    <row r="17" spans="1:9" x14ac:dyDescent="0.25">
      <c r="A17" s="18" t="s">
        <v>46</v>
      </c>
      <c r="B17" s="31">
        <f>'2021'!G17</f>
        <v>15251</v>
      </c>
      <c r="C17" s="31">
        <f>'2020'!G17</f>
        <v>11303</v>
      </c>
      <c r="D17" s="31">
        <f t="shared" si="2"/>
        <v>3948</v>
      </c>
      <c r="E17" s="24">
        <f t="shared" si="3"/>
        <v>0.34928779969919488</v>
      </c>
      <c r="F17" s="31">
        <f>SUM('2021'!B17:G17)</f>
        <v>120911</v>
      </c>
      <c r="G17" s="31">
        <f>SUM('2020'!B17:G17)</f>
        <v>87219</v>
      </c>
      <c r="H17" s="31">
        <f t="shared" si="4"/>
        <v>33692</v>
      </c>
      <c r="I17" s="27">
        <f t="shared" si="5"/>
        <v>0.38629197766541695</v>
      </c>
    </row>
    <row r="18" spans="1:9" x14ac:dyDescent="0.25">
      <c r="A18" s="16" t="s">
        <v>34</v>
      </c>
      <c r="B18" s="30">
        <f>'2021'!G18</f>
        <v>62884</v>
      </c>
      <c r="C18" s="43">
        <f>'2020'!G18</f>
        <v>64495</v>
      </c>
      <c r="D18" s="43">
        <f t="shared" si="2"/>
        <v>-1611</v>
      </c>
      <c r="E18" s="23">
        <f t="shared" si="3"/>
        <v>-2.4978680517869601E-2</v>
      </c>
      <c r="F18" s="43">
        <f>SUM('2021'!B18:G18)</f>
        <v>344728</v>
      </c>
      <c r="G18" s="43">
        <f>SUM('2020'!B18:G18)</f>
        <v>376670</v>
      </c>
      <c r="H18" s="43">
        <f t="shared" si="4"/>
        <v>-31942</v>
      </c>
      <c r="I18" s="25">
        <f t="shared" si="5"/>
        <v>-8.4801019460004776E-2</v>
      </c>
    </row>
    <row r="19" spans="1:9" x14ac:dyDescent="0.25">
      <c r="A19" s="14" t="s">
        <v>33</v>
      </c>
      <c r="B19" s="29">
        <f>'2021'!G19</f>
        <v>208371</v>
      </c>
      <c r="C19" s="11">
        <f>'2020'!G19</f>
        <v>201303</v>
      </c>
      <c r="D19" s="11">
        <f t="shared" si="2"/>
        <v>7068</v>
      </c>
      <c r="E19" s="22">
        <f t="shared" si="3"/>
        <v>3.5111250204914977E-2</v>
      </c>
      <c r="F19" s="11">
        <f>SUM('2021'!B19:G19)</f>
        <v>1186407</v>
      </c>
      <c r="G19" s="11">
        <f>SUM('2020'!B19:G19)</f>
        <v>1300657</v>
      </c>
      <c r="H19" s="11">
        <f t="shared" si="4"/>
        <v>-114250</v>
      </c>
      <c r="I19" s="26">
        <f t="shared" si="5"/>
        <v>-8.7840222287659239E-2</v>
      </c>
    </row>
    <row r="20" spans="1:9" x14ac:dyDescent="0.25">
      <c r="A20" s="18" t="s">
        <v>47</v>
      </c>
      <c r="B20" s="31">
        <f>'2021'!G20</f>
        <v>271255</v>
      </c>
      <c r="C20" s="31">
        <f>'2020'!G20</f>
        <v>265798</v>
      </c>
      <c r="D20" s="31">
        <f t="shared" si="2"/>
        <v>5457</v>
      </c>
      <c r="E20" s="24">
        <f t="shared" si="3"/>
        <v>2.0530628522411755E-2</v>
      </c>
      <c r="F20" s="31">
        <f>SUM('2021'!B20:G20)</f>
        <v>1531135</v>
      </c>
      <c r="G20" s="31">
        <f>SUM('2020'!B20:G20)</f>
        <v>1677327</v>
      </c>
      <c r="H20" s="31">
        <f t="shared" si="4"/>
        <v>-146192</v>
      </c>
      <c r="I20" s="27">
        <f t="shared" si="5"/>
        <v>-8.7157721779951083E-2</v>
      </c>
    </row>
    <row r="21" spans="1:9" x14ac:dyDescent="0.25">
      <c r="A21" s="16" t="s">
        <v>28</v>
      </c>
      <c r="B21" s="30">
        <f>'2021'!G21</f>
        <v>873</v>
      </c>
      <c r="C21" s="43">
        <f>'2020'!G21</f>
        <v>1137</v>
      </c>
      <c r="D21" s="43">
        <f t="shared" si="2"/>
        <v>-264</v>
      </c>
      <c r="E21" s="23">
        <f t="shared" si="3"/>
        <v>-0.23218997361477572</v>
      </c>
      <c r="F21" s="43">
        <f>SUM('2021'!B21:G21)</f>
        <v>9400</v>
      </c>
      <c r="G21" s="43">
        <f>SUM('2020'!B21:G21)</f>
        <v>6887</v>
      </c>
      <c r="H21" s="43">
        <f t="shared" si="4"/>
        <v>2513</v>
      </c>
      <c r="I21" s="25">
        <f t="shared" si="5"/>
        <v>0.36489037316683609</v>
      </c>
    </row>
    <row r="22" spans="1:9" x14ac:dyDescent="0.25">
      <c r="A22" s="14" t="s">
        <v>26</v>
      </c>
      <c r="B22" s="29">
        <f>'2021'!G22</f>
        <v>2371</v>
      </c>
      <c r="C22" s="11">
        <f>'2020'!G22</f>
        <v>2411</v>
      </c>
      <c r="D22" s="11">
        <f t="shared" si="2"/>
        <v>-40</v>
      </c>
      <c r="E22" s="22">
        <f t="shared" si="3"/>
        <v>-1.6590626296142681E-2</v>
      </c>
      <c r="F22" s="11">
        <f>SUM('2021'!B22:G22)</f>
        <v>20401</v>
      </c>
      <c r="G22" s="11">
        <f>SUM('2020'!B22:G22)</f>
        <v>15395</v>
      </c>
      <c r="H22" s="11">
        <f t="shared" si="4"/>
        <v>5006</v>
      </c>
      <c r="I22" s="26">
        <f t="shared" si="5"/>
        <v>0.32517050990581359</v>
      </c>
    </row>
    <row r="23" spans="1:9" x14ac:dyDescent="0.25">
      <c r="A23" s="16" t="s">
        <v>27</v>
      </c>
      <c r="B23" s="30">
        <f>'2021'!G23</f>
        <v>1188</v>
      </c>
      <c r="C23" s="43">
        <f>'2020'!G23</f>
        <v>1255</v>
      </c>
      <c r="D23" s="43">
        <f t="shared" si="2"/>
        <v>-67</v>
      </c>
      <c r="E23" s="23">
        <f t="shared" si="3"/>
        <v>-5.3386454183266929E-2</v>
      </c>
      <c r="F23" s="43">
        <f>SUM('2021'!B23:G23)</f>
        <v>10826</v>
      </c>
      <c r="G23" s="43">
        <f>SUM('2020'!B23:G23)</f>
        <v>7793</v>
      </c>
      <c r="H23" s="43">
        <f t="shared" si="4"/>
        <v>3033</v>
      </c>
      <c r="I23" s="25">
        <f t="shared" si="5"/>
        <v>0.38919543179776722</v>
      </c>
    </row>
    <row r="24" spans="1:9" x14ac:dyDescent="0.25">
      <c r="A24" s="14" t="s">
        <v>25</v>
      </c>
      <c r="B24" s="29">
        <f>'2021'!G24</f>
        <v>1604</v>
      </c>
      <c r="C24" s="11">
        <f>'2020'!G24</f>
        <v>1740</v>
      </c>
      <c r="D24" s="11">
        <f t="shared" si="2"/>
        <v>-136</v>
      </c>
      <c r="E24" s="22">
        <f t="shared" si="3"/>
        <v>-7.8160919540229884E-2</v>
      </c>
      <c r="F24" s="11">
        <f>SUM('2021'!B24:G24)</f>
        <v>14786</v>
      </c>
      <c r="G24" s="11">
        <f>SUM('2020'!B24:G24)</f>
        <v>12211</v>
      </c>
      <c r="H24" s="11">
        <f t="shared" si="4"/>
        <v>2575</v>
      </c>
      <c r="I24" s="26">
        <f t="shared" si="5"/>
        <v>0.21087544017688969</v>
      </c>
    </row>
    <row r="25" spans="1:9" x14ac:dyDescent="0.25">
      <c r="A25" s="16" t="s">
        <v>29</v>
      </c>
      <c r="B25" s="30">
        <f>'2021'!G25</f>
        <v>2652</v>
      </c>
      <c r="C25" s="43">
        <f>'2020'!G25</f>
        <v>2475</v>
      </c>
      <c r="D25" s="43">
        <f t="shared" si="2"/>
        <v>177</v>
      </c>
      <c r="E25" s="23">
        <f t="shared" si="3"/>
        <v>7.1515151515151518E-2</v>
      </c>
      <c r="F25" s="43">
        <f>SUM('2021'!B25:G25)</f>
        <v>21649</v>
      </c>
      <c r="G25" s="43">
        <f>SUM('2020'!B25:G25)</f>
        <v>14946</v>
      </c>
      <c r="H25" s="43">
        <f t="shared" si="4"/>
        <v>6703</v>
      </c>
      <c r="I25" s="25">
        <f t="shared" si="5"/>
        <v>0.44848119898300548</v>
      </c>
    </row>
    <row r="26" spans="1:9" x14ac:dyDescent="0.25">
      <c r="A26" s="14" t="s">
        <v>30</v>
      </c>
      <c r="B26" s="29">
        <f>'2021'!G26</f>
        <v>3111</v>
      </c>
      <c r="C26" s="11">
        <f>'2020'!G26</f>
        <v>3694</v>
      </c>
      <c r="D26" s="11">
        <f t="shared" si="2"/>
        <v>-583</v>
      </c>
      <c r="E26" s="22">
        <f t="shared" si="3"/>
        <v>-0.15782349756361669</v>
      </c>
      <c r="F26" s="11">
        <f>SUM('2021'!B26:G26)</f>
        <v>29941</v>
      </c>
      <c r="G26" s="11">
        <f>SUM('2020'!B26:G26)</f>
        <v>21673</v>
      </c>
      <c r="H26" s="11">
        <f t="shared" si="4"/>
        <v>8268</v>
      </c>
      <c r="I26" s="26">
        <f t="shared" si="5"/>
        <v>0.3814884879804365</v>
      </c>
    </row>
    <row r="27" spans="1:9" x14ac:dyDescent="0.25">
      <c r="A27" s="18" t="s">
        <v>48</v>
      </c>
      <c r="B27" s="31">
        <f>'2021'!G27</f>
        <v>11799</v>
      </c>
      <c r="C27" s="31">
        <f>'2020'!G27</f>
        <v>12712</v>
      </c>
      <c r="D27" s="31">
        <f t="shared" si="2"/>
        <v>-913</v>
      </c>
      <c r="E27" s="24">
        <f t="shared" si="3"/>
        <v>-7.1821900566393954E-2</v>
      </c>
      <c r="F27" s="31">
        <f>SUM('2021'!B27:G27)</f>
        <v>107003</v>
      </c>
      <c r="G27" s="31">
        <f>SUM('2020'!B27:G27)</f>
        <v>78905</v>
      </c>
      <c r="H27" s="31">
        <f t="shared" si="4"/>
        <v>28098</v>
      </c>
      <c r="I27" s="27">
        <f t="shared" si="5"/>
        <v>0.35609910652049931</v>
      </c>
    </row>
    <row r="28" spans="1:9" x14ac:dyDescent="0.25">
      <c r="A28" s="16" t="s">
        <v>49</v>
      </c>
      <c r="B28" s="30">
        <f>'2021'!G28</f>
        <v>9534</v>
      </c>
      <c r="C28" s="43">
        <f>'2020'!G28</f>
        <v>10040</v>
      </c>
      <c r="D28" s="43">
        <f t="shared" si="2"/>
        <v>-506</v>
      </c>
      <c r="E28" s="23">
        <f t="shared" si="3"/>
        <v>-5.0398406374501992E-2</v>
      </c>
      <c r="F28" s="43">
        <f>SUM('2021'!B28:G28)</f>
        <v>51153</v>
      </c>
      <c r="G28" s="43">
        <f>SUM('2020'!B28:G28)</f>
        <v>54466</v>
      </c>
      <c r="H28" s="43">
        <f t="shared" si="4"/>
        <v>-3313</v>
      </c>
      <c r="I28" s="25">
        <f t="shared" si="5"/>
        <v>-6.0826937906216724E-2</v>
      </c>
    </row>
    <row r="29" spans="1:9" x14ac:dyDescent="0.25">
      <c r="A29" s="14" t="s">
        <v>36</v>
      </c>
      <c r="B29" s="29">
        <f>'2021'!G29</f>
        <v>35203</v>
      </c>
      <c r="C29" s="11">
        <f>'2020'!G29</f>
        <v>31761</v>
      </c>
      <c r="D29" s="11">
        <f t="shared" si="2"/>
        <v>3442</v>
      </c>
      <c r="E29" s="22">
        <f t="shared" si="3"/>
        <v>0.10837190264790152</v>
      </c>
      <c r="F29" s="11">
        <f>SUM('2021'!B29:G29)</f>
        <v>228762</v>
      </c>
      <c r="G29" s="11">
        <f>SUM('2020'!B29:G29)</f>
        <v>220630</v>
      </c>
      <c r="H29" s="11">
        <f t="shared" si="4"/>
        <v>8132</v>
      </c>
      <c r="I29" s="26">
        <f t="shared" si="5"/>
        <v>3.6858088201967093E-2</v>
      </c>
    </row>
    <row r="30" spans="1:9" x14ac:dyDescent="0.25">
      <c r="A30" s="16" t="s">
        <v>35</v>
      </c>
      <c r="B30" s="30">
        <f>'2021'!G30</f>
        <v>55679</v>
      </c>
      <c r="C30" s="43">
        <f>'2020'!G30</f>
        <v>50215</v>
      </c>
      <c r="D30" s="43">
        <f t="shared" si="2"/>
        <v>5464</v>
      </c>
      <c r="E30" s="23">
        <f t="shared" si="3"/>
        <v>0.10881210793587573</v>
      </c>
      <c r="F30" s="43">
        <f>SUM('2021'!B30:G30)</f>
        <v>303134</v>
      </c>
      <c r="G30" s="43">
        <f>SUM('2020'!B30:G30)</f>
        <v>363925</v>
      </c>
      <c r="H30" s="43">
        <f t="shared" si="4"/>
        <v>-60791</v>
      </c>
      <c r="I30" s="25">
        <f t="shared" si="5"/>
        <v>-0.16704265988871334</v>
      </c>
    </row>
    <row r="31" spans="1:9" x14ac:dyDescent="0.25">
      <c r="A31" s="18" t="s">
        <v>50</v>
      </c>
      <c r="B31" s="31">
        <f>'2021'!G31</f>
        <v>100416</v>
      </c>
      <c r="C31" s="31">
        <f>'2020'!G31</f>
        <v>92016</v>
      </c>
      <c r="D31" s="31">
        <f t="shared" si="2"/>
        <v>8400</v>
      </c>
      <c r="E31" s="24">
        <f t="shared" si="3"/>
        <v>9.1288471570161706E-2</v>
      </c>
      <c r="F31" s="31">
        <f>SUM('2021'!B31:G31)</f>
        <v>583049</v>
      </c>
      <c r="G31" s="31">
        <f>SUM('2020'!B31:G31)</f>
        <v>639021</v>
      </c>
      <c r="H31" s="31">
        <f t="shared" si="4"/>
        <v>-55972</v>
      </c>
      <c r="I31" s="27">
        <f t="shared" si="5"/>
        <v>-8.7590235688654983E-2</v>
      </c>
    </row>
    <row r="32" spans="1:9" x14ac:dyDescent="0.25">
      <c r="A32" s="14" t="s">
        <v>32</v>
      </c>
      <c r="B32" s="29">
        <f>'2021'!G32</f>
        <v>70923</v>
      </c>
      <c r="C32" s="11">
        <f>'2020'!G32</f>
        <v>72895</v>
      </c>
      <c r="D32" s="11">
        <f t="shared" si="2"/>
        <v>-1972</v>
      </c>
      <c r="E32" s="22">
        <f t="shared" si="3"/>
        <v>-2.7052609918375745E-2</v>
      </c>
      <c r="F32" s="11">
        <f>SUM('2021'!B32:G32)</f>
        <v>450844</v>
      </c>
      <c r="G32" s="11">
        <f>SUM('2020'!B32:G32)</f>
        <v>461250</v>
      </c>
      <c r="H32" s="11">
        <f t="shared" si="4"/>
        <v>-10406</v>
      </c>
      <c r="I32" s="26">
        <f t="shared" si="5"/>
        <v>-2.2560433604336044E-2</v>
      </c>
    </row>
    <row r="33" spans="1:9" x14ac:dyDescent="0.25">
      <c r="A33" s="16" t="s">
        <v>31</v>
      </c>
      <c r="B33" s="30">
        <f>'2021'!G33</f>
        <v>89493</v>
      </c>
      <c r="C33" s="43">
        <f>'2020'!G33</f>
        <v>89745</v>
      </c>
      <c r="D33" s="43">
        <f t="shared" si="2"/>
        <v>-252</v>
      </c>
      <c r="E33" s="23">
        <f t="shared" si="3"/>
        <v>-2.8079558749791074E-3</v>
      </c>
      <c r="F33" s="43">
        <f>SUM('2021'!B33:G33)</f>
        <v>588185</v>
      </c>
      <c r="G33" s="43">
        <f>SUM('2020'!B33:G33)</f>
        <v>633797</v>
      </c>
      <c r="H33" s="43">
        <f t="shared" si="4"/>
        <v>-45612</v>
      </c>
      <c r="I33" s="25">
        <f t="shared" si="5"/>
        <v>-7.1966260490346282E-2</v>
      </c>
    </row>
    <row r="34" spans="1:9" x14ac:dyDescent="0.25">
      <c r="A34" s="18" t="s">
        <v>51</v>
      </c>
      <c r="B34" s="31">
        <f>'2021'!G34</f>
        <v>160416</v>
      </c>
      <c r="C34" s="31">
        <f>'2020'!G34</f>
        <v>162640</v>
      </c>
      <c r="D34" s="44">
        <f t="shared" si="2"/>
        <v>-2224</v>
      </c>
      <c r="E34" s="24">
        <f t="shared" si="3"/>
        <v>-1.3674372848007869E-2</v>
      </c>
      <c r="F34" s="31">
        <f>SUM('2021'!B34:G34)</f>
        <v>1039029</v>
      </c>
      <c r="G34" s="47">
        <f>SUM('2020'!B34:G34)</f>
        <v>1095047</v>
      </c>
      <c r="H34" s="47">
        <f t="shared" si="4"/>
        <v>-56018</v>
      </c>
      <c r="I34" s="27">
        <f t="shared" si="5"/>
        <v>-5.1155795139386714E-2</v>
      </c>
    </row>
    <row r="35" spans="1:9" x14ac:dyDescent="0.25">
      <c r="A35" s="14" t="s">
        <v>52</v>
      </c>
      <c r="B35" s="29">
        <f>'2021'!G35</f>
        <v>65</v>
      </c>
      <c r="C35" s="11">
        <f>'2020'!G35</f>
        <v>88</v>
      </c>
      <c r="D35" s="11">
        <f t="shared" si="2"/>
        <v>-23</v>
      </c>
      <c r="E35" s="22">
        <f t="shared" si="3"/>
        <v>-0.26136363636363635</v>
      </c>
      <c r="F35" s="49">
        <f>SUM('2021'!B35:G35)</f>
        <v>339</v>
      </c>
      <c r="G35" s="29">
        <f>SUM('2020'!B35:G35)</f>
        <v>301</v>
      </c>
      <c r="H35" s="29">
        <f t="shared" si="4"/>
        <v>38</v>
      </c>
      <c r="I35" s="45">
        <f t="shared" si="5"/>
        <v>0.12624584717607973</v>
      </c>
    </row>
    <row r="36" spans="1:9" x14ac:dyDescent="0.25">
      <c r="A36" s="16" t="s">
        <v>19</v>
      </c>
      <c r="B36" s="30">
        <f>'2021'!G36</f>
        <v>5293</v>
      </c>
      <c r="C36" s="43">
        <f>'2020'!G36</f>
        <v>4151</v>
      </c>
      <c r="D36" s="43">
        <f t="shared" si="2"/>
        <v>1142</v>
      </c>
      <c r="E36" s="57">
        <f t="shared" si="3"/>
        <v>0.27511443025776922</v>
      </c>
      <c r="F36" s="50">
        <f>SUM('2021'!B36:G36)</f>
        <v>40088</v>
      </c>
      <c r="G36" s="30">
        <f>SUM('2020'!B36:G36)</f>
        <v>28060</v>
      </c>
      <c r="H36" s="30">
        <f t="shared" si="4"/>
        <v>12028</v>
      </c>
      <c r="I36" s="46">
        <f t="shared" si="5"/>
        <v>0.42865288667141838</v>
      </c>
    </row>
    <row r="37" spans="1:9" x14ac:dyDescent="0.25">
      <c r="A37" s="14" t="s">
        <v>18</v>
      </c>
      <c r="B37" s="29">
        <f>'2021'!G37</f>
        <v>37424</v>
      </c>
      <c r="C37" s="11">
        <f>'2020'!G37</f>
        <v>36177</v>
      </c>
      <c r="D37" s="11">
        <f t="shared" si="2"/>
        <v>1247</v>
      </c>
      <c r="E37" s="22">
        <f t="shared" si="3"/>
        <v>3.4469414268734282E-2</v>
      </c>
      <c r="F37" s="49">
        <f>SUM('2021'!B37:G37)</f>
        <v>175684</v>
      </c>
      <c r="G37" s="29">
        <f>SUM('2020'!B37:G37)</f>
        <v>142699</v>
      </c>
      <c r="H37" s="29">
        <f t="shared" si="4"/>
        <v>32985</v>
      </c>
      <c r="I37" s="45">
        <f t="shared" si="5"/>
        <v>0.23115088402861969</v>
      </c>
    </row>
    <row r="38" spans="1:9" x14ac:dyDescent="0.25">
      <c r="A38" s="18" t="s">
        <v>53</v>
      </c>
      <c r="B38" s="31">
        <f>'2021'!G38</f>
        <v>42782</v>
      </c>
      <c r="C38" s="31">
        <f>'2020'!G38</f>
        <v>40416</v>
      </c>
      <c r="D38" s="31">
        <f t="shared" si="2"/>
        <v>2366</v>
      </c>
      <c r="E38" s="24">
        <f t="shared" si="3"/>
        <v>5.8541171813143313E-2</v>
      </c>
      <c r="F38" s="31">
        <f>SUM('2021'!B38:G38)</f>
        <v>216111</v>
      </c>
      <c r="G38" s="48">
        <f>SUM('2020'!B38:G38)</f>
        <v>171060</v>
      </c>
      <c r="H38" s="48">
        <f t="shared" si="4"/>
        <v>45051</v>
      </c>
      <c r="I38" s="27">
        <f t="shared" si="5"/>
        <v>0.26336373202385127</v>
      </c>
    </row>
    <row r="39" spans="1:9" x14ac:dyDescent="0.25">
      <c r="A39" s="32" t="s">
        <v>54</v>
      </c>
      <c r="B39" s="33">
        <f>'2021'!G39</f>
        <v>854890</v>
      </c>
      <c r="C39" s="33">
        <f>'2020'!G39</f>
        <v>868095</v>
      </c>
      <c r="D39" s="33">
        <f t="shared" si="2"/>
        <v>-13205</v>
      </c>
      <c r="E39" s="34">
        <f t="shared" si="3"/>
        <v>-1.5211468790858143E-2</v>
      </c>
      <c r="F39" s="35">
        <f>SUM('2021'!B39:G39)</f>
        <v>5100019</v>
      </c>
      <c r="G39" s="35">
        <f>SUM('2020'!B39:G39)</f>
        <v>5634611</v>
      </c>
      <c r="H39" s="35">
        <f t="shared" si="4"/>
        <v>-534592</v>
      </c>
      <c r="I39" s="36">
        <f t="shared" si="5"/>
        <v>-9.4876469733225596E-2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4350-3E64-4A8F-A166-F538B1258468}">
  <dimension ref="A1:I39"/>
  <sheetViews>
    <sheetView topLeftCell="A18" workbookViewId="0">
      <selection activeCell="B28" sqref="B28:B29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43</v>
      </c>
    </row>
    <row r="2" spans="1:9" ht="15.75" x14ac:dyDescent="0.25">
      <c r="A2" s="72">
        <v>44378</v>
      </c>
    </row>
    <row r="4" spans="1:9" x14ac:dyDescent="0.25">
      <c r="A4" s="55" t="s">
        <v>37</v>
      </c>
      <c r="B4" s="104" t="s">
        <v>38</v>
      </c>
      <c r="C4" s="105"/>
      <c r="D4" s="105"/>
      <c r="E4" s="106"/>
      <c r="F4" s="104" t="s">
        <v>39</v>
      </c>
      <c r="G4" s="105"/>
      <c r="H4" s="105"/>
      <c r="I4" s="106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'2021'!H6</f>
        <v>0</v>
      </c>
      <c r="C6" s="11">
        <f>'2020'!H6</f>
        <v>967</v>
      </c>
      <c r="D6" s="11">
        <f t="shared" ref="D6" si="0">B6-C6</f>
        <v>-967</v>
      </c>
      <c r="E6" s="22">
        <f t="shared" ref="E6" si="1">D6/C6</f>
        <v>-1</v>
      </c>
      <c r="F6" s="11">
        <f>SUM('2021'!B6:H6)</f>
        <v>7991</v>
      </c>
      <c r="G6" s="11">
        <f>SUM('2020'!B6:H6)</f>
        <v>7331</v>
      </c>
      <c r="H6" s="11">
        <f>F6-G6</f>
        <v>660</v>
      </c>
      <c r="I6" s="26">
        <f>H6/G6</f>
        <v>9.002864547810667E-2</v>
      </c>
    </row>
    <row r="7" spans="1:9" x14ac:dyDescent="0.25">
      <c r="A7" s="16" t="s">
        <v>20</v>
      </c>
      <c r="B7" s="30">
        <f>'2021'!H7</f>
        <v>4003</v>
      </c>
      <c r="C7" s="43">
        <f>'2020'!H7</f>
        <v>4580</v>
      </c>
      <c r="D7" s="43">
        <f t="shared" ref="D7:D39" si="2">B7-C7</f>
        <v>-577</v>
      </c>
      <c r="E7" s="23">
        <f t="shared" ref="E7:E39" si="3">D7/C7</f>
        <v>-0.1259825327510917</v>
      </c>
      <c r="F7" s="43">
        <f>SUM('2021'!B7:H7)</f>
        <v>80135</v>
      </c>
      <c r="G7" s="43">
        <f>SUM('2020'!B7:H7)</f>
        <v>72600</v>
      </c>
      <c r="H7" s="43">
        <f t="shared" ref="H7:H39" si="4">F7-G7</f>
        <v>7535</v>
      </c>
      <c r="I7" s="25">
        <f t="shared" ref="I7:I39" si="5">H7/G7</f>
        <v>0.10378787878787879</v>
      </c>
    </row>
    <row r="8" spans="1:9" x14ac:dyDescent="0.25">
      <c r="A8" s="14" t="s">
        <v>21</v>
      </c>
      <c r="B8" s="29">
        <f>'2021'!H8</f>
        <v>4166</v>
      </c>
      <c r="C8" s="11">
        <f>'2020'!H8</f>
        <v>4729</v>
      </c>
      <c r="D8" s="11">
        <f t="shared" si="2"/>
        <v>-563</v>
      </c>
      <c r="E8" s="22">
        <f t="shared" si="3"/>
        <v>-0.11905265383802072</v>
      </c>
      <c r="F8" s="11">
        <f>SUM('2021'!B8:H8)</f>
        <v>54016</v>
      </c>
      <c r="G8" s="11">
        <f>SUM('2020'!B8:H8)</f>
        <v>48236</v>
      </c>
      <c r="H8" s="11">
        <f t="shared" si="4"/>
        <v>5780</v>
      </c>
      <c r="I8" s="26">
        <f t="shared" si="5"/>
        <v>0.11982751471929678</v>
      </c>
    </row>
    <row r="9" spans="1:9" x14ac:dyDescent="0.25">
      <c r="A9" s="18" t="s">
        <v>44</v>
      </c>
      <c r="B9" s="31">
        <f>'2021'!H9</f>
        <v>8169</v>
      </c>
      <c r="C9" s="31">
        <f>'2020'!H9</f>
        <v>10276</v>
      </c>
      <c r="D9" s="31">
        <f t="shared" si="2"/>
        <v>-2107</v>
      </c>
      <c r="E9" s="24">
        <f t="shared" si="3"/>
        <v>-0.20504087193460491</v>
      </c>
      <c r="F9" s="31">
        <f>SUM('2021'!B9:H9)</f>
        <v>142142</v>
      </c>
      <c r="G9" s="31">
        <f>SUM('2020'!B9:H9)</f>
        <v>128167</v>
      </c>
      <c r="H9" s="31">
        <f t="shared" si="4"/>
        <v>13975</v>
      </c>
      <c r="I9" s="27">
        <f t="shared" si="5"/>
        <v>0.10903742773100721</v>
      </c>
    </row>
    <row r="10" spans="1:9" x14ac:dyDescent="0.25">
      <c r="A10" s="16" t="s">
        <v>16</v>
      </c>
      <c r="B10" s="30">
        <f>'2021'!H10</f>
        <v>15994</v>
      </c>
      <c r="C10" s="43">
        <f>'2020'!H10</f>
        <v>20315</v>
      </c>
      <c r="D10" s="43">
        <f t="shared" si="2"/>
        <v>-4321</v>
      </c>
      <c r="E10" s="23">
        <f t="shared" si="3"/>
        <v>-0.2126999753876446</v>
      </c>
      <c r="F10" s="43">
        <f>SUM('2021'!B10:H10)</f>
        <v>145153</v>
      </c>
      <c r="G10" s="43">
        <f>SUM('2020'!B10:H10)</f>
        <v>172562</v>
      </c>
      <c r="H10" s="43">
        <f t="shared" si="4"/>
        <v>-27409</v>
      </c>
      <c r="I10" s="26">
        <f t="shared" si="5"/>
        <v>-0.15883566486248421</v>
      </c>
    </row>
    <row r="11" spans="1:9" x14ac:dyDescent="0.25">
      <c r="A11" s="14" t="s">
        <v>14</v>
      </c>
      <c r="B11" s="29">
        <f>'2021'!H11</f>
        <v>75939</v>
      </c>
      <c r="C11" s="11">
        <f>'2020'!H11</f>
        <v>90141</v>
      </c>
      <c r="D11" s="11">
        <f t="shared" si="2"/>
        <v>-14202</v>
      </c>
      <c r="E11" s="22">
        <f t="shared" si="3"/>
        <v>-0.15755316670549471</v>
      </c>
      <c r="F11" s="11">
        <f>SUM('2021'!B11:H11)</f>
        <v>585766</v>
      </c>
      <c r="G11" s="11">
        <f>SUM('2020'!B11:H11)</f>
        <v>761007</v>
      </c>
      <c r="H11" s="11">
        <f t="shared" si="4"/>
        <v>-175241</v>
      </c>
      <c r="I11" s="26">
        <f t="shared" si="5"/>
        <v>-0.23027514858601827</v>
      </c>
    </row>
    <row r="12" spans="1:9" x14ac:dyDescent="0.25">
      <c r="A12" s="16" t="s">
        <v>17</v>
      </c>
      <c r="B12" s="30">
        <f>'2021'!H12</f>
        <v>1018</v>
      </c>
      <c r="C12" s="43">
        <f>'2020'!H12</f>
        <v>1124</v>
      </c>
      <c r="D12" s="43">
        <f t="shared" si="2"/>
        <v>-106</v>
      </c>
      <c r="E12" s="23">
        <f t="shared" si="3"/>
        <v>-9.4306049822064059E-2</v>
      </c>
      <c r="F12" s="43">
        <f>SUM('2021'!B12:H12)</f>
        <v>20476</v>
      </c>
      <c r="G12" s="43">
        <f>SUM('2020'!B12:H12)</f>
        <v>21294</v>
      </c>
      <c r="H12" s="43">
        <f t="shared" si="4"/>
        <v>-818</v>
      </c>
      <c r="I12" s="25">
        <f t="shared" si="5"/>
        <v>-3.8414576876115339E-2</v>
      </c>
    </row>
    <row r="13" spans="1:9" x14ac:dyDescent="0.25">
      <c r="A13" s="14" t="s">
        <v>15</v>
      </c>
      <c r="B13" s="29">
        <f>'2021'!H13</f>
        <v>87636</v>
      </c>
      <c r="C13" s="11">
        <f>'2020'!H13</f>
        <v>112177</v>
      </c>
      <c r="D13" s="11">
        <f t="shared" si="2"/>
        <v>-24541</v>
      </c>
      <c r="E13" s="22">
        <f t="shared" si="3"/>
        <v>-0.21877033616516756</v>
      </c>
      <c r="F13" s="11">
        <f>SUM('2021'!B13:H13)</f>
        <v>798000</v>
      </c>
      <c r="G13" s="11">
        <f>SUM('2020'!B13:H13)</f>
        <v>1037035</v>
      </c>
      <c r="H13" s="11">
        <f t="shared" si="4"/>
        <v>-239035</v>
      </c>
      <c r="I13" s="26">
        <f t="shared" si="5"/>
        <v>-0.23049848847917379</v>
      </c>
    </row>
    <row r="14" spans="1:9" x14ac:dyDescent="0.25">
      <c r="A14" s="18" t="s">
        <v>45</v>
      </c>
      <c r="B14" s="31">
        <f>'2021'!H14</f>
        <v>180587</v>
      </c>
      <c r="C14" s="31">
        <f>'2020'!H14</f>
        <v>223757</v>
      </c>
      <c r="D14" s="31">
        <f t="shared" si="2"/>
        <v>-43170</v>
      </c>
      <c r="E14" s="24">
        <f t="shared" si="3"/>
        <v>-0.19293251160857539</v>
      </c>
      <c r="F14" s="31">
        <f>SUM('2021'!B14:H14)</f>
        <v>1549395</v>
      </c>
      <c r="G14" s="31">
        <f>SUM('2020'!B14:H14)</f>
        <v>1991898</v>
      </c>
      <c r="H14" s="31">
        <f t="shared" si="4"/>
        <v>-442503</v>
      </c>
      <c r="I14" s="27">
        <f t="shared" si="5"/>
        <v>-0.22215143546506899</v>
      </c>
    </row>
    <row r="15" spans="1:9" x14ac:dyDescent="0.25">
      <c r="A15" s="16" t="s">
        <v>24</v>
      </c>
      <c r="B15" s="30">
        <f>'2021'!H15</f>
        <v>4657</v>
      </c>
      <c r="C15" s="43">
        <f>'2020'!H15</f>
        <v>3830</v>
      </c>
      <c r="D15" s="43">
        <f t="shared" si="2"/>
        <v>827</v>
      </c>
      <c r="E15" s="23">
        <f t="shared" si="3"/>
        <v>0.21592689295039164</v>
      </c>
      <c r="F15" s="43">
        <f>SUM('2021'!B15:H15)</f>
        <v>74733</v>
      </c>
      <c r="G15" s="43">
        <f>SUM('2020'!B15:H15)</f>
        <v>58318</v>
      </c>
      <c r="H15" s="43">
        <f t="shared" si="4"/>
        <v>16415</v>
      </c>
      <c r="I15" s="25">
        <f t="shared" si="5"/>
        <v>0.28147398744812924</v>
      </c>
    </row>
    <row r="16" spans="1:9" x14ac:dyDescent="0.25">
      <c r="A16" s="14" t="s">
        <v>23</v>
      </c>
      <c r="B16" s="29">
        <f>'2021'!H16</f>
        <v>2482</v>
      </c>
      <c r="C16" s="11">
        <f>'2020'!H16</f>
        <v>2267</v>
      </c>
      <c r="D16" s="11">
        <f t="shared" si="2"/>
        <v>215</v>
      </c>
      <c r="E16" s="22">
        <f t="shared" si="3"/>
        <v>9.483899426554919E-2</v>
      </c>
      <c r="F16" s="11">
        <f>SUM('2021'!B16:H16)</f>
        <v>53317</v>
      </c>
      <c r="G16" s="11">
        <f>SUM('2020'!B16:H16)</f>
        <v>34998</v>
      </c>
      <c r="H16" s="11">
        <f t="shared" si="4"/>
        <v>18319</v>
      </c>
      <c r="I16" s="26">
        <f t="shared" si="5"/>
        <v>0.5234299102805875</v>
      </c>
    </row>
    <row r="17" spans="1:9" x14ac:dyDescent="0.25">
      <c r="A17" s="18" t="s">
        <v>46</v>
      </c>
      <c r="B17" s="31">
        <f>'2021'!H17</f>
        <v>7139</v>
      </c>
      <c r="C17" s="31">
        <f>'2020'!H17</f>
        <v>6097</v>
      </c>
      <c r="D17" s="31">
        <f t="shared" si="2"/>
        <v>1042</v>
      </c>
      <c r="E17" s="24">
        <f t="shared" si="3"/>
        <v>0.17090372314252911</v>
      </c>
      <c r="F17" s="31">
        <f>SUM('2021'!B17:H17)</f>
        <v>128050</v>
      </c>
      <c r="G17" s="31">
        <f>SUM('2020'!B17:H17)</f>
        <v>93316</v>
      </c>
      <c r="H17" s="31">
        <f t="shared" si="4"/>
        <v>34734</v>
      </c>
      <c r="I17" s="27">
        <f t="shared" si="5"/>
        <v>0.3722191264091903</v>
      </c>
    </row>
    <row r="18" spans="1:9" x14ac:dyDescent="0.25">
      <c r="A18" s="16" t="s">
        <v>34</v>
      </c>
      <c r="B18" s="30">
        <f>'2021'!H18</f>
        <v>51855</v>
      </c>
      <c r="C18" s="43">
        <f>'2020'!H18</f>
        <v>55775</v>
      </c>
      <c r="D18" s="43">
        <f t="shared" si="2"/>
        <v>-3920</v>
      </c>
      <c r="E18" s="23">
        <f t="shared" si="3"/>
        <v>-7.0282384580905424E-2</v>
      </c>
      <c r="F18" s="43">
        <f>SUM('2021'!B18:H18)</f>
        <v>396583</v>
      </c>
      <c r="G18" s="43">
        <f>SUM('2020'!B18:H18)</f>
        <v>432445</v>
      </c>
      <c r="H18" s="43">
        <f t="shared" si="4"/>
        <v>-35862</v>
      </c>
      <c r="I18" s="25">
        <f t="shared" si="5"/>
        <v>-8.2928464891489084E-2</v>
      </c>
    </row>
    <row r="19" spans="1:9" x14ac:dyDescent="0.25">
      <c r="A19" s="14" t="s">
        <v>33</v>
      </c>
      <c r="B19" s="29">
        <f>'2021'!H19</f>
        <v>146496</v>
      </c>
      <c r="C19" s="11">
        <f>'2020'!H19</f>
        <v>170638</v>
      </c>
      <c r="D19" s="11">
        <f t="shared" si="2"/>
        <v>-24142</v>
      </c>
      <c r="E19" s="22">
        <f t="shared" si="3"/>
        <v>-0.14148079560238633</v>
      </c>
      <c r="F19" s="11">
        <f>SUM('2021'!B19:H19)</f>
        <v>1332903</v>
      </c>
      <c r="G19" s="11">
        <f>SUM('2020'!B19:H19)</f>
        <v>1471295</v>
      </c>
      <c r="H19" s="11">
        <f t="shared" si="4"/>
        <v>-138392</v>
      </c>
      <c r="I19" s="26">
        <f t="shared" si="5"/>
        <v>-9.4061354113213189E-2</v>
      </c>
    </row>
    <row r="20" spans="1:9" x14ac:dyDescent="0.25">
      <c r="A20" s="18" t="s">
        <v>47</v>
      </c>
      <c r="B20" s="31">
        <f>'2021'!H20</f>
        <v>198351</v>
      </c>
      <c r="C20" s="31">
        <f>'2020'!H20</f>
        <v>226413</v>
      </c>
      <c r="D20" s="31">
        <f t="shared" si="2"/>
        <v>-28062</v>
      </c>
      <c r="E20" s="24">
        <f t="shared" si="3"/>
        <v>-0.12394164646022976</v>
      </c>
      <c r="F20" s="31">
        <f>SUM('2021'!B20:H20)</f>
        <v>1729486</v>
      </c>
      <c r="G20" s="31">
        <f>SUM('2020'!B20:H20)</f>
        <v>1903740</v>
      </c>
      <c r="H20" s="31">
        <f t="shared" si="4"/>
        <v>-174254</v>
      </c>
      <c r="I20" s="27">
        <f t="shared" si="5"/>
        <v>-9.1532457163268091E-2</v>
      </c>
    </row>
    <row r="21" spans="1:9" x14ac:dyDescent="0.25">
      <c r="A21" s="16" t="s">
        <v>28</v>
      </c>
      <c r="B21" s="30">
        <f>'2021'!H21</f>
        <v>117</v>
      </c>
      <c r="C21" s="43">
        <f>'2020'!H21</f>
        <v>131</v>
      </c>
      <c r="D21" s="43">
        <f t="shared" si="2"/>
        <v>-14</v>
      </c>
      <c r="E21" s="23">
        <f t="shared" si="3"/>
        <v>-0.10687022900763359</v>
      </c>
      <c r="F21" s="43">
        <f>SUM('2021'!B21:H21)</f>
        <v>9517</v>
      </c>
      <c r="G21" s="43">
        <f>SUM('2020'!B21:H21)</f>
        <v>7018</v>
      </c>
      <c r="H21" s="43">
        <f t="shared" si="4"/>
        <v>2499</v>
      </c>
      <c r="I21" s="25">
        <f t="shared" si="5"/>
        <v>0.35608435451695641</v>
      </c>
    </row>
    <row r="22" spans="1:9" x14ac:dyDescent="0.25">
      <c r="A22" s="14" t="s">
        <v>26</v>
      </c>
      <c r="B22" s="29">
        <f>'2021'!H22</f>
        <v>445</v>
      </c>
      <c r="C22" s="11">
        <f>'2020'!H22</f>
        <v>403</v>
      </c>
      <c r="D22" s="11">
        <f t="shared" si="2"/>
        <v>42</v>
      </c>
      <c r="E22" s="22">
        <f t="shared" si="3"/>
        <v>0.10421836228287841</v>
      </c>
      <c r="F22" s="11">
        <f>SUM('2021'!B22:H22)</f>
        <v>20846</v>
      </c>
      <c r="G22" s="11">
        <f>SUM('2020'!B22:H22)</f>
        <v>15798</v>
      </c>
      <c r="H22" s="11">
        <f t="shared" si="4"/>
        <v>5048</v>
      </c>
      <c r="I22" s="26">
        <f t="shared" si="5"/>
        <v>0.31953411824281552</v>
      </c>
    </row>
    <row r="23" spans="1:9" x14ac:dyDescent="0.25">
      <c r="A23" s="16" t="s">
        <v>27</v>
      </c>
      <c r="B23" s="30">
        <f>'2021'!H23</f>
        <v>97</v>
      </c>
      <c r="C23" s="43">
        <f>'2020'!H23</f>
        <v>101</v>
      </c>
      <c r="D23" s="43">
        <f t="shared" si="2"/>
        <v>-4</v>
      </c>
      <c r="E23" s="23">
        <f t="shared" si="3"/>
        <v>-3.9603960396039604E-2</v>
      </c>
      <c r="F23" s="43">
        <f>SUM('2021'!B23:H23)</f>
        <v>10923</v>
      </c>
      <c r="G23" s="43">
        <f>SUM('2020'!B23:H23)</f>
        <v>7894</v>
      </c>
      <c r="H23" s="43">
        <f t="shared" si="4"/>
        <v>3029</v>
      </c>
      <c r="I23" s="25">
        <f t="shared" si="5"/>
        <v>0.38370914618697743</v>
      </c>
    </row>
    <row r="24" spans="1:9" x14ac:dyDescent="0.25">
      <c r="A24" s="14" t="s">
        <v>25</v>
      </c>
      <c r="B24" s="29">
        <f>'2021'!H24</f>
        <v>468</v>
      </c>
      <c r="C24" s="11">
        <f>'2020'!H24</f>
        <v>372</v>
      </c>
      <c r="D24" s="11">
        <f t="shared" si="2"/>
        <v>96</v>
      </c>
      <c r="E24" s="22">
        <f t="shared" si="3"/>
        <v>0.25806451612903225</v>
      </c>
      <c r="F24" s="11">
        <f>SUM('2021'!B24:H24)</f>
        <v>15254</v>
      </c>
      <c r="G24" s="11">
        <f>SUM('2020'!B24:H24)</f>
        <v>12583</v>
      </c>
      <c r="H24" s="11">
        <f t="shared" si="4"/>
        <v>2671</v>
      </c>
      <c r="I24" s="26">
        <f t="shared" si="5"/>
        <v>0.2122705237224827</v>
      </c>
    </row>
    <row r="25" spans="1:9" x14ac:dyDescent="0.25">
      <c r="A25" s="16" t="s">
        <v>29</v>
      </c>
      <c r="B25" s="30">
        <f>'2021'!H25</f>
        <v>918</v>
      </c>
      <c r="C25" s="43">
        <f>'2020'!H25</f>
        <v>1029</v>
      </c>
      <c r="D25" s="43">
        <f t="shared" si="2"/>
        <v>-111</v>
      </c>
      <c r="E25" s="23">
        <f t="shared" si="3"/>
        <v>-0.10787172011661808</v>
      </c>
      <c r="F25" s="43">
        <f>SUM('2021'!B25:H25)</f>
        <v>22567</v>
      </c>
      <c r="G25" s="43">
        <f>SUM('2020'!B25:H25)</f>
        <v>15975</v>
      </c>
      <c r="H25" s="43">
        <f t="shared" si="4"/>
        <v>6592</v>
      </c>
      <c r="I25" s="25">
        <f t="shared" si="5"/>
        <v>0.41264475743348983</v>
      </c>
    </row>
    <row r="26" spans="1:9" x14ac:dyDescent="0.25">
      <c r="A26" s="14" t="s">
        <v>30</v>
      </c>
      <c r="B26" s="29">
        <f>'2021'!H26</f>
        <v>462</v>
      </c>
      <c r="C26" s="11">
        <f>'2020'!H26</f>
        <v>524</v>
      </c>
      <c r="D26" s="11">
        <f t="shared" si="2"/>
        <v>-62</v>
      </c>
      <c r="E26" s="22">
        <f t="shared" si="3"/>
        <v>-0.1183206106870229</v>
      </c>
      <c r="F26" s="11">
        <f>SUM('2021'!B26:H26)</f>
        <v>30403</v>
      </c>
      <c r="G26" s="11">
        <f>SUM('2020'!B26:H26)</f>
        <v>22197</v>
      </c>
      <c r="H26" s="11">
        <f t="shared" si="4"/>
        <v>8206</v>
      </c>
      <c r="I26" s="26">
        <f t="shared" si="5"/>
        <v>0.369689597693382</v>
      </c>
    </row>
    <row r="27" spans="1:9" x14ac:dyDescent="0.25">
      <c r="A27" s="18" t="s">
        <v>48</v>
      </c>
      <c r="B27" s="31">
        <f>'2021'!H27</f>
        <v>2507</v>
      </c>
      <c r="C27" s="31">
        <f>'2020'!H27</f>
        <v>2560</v>
      </c>
      <c r="D27" s="31">
        <f t="shared" si="2"/>
        <v>-53</v>
      </c>
      <c r="E27" s="24">
        <f t="shared" si="3"/>
        <v>-2.0703124999999999E-2</v>
      </c>
      <c r="F27" s="31">
        <f>SUM('2021'!B27:H27)</f>
        <v>109510</v>
      </c>
      <c r="G27" s="31">
        <f>SUM('2020'!B27:H27)</f>
        <v>81465</v>
      </c>
      <c r="H27" s="31">
        <f t="shared" si="4"/>
        <v>28045</v>
      </c>
      <c r="I27" s="27">
        <f t="shared" si="5"/>
        <v>0.34425827042288099</v>
      </c>
    </row>
    <row r="28" spans="1:9" x14ac:dyDescent="0.25">
      <c r="A28" s="16" t="s">
        <v>49</v>
      </c>
      <c r="B28" s="30">
        <f>'2021'!H28</f>
        <v>6327</v>
      </c>
      <c r="C28" s="43">
        <f>'2020'!H28</f>
        <v>8039</v>
      </c>
      <c r="D28" s="43">
        <f t="shared" si="2"/>
        <v>-1712</v>
      </c>
      <c r="E28" s="23">
        <f t="shared" si="3"/>
        <v>-0.21296181117054361</v>
      </c>
      <c r="F28" s="43">
        <f>SUM('2021'!B28:H28)</f>
        <v>57480</v>
      </c>
      <c r="G28" s="43">
        <f>SUM('2020'!B28:H28)</f>
        <v>62505</v>
      </c>
      <c r="H28" s="43">
        <f t="shared" si="4"/>
        <v>-5025</v>
      </c>
      <c r="I28" s="25">
        <f t="shared" si="5"/>
        <v>-8.0393568514518843E-2</v>
      </c>
    </row>
    <row r="29" spans="1:9" x14ac:dyDescent="0.25">
      <c r="A29" s="14" t="s">
        <v>36</v>
      </c>
      <c r="B29" s="29">
        <f>'2021'!H29</f>
        <v>14628</v>
      </c>
      <c r="C29" s="11">
        <f>'2020'!H29</f>
        <v>16507</v>
      </c>
      <c r="D29" s="11">
        <f t="shared" si="2"/>
        <v>-1879</v>
      </c>
      <c r="E29" s="22">
        <f t="shared" si="3"/>
        <v>-0.11383049615314715</v>
      </c>
      <c r="F29" s="11">
        <f>SUM('2021'!B29:H29)</f>
        <v>243390</v>
      </c>
      <c r="G29" s="11">
        <f>SUM('2020'!B29:H29)</f>
        <v>237137</v>
      </c>
      <c r="H29" s="11">
        <f t="shared" si="4"/>
        <v>6253</v>
      </c>
      <c r="I29" s="26">
        <f t="shared" si="5"/>
        <v>2.6368723564859132E-2</v>
      </c>
    </row>
    <row r="30" spans="1:9" x14ac:dyDescent="0.25">
      <c r="A30" s="16" t="s">
        <v>35</v>
      </c>
      <c r="B30" s="30">
        <f>'2021'!H30</f>
        <v>38184</v>
      </c>
      <c r="C30" s="43">
        <f>'2020'!H30</f>
        <v>42353</v>
      </c>
      <c r="D30" s="43">
        <f t="shared" si="2"/>
        <v>-4169</v>
      </c>
      <c r="E30" s="23">
        <f t="shared" si="3"/>
        <v>-9.8434585507520128E-2</v>
      </c>
      <c r="F30" s="43">
        <f>SUM('2021'!B30:H30)</f>
        <v>341318</v>
      </c>
      <c r="G30" s="43">
        <f>SUM('2020'!B30:H30)</f>
        <v>406278</v>
      </c>
      <c r="H30" s="43">
        <f t="shared" si="4"/>
        <v>-64960</v>
      </c>
      <c r="I30" s="25">
        <f t="shared" si="5"/>
        <v>-0.15989051831504536</v>
      </c>
    </row>
    <row r="31" spans="1:9" x14ac:dyDescent="0.25">
      <c r="A31" s="18" t="s">
        <v>50</v>
      </c>
      <c r="B31" s="31">
        <f>'2021'!H31</f>
        <v>59139</v>
      </c>
      <c r="C31" s="31">
        <f>'2020'!H31</f>
        <v>66899</v>
      </c>
      <c r="D31" s="31">
        <f t="shared" si="2"/>
        <v>-7760</v>
      </c>
      <c r="E31" s="24">
        <f t="shared" si="3"/>
        <v>-0.11599575479454102</v>
      </c>
      <c r="F31" s="31">
        <f>SUM('2021'!B31:H31)</f>
        <v>642188</v>
      </c>
      <c r="G31" s="31">
        <f>SUM('2020'!B31:H31)</f>
        <v>705920</v>
      </c>
      <c r="H31" s="31">
        <f t="shared" si="4"/>
        <v>-63732</v>
      </c>
      <c r="I31" s="27">
        <f t="shared" si="5"/>
        <v>-9.0282184950135999E-2</v>
      </c>
    </row>
    <row r="32" spans="1:9" x14ac:dyDescent="0.25">
      <c r="A32" s="14" t="s">
        <v>32</v>
      </c>
      <c r="B32" s="29">
        <f>'2021'!H32</f>
        <v>50897</v>
      </c>
      <c r="C32" s="11">
        <f>'2020'!H32</f>
        <v>59911</v>
      </c>
      <c r="D32" s="11">
        <f t="shared" si="2"/>
        <v>-9014</v>
      </c>
      <c r="E32" s="22">
        <f t="shared" si="3"/>
        <v>-0.150456510490561</v>
      </c>
      <c r="F32" s="11">
        <f>SUM('2021'!B32:H32)</f>
        <v>501741</v>
      </c>
      <c r="G32" s="11">
        <f>SUM('2020'!B32:H32)</f>
        <v>521161</v>
      </c>
      <c r="H32" s="11">
        <f t="shared" si="4"/>
        <v>-19420</v>
      </c>
      <c r="I32" s="26">
        <f t="shared" si="5"/>
        <v>-3.7262957128411371E-2</v>
      </c>
    </row>
    <row r="33" spans="1:9" x14ac:dyDescent="0.25">
      <c r="A33" s="16" t="s">
        <v>31</v>
      </c>
      <c r="B33" s="30">
        <f>'2021'!H33</f>
        <v>57869</v>
      </c>
      <c r="C33" s="43">
        <f>'2020'!H33</f>
        <v>66814</v>
      </c>
      <c r="D33" s="43">
        <f t="shared" si="2"/>
        <v>-8945</v>
      </c>
      <c r="E33" s="23">
        <f t="shared" si="3"/>
        <v>-0.13387912712904482</v>
      </c>
      <c r="F33" s="43">
        <f>SUM('2021'!B33:H33)</f>
        <v>646054</v>
      </c>
      <c r="G33" s="43">
        <f>SUM('2020'!B33:H33)</f>
        <v>700611</v>
      </c>
      <c r="H33" s="43">
        <f t="shared" si="4"/>
        <v>-54557</v>
      </c>
      <c r="I33" s="25">
        <f t="shared" si="5"/>
        <v>-7.7870601517818022E-2</v>
      </c>
    </row>
    <row r="34" spans="1:9" x14ac:dyDescent="0.25">
      <c r="A34" s="18" t="s">
        <v>51</v>
      </c>
      <c r="B34" s="31">
        <f>'2021'!H34</f>
        <v>108766</v>
      </c>
      <c r="C34" s="31">
        <f>'2020'!H34</f>
        <v>126725</v>
      </c>
      <c r="D34" s="44">
        <f t="shared" si="2"/>
        <v>-17959</v>
      </c>
      <c r="E34" s="24">
        <f t="shared" si="3"/>
        <v>-0.141716314855001</v>
      </c>
      <c r="F34" s="31">
        <f>SUM('2021'!B34:H34)</f>
        <v>1147795</v>
      </c>
      <c r="G34" s="47">
        <f>SUM('2020'!B34:H34)</f>
        <v>1221772</v>
      </c>
      <c r="H34" s="47">
        <f t="shared" si="4"/>
        <v>-73977</v>
      </c>
      <c r="I34" s="27">
        <f t="shared" si="5"/>
        <v>-6.0548940391496942E-2</v>
      </c>
    </row>
    <row r="35" spans="1:9" x14ac:dyDescent="0.25">
      <c r="A35" s="14" t="s">
        <v>52</v>
      </c>
      <c r="B35" s="29">
        <f>'2021'!H35</f>
        <v>44</v>
      </c>
      <c r="C35" s="11">
        <f>'2020'!H35</f>
        <v>66</v>
      </c>
      <c r="D35" s="11">
        <f t="shared" si="2"/>
        <v>-22</v>
      </c>
      <c r="E35" s="22">
        <f t="shared" si="3"/>
        <v>-0.33333333333333331</v>
      </c>
      <c r="F35" s="49">
        <f>SUM('2021'!B35:H35)</f>
        <v>383</v>
      </c>
      <c r="G35" s="29">
        <f>SUM('2020'!B35:H35)</f>
        <v>367</v>
      </c>
      <c r="H35" s="29">
        <f t="shared" si="4"/>
        <v>16</v>
      </c>
      <c r="I35" s="45">
        <f t="shared" si="5"/>
        <v>4.3596730245231606E-2</v>
      </c>
    </row>
    <row r="36" spans="1:9" x14ac:dyDescent="0.25">
      <c r="A36" s="16" t="s">
        <v>19</v>
      </c>
      <c r="B36" s="30">
        <f>'2021'!H36</f>
        <v>411</v>
      </c>
      <c r="C36" s="43">
        <f>'2020'!H36</f>
        <v>453</v>
      </c>
      <c r="D36" s="43">
        <f t="shared" si="2"/>
        <v>-42</v>
      </c>
      <c r="E36" s="57">
        <f t="shared" si="3"/>
        <v>-9.2715231788079472E-2</v>
      </c>
      <c r="F36" s="50">
        <f>SUM('2021'!B36:H36)</f>
        <v>40499</v>
      </c>
      <c r="G36" s="30">
        <f>SUM('2020'!B36:H36)</f>
        <v>28513</v>
      </c>
      <c r="H36" s="30">
        <f t="shared" si="4"/>
        <v>11986</v>
      </c>
      <c r="I36" s="46">
        <f t="shared" si="5"/>
        <v>0.4203696559464104</v>
      </c>
    </row>
    <row r="37" spans="1:9" x14ac:dyDescent="0.25">
      <c r="A37" s="14" t="s">
        <v>18</v>
      </c>
      <c r="B37" s="29">
        <f>'2021'!H37</f>
        <v>57063</v>
      </c>
      <c r="C37" s="11">
        <f>'2020'!H37</f>
        <v>62988</v>
      </c>
      <c r="D37" s="11">
        <f t="shared" si="2"/>
        <v>-5925</v>
      </c>
      <c r="E37" s="22">
        <f t="shared" si="3"/>
        <v>-9.4065536292627164E-2</v>
      </c>
      <c r="F37" s="49">
        <f>SUM('2021'!B37:H37)</f>
        <v>232747</v>
      </c>
      <c r="G37" s="29">
        <f>SUM('2020'!B37:H37)</f>
        <v>205687</v>
      </c>
      <c r="H37" s="29">
        <f t="shared" si="4"/>
        <v>27060</v>
      </c>
      <c r="I37" s="45">
        <f t="shared" si="5"/>
        <v>0.13155911652170532</v>
      </c>
    </row>
    <row r="38" spans="1:9" x14ac:dyDescent="0.25">
      <c r="A38" s="18" t="s">
        <v>53</v>
      </c>
      <c r="B38" s="31">
        <f>'2021'!H38</f>
        <v>57518</v>
      </c>
      <c r="C38" s="31">
        <f>'2020'!H38</f>
        <v>63507</v>
      </c>
      <c r="D38" s="31">
        <f t="shared" si="2"/>
        <v>-5989</v>
      </c>
      <c r="E38" s="24">
        <f t="shared" si="3"/>
        <v>-9.430456485111878E-2</v>
      </c>
      <c r="F38" s="31">
        <f>SUM('2021'!B38:H38)</f>
        <v>273629</v>
      </c>
      <c r="G38" s="48">
        <f>SUM('2020'!B38:H38)</f>
        <v>234567</v>
      </c>
      <c r="H38" s="48">
        <f t="shared" si="4"/>
        <v>39062</v>
      </c>
      <c r="I38" s="27">
        <f t="shared" si="5"/>
        <v>0.16652811350275187</v>
      </c>
    </row>
    <row r="39" spans="1:9" x14ac:dyDescent="0.25">
      <c r="A39" s="32" t="s">
        <v>54</v>
      </c>
      <c r="B39" s="33">
        <f>'2021'!H39</f>
        <v>622176</v>
      </c>
      <c r="C39" s="33">
        <f>'2020'!H39</f>
        <v>726234</v>
      </c>
      <c r="D39" s="33">
        <f t="shared" si="2"/>
        <v>-104058</v>
      </c>
      <c r="E39" s="34">
        <f t="shared" si="3"/>
        <v>-0.14328439593849915</v>
      </c>
      <c r="F39" s="35">
        <f>SUM('2021'!B39:H39)</f>
        <v>5722195</v>
      </c>
      <c r="G39" s="35">
        <f>SUM('2020'!B39:H39)</f>
        <v>6360845</v>
      </c>
      <c r="H39" s="35">
        <f t="shared" si="4"/>
        <v>-638650</v>
      </c>
      <c r="I39" s="36">
        <f t="shared" si="5"/>
        <v>-0.100403326916471</v>
      </c>
    </row>
  </sheetData>
  <mergeCells count="2">
    <mergeCell ref="B4:E4"/>
    <mergeCell ref="F4:I4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D7C87E-E1AE-4A31-97DE-F9CBACEAD5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77233D-6FB6-4BF1-835F-38D3848F6FAE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6f9dc91c-c879-4c4e-b528-e94bd3df7ee2"/>
    <ds:schemaRef ds:uri="738eb167-7702-4cf4-b5ab-13041c613c9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752D5E6-270E-44C4-A4CE-44C926ED5C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2020</vt:lpstr>
      <vt:lpstr>2021</vt:lpstr>
      <vt:lpstr>01 - 2021</vt:lpstr>
      <vt:lpstr>02 - 2021</vt:lpstr>
      <vt:lpstr>03 - 2021</vt:lpstr>
      <vt:lpstr>04 - 2021</vt:lpstr>
      <vt:lpstr>05 - 2021</vt:lpstr>
      <vt:lpstr>06 - 2021</vt:lpstr>
      <vt:lpstr>07 - 2021</vt:lpstr>
      <vt:lpstr>08 - 2021</vt:lpstr>
      <vt:lpstr>09 - 2021</vt:lpstr>
      <vt:lpstr>10 - 2021</vt:lpstr>
      <vt:lpstr>11 - 2021 </vt:lpstr>
      <vt:lpstr>12 - 2021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Bjørn Gard Aasebø</cp:lastModifiedBy>
  <cp:lastPrinted>2020-11-05T10:13:52Z</cp:lastPrinted>
  <dcterms:created xsi:type="dcterms:W3CDTF">2020-01-06T13:19:10Z</dcterms:created>
  <dcterms:modified xsi:type="dcterms:W3CDTF">2021-11-08T12:17:32Z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