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473" documentId="8_{4E9244F9-D190-4543-83CA-844AF51AD14B}" xr6:coauthVersionLast="45" xr6:coauthVersionMax="45" xr10:uidLastSave="{BD41CEDA-83E6-4888-81CB-1A9153E53333}"/>
  <bookViews>
    <workbookView xWindow="57480" yWindow="3090" windowWidth="29040" windowHeight="15840" tabRatio="904" activeTab="5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D39" i="19"/>
  <c r="E39" i="19" s="1"/>
  <c r="C39" i="19"/>
  <c r="B39" i="19"/>
  <c r="G38" i="19"/>
  <c r="F38" i="19"/>
  <c r="H38" i="19" s="1"/>
  <c r="I38" i="19" s="1"/>
  <c r="D38" i="19"/>
  <c r="E38" i="19" s="1"/>
  <c r="C38" i="19"/>
  <c r="B38" i="19"/>
  <c r="G37" i="19"/>
  <c r="F37" i="19"/>
  <c r="H37" i="19" s="1"/>
  <c r="I37" i="19" s="1"/>
  <c r="D37" i="19"/>
  <c r="E37" i="19" s="1"/>
  <c r="C37" i="19"/>
  <c r="B37" i="19"/>
  <c r="G36" i="19"/>
  <c r="F36" i="19"/>
  <c r="H36" i="19" s="1"/>
  <c r="I36" i="19" s="1"/>
  <c r="D36" i="19"/>
  <c r="E36" i="19" s="1"/>
  <c r="C36" i="19"/>
  <c r="B36" i="19"/>
  <c r="G35" i="19"/>
  <c r="F35" i="19"/>
  <c r="H35" i="19" s="1"/>
  <c r="I35" i="19" s="1"/>
  <c r="D35" i="19"/>
  <c r="E35" i="19" s="1"/>
  <c r="C35" i="19"/>
  <c r="B35" i="19"/>
  <c r="G34" i="19"/>
  <c r="F34" i="19"/>
  <c r="H34" i="19" s="1"/>
  <c r="I34" i="19" s="1"/>
  <c r="D34" i="19"/>
  <c r="E34" i="19" s="1"/>
  <c r="C34" i="19"/>
  <c r="B34" i="19"/>
  <c r="G33" i="19"/>
  <c r="F33" i="19"/>
  <c r="H33" i="19" s="1"/>
  <c r="I33" i="19" s="1"/>
  <c r="D33" i="19"/>
  <c r="E33" i="19" s="1"/>
  <c r="C33" i="19"/>
  <c r="B33" i="19"/>
  <c r="G32" i="19"/>
  <c r="F32" i="19"/>
  <c r="H32" i="19" s="1"/>
  <c r="I32" i="19" s="1"/>
  <c r="D32" i="19"/>
  <c r="E32" i="19" s="1"/>
  <c r="C32" i="19"/>
  <c r="B32" i="19"/>
  <c r="G31" i="19"/>
  <c r="F31" i="19"/>
  <c r="H31" i="19" s="1"/>
  <c r="I31" i="19" s="1"/>
  <c r="D31" i="19"/>
  <c r="E31" i="19" s="1"/>
  <c r="C31" i="19"/>
  <c r="B31" i="19"/>
  <c r="G30" i="19"/>
  <c r="F30" i="19"/>
  <c r="H30" i="19" s="1"/>
  <c r="I30" i="19" s="1"/>
  <c r="D30" i="19"/>
  <c r="E30" i="19" s="1"/>
  <c r="C30" i="19"/>
  <c r="B30" i="19"/>
  <c r="G29" i="19"/>
  <c r="F29" i="19"/>
  <c r="H29" i="19" s="1"/>
  <c r="I29" i="19" s="1"/>
  <c r="D29" i="19"/>
  <c r="E29" i="19" s="1"/>
  <c r="C29" i="19"/>
  <c r="B29" i="19"/>
  <c r="G28" i="19"/>
  <c r="F28" i="19"/>
  <c r="H28" i="19" s="1"/>
  <c r="I28" i="19" s="1"/>
  <c r="D28" i="19"/>
  <c r="E28" i="19" s="1"/>
  <c r="C28" i="19"/>
  <c r="B28" i="19"/>
  <c r="G27" i="19"/>
  <c r="F27" i="19"/>
  <c r="H27" i="19" s="1"/>
  <c r="I27" i="19" s="1"/>
  <c r="D27" i="19"/>
  <c r="E27" i="19" s="1"/>
  <c r="C27" i="19"/>
  <c r="B27" i="19"/>
  <c r="G26" i="19"/>
  <c r="F26" i="19"/>
  <c r="H26" i="19" s="1"/>
  <c r="I26" i="19" s="1"/>
  <c r="D26" i="19"/>
  <c r="E26" i="19" s="1"/>
  <c r="C26" i="19"/>
  <c r="B26" i="19"/>
  <c r="G25" i="19"/>
  <c r="F25" i="19"/>
  <c r="H25" i="19" s="1"/>
  <c r="I25" i="19" s="1"/>
  <c r="D25" i="19"/>
  <c r="E25" i="19" s="1"/>
  <c r="C25" i="19"/>
  <c r="B25" i="19"/>
  <c r="G24" i="19"/>
  <c r="F24" i="19"/>
  <c r="H24" i="19" s="1"/>
  <c r="I24" i="19" s="1"/>
  <c r="D24" i="19"/>
  <c r="E24" i="19" s="1"/>
  <c r="C24" i="19"/>
  <c r="B24" i="19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D22" i="19"/>
  <c r="E22" i="19" s="1"/>
  <c r="C22" i="19"/>
  <c r="B22" i="19"/>
  <c r="G21" i="19"/>
  <c r="F21" i="19"/>
  <c r="H21" i="19" s="1"/>
  <c r="I21" i="19" s="1"/>
  <c r="D21" i="19"/>
  <c r="E21" i="19" s="1"/>
  <c r="C21" i="19"/>
  <c r="B21" i="19"/>
  <c r="G20" i="19"/>
  <c r="F20" i="19"/>
  <c r="H20" i="19" s="1"/>
  <c r="I20" i="19" s="1"/>
  <c r="D20" i="19"/>
  <c r="E20" i="19" s="1"/>
  <c r="C20" i="19"/>
  <c r="B20" i="19"/>
  <c r="G19" i="19"/>
  <c r="F19" i="19"/>
  <c r="H19" i="19" s="1"/>
  <c r="I19" i="19" s="1"/>
  <c r="D19" i="19"/>
  <c r="E19" i="19" s="1"/>
  <c r="C19" i="19"/>
  <c r="B19" i="19"/>
  <c r="G18" i="19"/>
  <c r="F18" i="19"/>
  <c r="H18" i="19" s="1"/>
  <c r="I18" i="19" s="1"/>
  <c r="D18" i="19"/>
  <c r="E18" i="19" s="1"/>
  <c r="C18" i="19"/>
  <c r="B18" i="19"/>
  <c r="G17" i="19"/>
  <c r="F17" i="19"/>
  <c r="H17" i="19" s="1"/>
  <c r="I17" i="19" s="1"/>
  <c r="D17" i="19"/>
  <c r="E17" i="19" s="1"/>
  <c r="C17" i="19"/>
  <c r="B17" i="19"/>
  <c r="G16" i="19"/>
  <c r="F16" i="19"/>
  <c r="H16" i="19" s="1"/>
  <c r="I16" i="19" s="1"/>
  <c r="D16" i="19"/>
  <c r="E16" i="19" s="1"/>
  <c r="C16" i="19"/>
  <c r="B16" i="19"/>
  <c r="G15" i="19"/>
  <c r="F15" i="19"/>
  <c r="H15" i="19" s="1"/>
  <c r="I15" i="19" s="1"/>
  <c r="D15" i="19"/>
  <c r="E15" i="19" s="1"/>
  <c r="C15" i="19"/>
  <c r="B15" i="19"/>
  <c r="G14" i="19"/>
  <c r="F14" i="19"/>
  <c r="H14" i="19" s="1"/>
  <c r="I14" i="19" s="1"/>
  <c r="D14" i="19"/>
  <c r="E14" i="19" s="1"/>
  <c r="C14" i="19"/>
  <c r="B14" i="19"/>
  <c r="G13" i="19"/>
  <c r="F13" i="19"/>
  <c r="H13" i="19" s="1"/>
  <c r="I13" i="19" s="1"/>
  <c r="D13" i="19"/>
  <c r="E13" i="19" s="1"/>
  <c r="C13" i="19"/>
  <c r="B13" i="19"/>
  <c r="G12" i="19"/>
  <c r="F12" i="19"/>
  <c r="H12" i="19" s="1"/>
  <c r="I12" i="19" s="1"/>
  <c r="D12" i="19"/>
  <c r="E12" i="19" s="1"/>
  <c r="C12" i="19"/>
  <c r="B12" i="19"/>
  <c r="G11" i="19"/>
  <c r="F11" i="19"/>
  <c r="H11" i="19" s="1"/>
  <c r="I11" i="19" s="1"/>
  <c r="D11" i="19"/>
  <c r="E11" i="19" s="1"/>
  <c r="C11" i="19"/>
  <c r="B11" i="19"/>
  <c r="G10" i="19"/>
  <c r="F10" i="19"/>
  <c r="H10" i="19" s="1"/>
  <c r="I10" i="19" s="1"/>
  <c r="D10" i="19"/>
  <c r="E10" i="19" s="1"/>
  <c r="C10" i="19"/>
  <c r="B10" i="19"/>
  <c r="G9" i="19"/>
  <c r="F9" i="19"/>
  <c r="H9" i="19" s="1"/>
  <c r="I9" i="19" s="1"/>
  <c r="D9" i="19"/>
  <c r="E9" i="19" s="1"/>
  <c r="C9" i="19"/>
  <c r="B9" i="19"/>
  <c r="G8" i="19"/>
  <c r="F8" i="19"/>
  <c r="H8" i="19" s="1"/>
  <c r="I8" i="19" s="1"/>
  <c r="D8" i="19"/>
  <c r="E8" i="19" s="1"/>
  <c r="C8" i="19"/>
  <c r="B8" i="19"/>
  <c r="G7" i="19"/>
  <c r="F7" i="19"/>
  <c r="H7" i="19" s="1"/>
  <c r="I7" i="19" s="1"/>
  <c r="D7" i="19"/>
  <c r="E7" i="19" s="1"/>
  <c r="C7" i="19"/>
  <c r="B7" i="19"/>
  <c r="G6" i="19"/>
  <c r="F6" i="19"/>
  <c r="C6" i="19"/>
  <c r="B6" i="19"/>
  <c r="D6" i="19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D35" i="18" s="1"/>
  <c r="E35" i="18" s="1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D28" i="18"/>
  <c r="E28" i="18" s="1"/>
  <c r="C28" i="18"/>
  <c r="B28" i="18"/>
  <c r="G27" i="18"/>
  <c r="F27" i="18"/>
  <c r="H27" i="18" s="1"/>
  <c r="I27" i="18" s="1"/>
  <c r="C27" i="18"/>
  <c r="D27" i="18" s="1"/>
  <c r="E27" i="18" s="1"/>
  <c r="B27" i="18"/>
  <c r="G26" i="18"/>
  <c r="F26" i="18"/>
  <c r="H26" i="18" s="1"/>
  <c r="I26" i="18" s="1"/>
  <c r="D26" i="18"/>
  <c r="E26" i="18" s="1"/>
  <c r="C26" i="18"/>
  <c r="B26" i="18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D19" i="18" s="1"/>
  <c r="E19" i="18" s="1"/>
  <c r="B19" i="18"/>
  <c r="G18" i="18"/>
  <c r="F18" i="18"/>
  <c r="H18" i="18" s="1"/>
  <c r="I18" i="18" s="1"/>
  <c r="D18" i="18"/>
  <c r="E18" i="18" s="1"/>
  <c r="C18" i="18"/>
  <c r="B18" i="18"/>
  <c r="G17" i="18"/>
  <c r="F17" i="18"/>
  <c r="H17" i="18" s="1"/>
  <c r="I17" i="18" s="1"/>
  <c r="C17" i="18"/>
  <c r="D17" i="18" s="1"/>
  <c r="E17" i="18" s="1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D12" i="18"/>
  <c r="E12" i="18" s="1"/>
  <c r="C12" i="18"/>
  <c r="B12" i="18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D9" i="18" s="1"/>
  <c r="E9" i="18" s="1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D37" i="17"/>
  <c r="E37" i="17" s="1"/>
  <c r="C37" i="17"/>
  <c r="B37" i="17"/>
  <c r="G36" i="17"/>
  <c r="F36" i="17"/>
  <c r="H36" i="17" s="1"/>
  <c r="I36" i="17" s="1"/>
  <c r="C36" i="17"/>
  <c r="D36" i="17" s="1"/>
  <c r="E36" i="17" s="1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D29" i="17"/>
  <c r="E29" i="17" s="1"/>
  <c r="C29" i="17"/>
  <c r="B29" i="17"/>
  <c r="G28" i="17"/>
  <c r="F28" i="17"/>
  <c r="H28" i="17" s="1"/>
  <c r="I28" i="17" s="1"/>
  <c r="C28" i="17"/>
  <c r="D28" i="17" s="1"/>
  <c r="E28" i="17" s="1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D21" i="17"/>
  <c r="E21" i="17" s="1"/>
  <c r="C21" i="17"/>
  <c r="B21" i="17"/>
  <c r="G20" i="17"/>
  <c r="F20" i="17"/>
  <c r="H20" i="17" s="1"/>
  <c r="I20" i="17" s="1"/>
  <c r="C20" i="17"/>
  <c r="D20" i="17" s="1"/>
  <c r="E20" i="17" s="1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D15" i="17" s="1"/>
  <c r="E15" i="17" s="1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D13" i="17"/>
  <c r="E13" i="17" s="1"/>
  <c r="C13" i="17"/>
  <c r="B13" i="17"/>
  <c r="G12" i="17"/>
  <c r="F12" i="17"/>
  <c r="H12" i="17" s="1"/>
  <c r="I12" i="17" s="1"/>
  <c r="C12" i="17"/>
  <c r="D12" i="17" s="1"/>
  <c r="E12" i="17" s="1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D7" i="17" s="1"/>
  <c r="E7" i="17" s="1"/>
  <c r="B7" i="17"/>
  <c r="G6" i="17"/>
  <c r="F6" i="17"/>
  <c r="H6" i="17" s="1"/>
  <c r="I6" i="17" s="1"/>
  <c r="C6" i="17"/>
  <c r="D6" i="17" s="1"/>
  <c r="E6" i="17" s="1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/>
  <c r="E6" i="16" s="1"/>
  <c r="G5" i="16"/>
  <c r="F5" i="16"/>
  <c r="G39" i="15"/>
  <c r="F39" i="15"/>
  <c r="H39" i="15" s="1"/>
  <c r="I39" i="15" s="1"/>
  <c r="D39" i="15"/>
  <c r="E39" i="15" s="1"/>
  <c r="C39" i="15"/>
  <c r="B39" i="15"/>
  <c r="G38" i="15"/>
  <c r="F38" i="15"/>
  <c r="H38" i="15" s="1"/>
  <c r="I38" i="15" s="1"/>
  <c r="D38" i="15"/>
  <c r="E38" i="15" s="1"/>
  <c r="C38" i="15"/>
  <c r="B38" i="15"/>
  <c r="G37" i="15"/>
  <c r="F37" i="15"/>
  <c r="H37" i="15" s="1"/>
  <c r="I37" i="15" s="1"/>
  <c r="D37" i="15"/>
  <c r="E37" i="15" s="1"/>
  <c r="C37" i="15"/>
  <c r="B37" i="15"/>
  <c r="G36" i="15"/>
  <c r="F36" i="15"/>
  <c r="H36" i="15" s="1"/>
  <c r="I36" i="15" s="1"/>
  <c r="D36" i="15"/>
  <c r="E36" i="15" s="1"/>
  <c r="C36" i="15"/>
  <c r="B36" i="15"/>
  <c r="G35" i="15"/>
  <c r="F35" i="15"/>
  <c r="H35" i="15" s="1"/>
  <c r="I35" i="15" s="1"/>
  <c r="D35" i="15"/>
  <c r="E35" i="15" s="1"/>
  <c r="C35" i="15"/>
  <c r="B35" i="15"/>
  <c r="G34" i="15"/>
  <c r="F34" i="15"/>
  <c r="H34" i="15" s="1"/>
  <c r="I34" i="15" s="1"/>
  <c r="D34" i="15"/>
  <c r="E34" i="15" s="1"/>
  <c r="C34" i="15"/>
  <c r="B34" i="15"/>
  <c r="G33" i="15"/>
  <c r="F33" i="15"/>
  <c r="H33" i="15" s="1"/>
  <c r="I33" i="15" s="1"/>
  <c r="D33" i="15"/>
  <c r="E33" i="15" s="1"/>
  <c r="C33" i="15"/>
  <c r="B33" i="15"/>
  <c r="G32" i="15"/>
  <c r="F32" i="15"/>
  <c r="H32" i="15" s="1"/>
  <c r="I32" i="15" s="1"/>
  <c r="D32" i="15"/>
  <c r="E32" i="15" s="1"/>
  <c r="C32" i="15"/>
  <c r="B32" i="15"/>
  <c r="G31" i="15"/>
  <c r="F31" i="15"/>
  <c r="H31" i="15" s="1"/>
  <c r="I31" i="15" s="1"/>
  <c r="D31" i="15"/>
  <c r="E31" i="15" s="1"/>
  <c r="C31" i="15"/>
  <c r="B31" i="15"/>
  <c r="G30" i="15"/>
  <c r="F30" i="15"/>
  <c r="H30" i="15" s="1"/>
  <c r="I30" i="15" s="1"/>
  <c r="D30" i="15"/>
  <c r="E30" i="15" s="1"/>
  <c r="C30" i="15"/>
  <c r="B30" i="15"/>
  <c r="G29" i="15"/>
  <c r="F29" i="15"/>
  <c r="H29" i="15" s="1"/>
  <c r="I29" i="15" s="1"/>
  <c r="D29" i="15"/>
  <c r="E29" i="15" s="1"/>
  <c r="C29" i="15"/>
  <c r="B29" i="15"/>
  <c r="G28" i="15"/>
  <c r="F28" i="15"/>
  <c r="H28" i="15" s="1"/>
  <c r="I28" i="15" s="1"/>
  <c r="D28" i="15"/>
  <c r="E28" i="15" s="1"/>
  <c r="C28" i="15"/>
  <c r="B28" i="15"/>
  <c r="G27" i="15"/>
  <c r="F27" i="15"/>
  <c r="H27" i="15" s="1"/>
  <c r="I27" i="15" s="1"/>
  <c r="D27" i="15"/>
  <c r="E27" i="15" s="1"/>
  <c r="C27" i="15"/>
  <c r="B27" i="15"/>
  <c r="G26" i="15"/>
  <c r="F26" i="15"/>
  <c r="H26" i="15" s="1"/>
  <c r="I26" i="15" s="1"/>
  <c r="D26" i="15"/>
  <c r="E26" i="15" s="1"/>
  <c r="C26" i="15"/>
  <c r="B26" i="15"/>
  <c r="G25" i="15"/>
  <c r="F25" i="15"/>
  <c r="H25" i="15" s="1"/>
  <c r="I25" i="15" s="1"/>
  <c r="D25" i="15"/>
  <c r="E25" i="15" s="1"/>
  <c r="C25" i="15"/>
  <c r="B25" i="15"/>
  <c r="G24" i="15"/>
  <c r="F24" i="15"/>
  <c r="H24" i="15" s="1"/>
  <c r="I24" i="15" s="1"/>
  <c r="D24" i="15"/>
  <c r="E24" i="15" s="1"/>
  <c r="C24" i="15"/>
  <c r="B24" i="15"/>
  <c r="G23" i="15"/>
  <c r="F23" i="15"/>
  <c r="H23" i="15" s="1"/>
  <c r="I23" i="15" s="1"/>
  <c r="D23" i="15"/>
  <c r="E23" i="15" s="1"/>
  <c r="C23" i="15"/>
  <c r="B23" i="15"/>
  <c r="G22" i="15"/>
  <c r="F22" i="15"/>
  <c r="H22" i="15" s="1"/>
  <c r="I22" i="15" s="1"/>
  <c r="D22" i="15"/>
  <c r="E22" i="15" s="1"/>
  <c r="C22" i="15"/>
  <c r="B22" i="15"/>
  <c r="G21" i="15"/>
  <c r="F21" i="15"/>
  <c r="H21" i="15" s="1"/>
  <c r="I21" i="15" s="1"/>
  <c r="D21" i="15"/>
  <c r="E21" i="15" s="1"/>
  <c r="C21" i="15"/>
  <c r="B21" i="15"/>
  <c r="G20" i="15"/>
  <c r="F20" i="15"/>
  <c r="H20" i="15" s="1"/>
  <c r="I20" i="15" s="1"/>
  <c r="D20" i="15"/>
  <c r="E20" i="15" s="1"/>
  <c r="C20" i="15"/>
  <c r="B20" i="15"/>
  <c r="G19" i="15"/>
  <c r="F19" i="15"/>
  <c r="H19" i="15" s="1"/>
  <c r="I19" i="15" s="1"/>
  <c r="D19" i="15"/>
  <c r="E19" i="15" s="1"/>
  <c r="C19" i="15"/>
  <c r="B19" i="15"/>
  <c r="G18" i="15"/>
  <c r="F18" i="15"/>
  <c r="H18" i="15" s="1"/>
  <c r="I18" i="15" s="1"/>
  <c r="D18" i="15"/>
  <c r="E18" i="15" s="1"/>
  <c r="C18" i="15"/>
  <c r="B18" i="15"/>
  <c r="G17" i="15"/>
  <c r="F17" i="15"/>
  <c r="H17" i="15" s="1"/>
  <c r="I17" i="15" s="1"/>
  <c r="D17" i="15"/>
  <c r="E17" i="15" s="1"/>
  <c r="C17" i="15"/>
  <c r="B17" i="15"/>
  <c r="G16" i="15"/>
  <c r="F16" i="15"/>
  <c r="H16" i="15" s="1"/>
  <c r="I16" i="15" s="1"/>
  <c r="D16" i="15"/>
  <c r="E16" i="15" s="1"/>
  <c r="C16" i="15"/>
  <c r="B16" i="15"/>
  <c r="G15" i="15"/>
  <c r="F15" i="15"/>
  <c r="H15" i="15" s="1"/>
  <c r="I15" i="15" s="1"/>
  <c r="D15" i="15"/>
  <c r="E15" i="15" s="1"/>
  <c r="C15" i="15"/>
  <c r="B15" i="15"/>
  <c r="G14" i="15"/>
  <c r="F14" i="15"/>
  <c r="H14" i="15" s="1"/>
  <c r="I14" i="15" s="1"/>
  <c r="D14" i="15"/>
  <c r="E14" i="15" s="1"/>
  <c r="C14" i="15"/>
  <c r="B14" i="15"/>
  <c r="G13" i="15"/>
  <c r="F13" i="15"/>
  <c r="H13" i="15" s="1"/>
  <c r="I13" i="15" s="1"/>
  <c r="D13" i="15"/>
  <c r="E13" i="15" s="1"/>
  <c r="C13" i="15"/>
  <c r="B13" i="15"/>
  <c r="G12" i="15"/>
  <c r="F12" i="15"/>
  <c r="H12" i="15" s="1"/>
  <c r="I12" i="15" s="1"/>
  <c r="D12" i="15"/>
  <c r="E12" i="15" s="1"/>
  <c r="C12" i="15"/>
  <c r="B12" i="15"/>
  <c r="G11" i="15"/>
  <c r="F11" i="15"/>
  <c r="H11" i="15" s="1"/>
  <c r="I11" i="15" s="1"/>
  <c r="D11" i="15"/>
  <c r="E11" i="15" s="1"/>
  <c r="C11" i="15"/>
  <c r="B11" i="15"/>
  <c r="G10" i="15"/>
  <c r="F10" i="15"/>
  <c r="H10" i="15" s="1"/>
  <c r="I10" i="15" s="1"/>
  <c r="D10" i="15"/>
  <c r="E10" i="15" s="1"/>
  <c r="C10" i="15"/>
  <c r="B10" i="15"/>
  <c r="G9" i="15"/>
  <c r="F9" i="15"/>
  <c r="H9" i="15" s="1"/>
  <c r="I9" i="15" s="1"/>
  <c r="D9" i="15"/>
  <c r="E9" i="15" s="1"/>
  <c r="C9" i="15"/>
  <c r="B9" i="15"/>
  <c r="G8" i="15"/>
  <c r="F8" i="15"/>
  <c r="H8" i="15" s="1"/>
  <c r="I8" i="15" s="1"/>
  <c r="D8" i="15"/>
  <c r="E8" i="15" s="1"/>
  <c r="C8" i="15"/>
  <c r="B8" i="15"/>
  <c r="G7" i="15"/>
  <c r="F7" i="15"/>
  <c r="H7" i="15" s="1"/>
  <c r="I7" i="15" s="1"/>
  <c r="D7" i="15"/>
  <c r="E7" i="15" s="1"/>
  <c r="C7" i="15"/>
  <c r="B7" i="15"/>
  <c r="G6" i="15"/>
  <c r="F6" i="15"/>
  <c r="H6" i="15" s="1"/>
  <c r="I6" i="15" s="1"/>
  <c r="C6" i="15"/>
  <c r="B6" i="15"/>
  <c r="D6" i="15"/>
  <c r="E6" i="15" s="1"/>
  <c r="G5" i="15"/>
  <c r="F5" i="15"/>
  <c r="G39" i="14"/>
  <c r="F39" i="14"/>
  <c r="H39" i="14" s="1"/>
  <c r="I39" i="14" s="1"/>
  <c r="D39" i="14"/>
  <c r="E39" i="14" s="1"/>
  <c r="C39" i="14"/>
  <c r="B39" i="14"/>
  <c r="G38" i="14"/>
  <c r="F38" i="14"/>
  <c r="H38" i="14" s="1"/>
  <c r="I38" i="14" s="1"/>
  <c r="D38" i="14"/>
  <c r="E38" i="14" s="1"/>
  <c r="C38" i="14"/>
  <c r="B38" i="14"/>
  <c r="G37" i="14"/>
  <c r="F37" i="14"/>
  <c r="H37" i="14" s="1"/>
  <c r="I37" i="14" s="1"/>
  <c r="D37" i="14"/>
  <c r="E37" i="14" s="1"/>
  <c r="C37" i="14"/>
  <c r="B37" i="14"/>
  <c r="G36" i="14"/>
  <c r="F36" i="14"/>
  <c r="H36" i="14" s="1"/>
  <c r="I36" i="14" s="1"/>
  <c r="D36" i="14"/>
  <c r="E36" i="14" s="1"/>
  <c r="C36" i="14"/>
  <c r="B36" i="14"/>
  <c r="G35" i="14"/>
  <c r="F35" i="14"/>
  <c r="H35" i="14" s="1"/>
  <c r="I35" i="14" s="1"/>
  <c r="D35" i="14"/>
  <c r="E35" i="14" s="1"/>
  <c r="C35" i="14"/>
  <c r="B35" i="14"/>
  <c r="G34" i="14"/>
  <c r="F34" i="14"/>
  <c r="H34" i="14" s="1"/>
  <c r="I34" i="14" s="1"/>
  <c r="D34" i="14"/>
  <c r="E34" i="14" s="1"/>
  <c r="C34" i="14"/>
  <c r="B34" i="14"/>
  <c r="G33" i="14"/>
  <c r="F33" i="14"/>
  <c r="H33" i="14" s="1"/>
  <c r="I33" i="14" s="1"/>
  <c r="D33" i="14"/>
  <c r="E33" i="14" s="1"/>
  <c r="C33" i="14"/>
  <c r="B33" i="14"/>
  <c r="G32" i="14"/>
  <c r="F32" i="14"/>
  <c r="H32" i="14" s="1"/>
  <c r="I32" i="14" s="1"/>
  <c r="D32" i="14"/>
  <c r="E32" i="14" s="1"/>
  <c r="C32" i="14"/>
  <c r="B32" i="14"/>
  <c r="G31" i="14"/>
  <c r="F31" i="14"/>
  <c r="H31" i="14" s="1"/>
  <c r="I31" i="14" s="1"/>
  <c r="D31" i="14"/>
  <c r="E31" i="14" s="1"/>
  <c r="C31" i="14"/>
  <c r="B31" i="14"/>
  <c r="G30" i="14"/>
  <c r="F30" i="14"/>
  <c r="H30" i="14" s="1"/>
  <c r="I30" i="14" s="1"/>
  <c r="D30" i="14"/>
  <c r="E30" i="14" s="1"/>
  <c r="C30" i="14"/>
  <c r="B30" i="14"/>
  <c r="G29" i="14"/>
  <c r="F29" i="14"/>
  <c r="H29" i="14" s="1"/>
  <c r="I29" i="14" s="1"/>
  <c r="D29" i="14"/>
  <c r="E29" i="14" s="1"/>
  <c r="C29" i="14"/>
  <c r="B29" i="14"/>
  <c r="G28" i="14"/>
  <c r="F28" i="14"/>
  <c r="H28" i="14" s="1"/>
  <c r="I28" i="14" s="1"/>
  <c r="D28" i="14"/>
  <c r="E28" i="14" s="1"/>
  <c r="C28" i="14"/>
  <c r="B28" i="14"/>
  <c r="G27" i="14"/>
  <c r="F27" i="14"/>
  <c r="H27" i="14" s="1"/>
  <c r="I27" i="14" s="1"/>
  <c r="D27" i="14"/>
  <c r="E27" i="14" s="1"/>
  <c r="C27" i="14"/>
  <c r="B27" i="14"/>
  <c r="G26" i="14"/>
  <c r="F26" i="14"/>
  <c r="H26" i="14" s="1"/>
  <c r="I26" i="14" s="1"/>
  <c r="D26" i="14"/>
  <c r="E26" i="14" s="1"/>
  <c r="C26" i="14"/>
  <c r="B26" i="14"/>
  <c r="G25" i="14"/>
  <c r="F25" i="14"/>
  <c r="H25" i="14" s="1"/>
  <c r="I25" i="14" s="1"/>
  <c r="D25" i="14"/>
  <c r="E25" i="14" s="1"/>
  <c r="C25" i="14"/>
  <c r="B25" i="14"/>
  <c r="G24" i="14"/>
  <c r="F24" i="14"/>
  <c r="H24" i="14" s="1"/>
  <c r="I24" i="14" s="1"/>
  <c r="D24" i="14"/>
  <c r="E24" i="14" s="1"/>
  <c r="C24" i="14"/>
  <c r="B24" i="14"/>
  <c r="G23" i="14"/>
  <c r="F23" i="14"/>
  <c r="H23" i="14" s="1"/>
  <c r="I23" i="14" s="1"/>
  <c r="D23" i="14"/>
  <c r="E23" i="14" s="1"/>
  <c r="C23" i="14"/>
  <c r="B23" i="14"/>
  <c r="G22" i="14"/>
  <c r="F22" i="14"/>
  <c r="H22" i="14" s="1"/>
  <c r="I22" i="14" s="1"/>
  <c r="D22" i="14"/>
  <c r="E22" i="14" s="1"/>
  <c r="C22" i="14"/>
  <c r="B22" i="14"/>
  <c r="G21" i="14"/>
  <c r="F21" i="14"/>
  <c r="H21" i="14" s="1"/>
  <c r="I21" i="14" s="1"/>
  <c r="D21" i="14"/>
  <c r="E21" i="14" s="1"/>
  <c r="C21" i="14"/>
  <c r="B21" i="14"/>
  <c r="G20" i="14"/>
  <c r="F20" i="14"/>
  <c r="H20" i="14" s="1"/>
  <c r="I20" i="14" s="1"/>
  <c r="D20" i="14"/>
  <c r="E20" i="14" s="1"/>
  <c r="C20" i="14"/>
  <c r="B20" i="14"/>
  <c r="G19" i="14"/>
  <c r="F19" i="14"/>
  <c r="H19" i="14" s="1"/>
  <c r="I19" i="14" s="1"/>
  <c r="D19" i="14"/>
  <c r="E19" i="14" s="1"/>
  <c r="C19" i="14"/>
  <c r="B19" i="14"/>
  <c r="G18" i="14"/>
  <c r="F18" i="14"/>
  <c r="H18" i="14" s="1"/>
  <c r="I18" i="14" s="1"/>
  <c r="D18" i="14"/>
  <c r="E18" i="14" s="1"/>
  <c r="C18" i="14"/>
  <c r="B18" i="14"/>
  <c r="G17" i="14"/>
  <c r="F17" i="14"/>
  <c r="H17" i="14" s="1"/>
  <c r="I17" i="14" s="1"/>
  <c r="D17" i="14"/>
  <c r="E17" i="14" s="1"/>
  <c r="C17" i="14"/>
  <c r="B17" i="14"/>
  <c r="G16" i="14"/>
  <c r="F16" i="14"/>
  <c r="H16" i="14" s="1"/>
  <c r="I16" i="14" s="1"/>
  <c r="D16" i="14"/>
  <c r="E16" i="14" s="1"/>
  <c r="C16" i="14"/>
  <c r="B16" i="14"/>
  <c r="G15" i="14"/>
  <c r="F15" i="14"/>
  <c r="H15" i="14" s="1"/>
  <c r="I15" i="14" s="1"/>
  <c r="D15" i="14"/>
  <c r="E15" i="14" s="1"/>
  <c r="C15" i="14"/>
  <c r="B15" i="14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D13" i="14"/>
  <c r="E13" i="14" s="1"/>
  <c r="C13" i="14"/>
  <c r="B13" i="14"/>
  <c r="G12" i="14"/>
  <c r="F12" i="14"/>
  <c r="H12" i="14" s="1"/>
  <c r="I12" i="14" s="1"/>
  <c r="D12" i="14"/>
  <c r="E12" i="14" s="1"/>
  <c r="C12" i="14"/>
  <c r="B12" i="14"/>
  <c r="G11" i="14"/>
  <c r="F11" i="14"/>
  <c r="H11" i="14" s="1"/>
  <c r="I11" i="14" s="1"/>
  <c r="D11" i="14"/>
  <c r="E11" i="14" s="1"/>
  <c r="C11" i="14"/>
  <c r="B11" i="14"/>
  <c r="G10" i="14"/>
  <c r="F10" i="14"/>
  <c r="H10" i="14" s="1"/>
  <c r="I10" i="14" s="1"/>
  <c r="D10" i="14"/>
  <c r="E10" i="14" s="1"/>
  <c r="C10" i="14"/>
  <c r="B10" i="14"/>
  <c r="G9" i="14"/>
  <c r="F9" i="14"/>
  <c r="H9" i="14" s="1"/>
  <c r="I9" i="14" s="1"/>
  <c r="D9" i="14"/>
  <c r="E9" i="14" s="1"/>
  <c r="C9" i="14"/>
  <c r="B9" i="14"/>
  <c r="G8" i="14"/>
  <c r="F8" i="14"/>
  <c r="H8" i="14" s="1"/>
  <c r="I8" i="14" s="1"/>
  <c r="D8" i="14"/>
  <c r="E8" i="14" s="1"/>
  <c r="C8" i="14"/>
  <c r="B8" i="14"/>
  <c r="G7" i="14"/>
  <c r="F7" i="14"/>
  <c r="H7" i="14" s="1"/>
  <c r="I7" i="14" s="1"/>
  <c r="D7" i="14"/>
  <c r="E7" i="14" s="1"/>
  <c r="C7" i="14"/>
  <c r="B7" i="14"/>
  <c r="G6" i="14"/>
  <c r="F6" i="14"/>
  <c r="H6" i="14" s="1"/>
  <c r="I6" i="14" s="1"/>
  <c r="B6" i="14"/>
  <c r="C6" i="14"/>
  <c r="D6" i="14"/>
  <c r="E6" i="14" s="1"/>
  <c r="G5" i="14"/>
  <c r="F5" i="14"/>
  <c r="G39" i="8"/>
  <c r="F39" i="8"/>
  <c r="C39" i="8"/>
  <c r="B39" i="8"/>
  <c r="G38" i="8"/>
  <c r="F38" i="8"/>
  <c r="D38" i="8"/>
  <c r="E38" i="8" s="1"/>
  <c r="C38" i="8"/>
  <c r="B38" i="8"/>
  <c r="G37" i="8"/>
  <c r="F37" i="8"/>
  <c r="C37" i="8"/>
  <c r="B37" i="8"/>
  <c r="D37" i="8" s="1"/>
  <c r="E37" i="8" s="1"/>
  <c r="G36" i="8"/>
  <c r="F36" i="8"/>
  <c r="C36" i="8"/>
  <c r="B36" i="8"/>
  <c r="G35" i="8"/>
  <c r="F35" i="8"/>
  <c r="C35" i="8"/>
  <c r="B35" i="8"/>
  <c r="G34" i="8"/>
  <c r="F34" i="8"/>
  <c r="C34" i="8"/>
  <c r="B34" i="8"/>
  <c r="D34" i="8" s="1"/>
  <c r="E34" i="8" s="1"/>
  <c r="G33" i="8"/>
  <c r="F33" i="8"/>
  <c r="C33" i="8"/>
  <c r="B33" i="8"/>
  <c r="D33" i="8" s="1"/>
  <c r="E33" i="8" s="1"/>
  <c r="G32" i="8"/>
  <c r="F32" i="8"/>
  <c r="C32" i="8"/>
  <c r="B32" i="8"/>
  <c r="G31" i="8"/>
  <c r="F31" i="8"/>
  <c r="C31" i="8"/>
  <c r="B31" i="8"/>
  <c r="G30" i="8"/>
  <c r="F30" i="8"/>
  <c r="C30" i="8"/>
  <c r="B30" i="8"/>
  <c r="D30" i="8" s="1"/>
  <c r="E30" i="8" s="1"/>
  <c r="G29" i="8"/>
  <c r="F29" i="8"/>
  <c r="C29" i="8"/>
  <c r="B29" i="8"/>
  <c r="D29" i="8" s="1"/>
  <c r="E29" i="8" s="1"/>
  <c r="G28" i="8"/>
  <c r="F28" i="8"/>
  <c r="C28" i="8"/>
  <c r="B28" i="8"/>
  <c r="D28" i="8" s="1"/>
  <c r="E28" i="8" s="1"/>
  <c r="G27" i="8"/>
  <c r="F27" i="8"/>
  <c r="C27" i="8"/>
  <c r="B27" i="8"/>
  <c r="D27" i="8" s="1"/>
  <c r="E27" i="8" s="1"/>
  <c r="G26" i="8"/>
  <c r="F26" i="8"/>
  <c r="C26" i="8"/>
  <c r="B26" i="8"/>
  <c r="D26" i="8" s="1"/>
  <c r="E26" i="8" s="1"/>
  <c r="G25" i="8"/>
  <c r="F25" i="8"/>
  <c r="C25" i="8"/>
  <c r="B25" i="8"/>
  <c r="D25" i="8" s="1"/>
  <c r="E25" i="8" s="1"/>
  <c r="G24" i="8"/>
  <c r="F24" i="8"/>
  <c r="C24" i="8"/>
  <c r="B24" i="8"/>
  <c r="G23" i="8"/>
  <c r="F23" i="8"/>
  <c r="C23" i="8"/>
  <c r="B23" i="8"/>
  <c r="G22" i="8"/>
  <c r="F22" i="8"/>
  <c r="C22" i="8"/>
  <c r="B22" i="8"/>
  <c r="D22" i="8" s="1"/>
  <c r="E22" i="8" s="1"/>
  <c r="G21" i="8"/>
  <c r="F21" i="8"/>
  <c r="C21" i="8"/>
  <c r="B21" i="8"/>
  <c r="D21" i="8" s="1"/>
  <c r="E21" i="8" s="1"/>
  <c r="G20" i="8"/>
  <c r="F20" i="8"/>
  <c r="C20" i="8"/>
  <c r="B20" i="8"/>
  <c r="G19" i="8"/>
  <c r="F19" i="8"/>
  <c r="C19" i="8"/>
  <c r="B19" i="8"/>
  <c r="G18" i="8"/>
  <c r="F18" i="8"/>
  <c r="C18" i="8"/>
  <c r="B18" i="8"/>
  <c r="D18" i="8" s="1"/>
  <c r="E18" i="8" s="1"/>
  <c r="G17" i="8"/>
  <c r="F17" i="8"/>
  <c r="C17" i="8"/>
  <c r="B17" i="8"/>
  <c r="D17" i="8" s="1"/>
  <c r="E17" i="8" s="1"/>
  <c r="G16" i="8"/>
  <c r="F16" i="8"/>
  <c r="C16" i="8"/>
  <c r="B16" i="8"/>
  <c r="D16" i="8" s="1"/>
  <c r="E16" i="8" s="1"/>
  <c r="G15" i="8"/>
  <c r="F15" i="8"/>
  <c r="C15" i="8"/>
  <c r="B15" i="8"/>
  <c r="G14" i="8"/>
  <c r="F14" i="8"/>
  <c r="C14" i="8"/>
  <c r="B14" i="8"/>
  <c r="G13" i="8"/>
  <c r="F13" i="8"/>
  <c r="C13" i="8"/>
  <c r="B13" i="8"/>
  <c r="D13" i="8" s="1"/>
  <c r="E13" i="8" s="1"/>
  <c r="G12" i="8"/>
  <c r="F12" i="8"/>
  <c r="C12" i="8"/>
  <c r="B12" i="8"/>
  <c r="D12" i="8" s="1"/>
  <c r="E12" i="8" s="1"/>
  <c r="G11" i="8"/>
  <c r="F11" i="8"/>
  <c r="C11" i="8"/>
  <c r="B11" i="8"/>
  <c r="G10" i="8"/>
  <c r="F10" i="8"/>
  <c r="C10" i="8"/>
  <c r="B10" i="8"/>
  <c r="G9" i="8"/>
  <c r="F9" i="8"/>
  <c r="C9" i="8"/>
  <c r="B9" i="8"/>
  <c r="D9" i="8" s="1"/>
  <c r="E9" i="8" s="1"/>
  <c r="G8" i="8"/>
  <c r="F8" i="8"/>
  <c r="C8" i="8"/>
  <c r="B8" i="8"/>
  <c r="D8" i="8" s="1"/>
  <c r="E8" i="8" s="1"/>
  <c r="G7" i="8"/>
  <c r="F7" i="8"/>
  <c r="C7" i="8"/>
  <c r="B7" i="8"/>
  <c r="D7" i="8" s="1"/>
  <c r="E7" i="8" s="1"/>
  <c r="G6" i="8"/>
  <c r="F6" i="8"/>
  <c r="B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N6" i="2"/>
  <c r="D34" i="6" l="1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<sst xmlns="http://schemas.openxmlformats.org/spreadsheetml/2006/main" count="604" uniqueCount="56">
  <si>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</si>
  <si>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</si>
  <si>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</si>
  <si>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</si>
  <si>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</si>
  <si>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</si>
  <si>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</si>
  <si>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</si>
  <si>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</si>
  <si>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</si>
  <si>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</si>
  <si>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</si>
  <si>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</si>
  <si>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</si>
  <si>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</si>
  <si>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</si>
  <si>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</si>
  <si>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</si>
  <si>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</si>
  <si>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</si>
  <si>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</si>
  <si>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</si>
  <si>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</si>
  <si>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</si>
  <si>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</si>
  <si>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</si>
  <si>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</si>
  <si>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</si>
  <si>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</si>
  <si>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</si>
  <si>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</si>
  <si>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</si>
  <si>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</si>
  <si>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</si>
  <si>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</si>
  <si>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</si>
  <si>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</si>
  <si>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</si>
  <si>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</si>
  <si>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</si>
  <si>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</si>
  <si>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</si>
  <si>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Passasjerer 2020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</si>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</sst>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4" workbookViewId="0">
      <selection activeCell="Q27" sqref="Q27"/>
    </sheetView>
  </sheetViews>
  <sheetFormatPr baseColWidth="10" defaultRowHeight="14.5" x14ac:dyDescent="0.35"/>
  <cols>
    <col min="1" max="1" width="27.26953125" bestFit="1" customWidth="1"/>
  </cols>
  <sheetData>
    <row r="1" spans="1:14" x14ac:dyDescent="0.35">
      <c r="A1" t="s">
        <v>55</v>
      </c>
    </row>
    <row r="4" spans="1:14" x14ac:dyDescent="0.3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3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3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3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3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35">
      <c r="A9" s="18" t="s">
        <v>44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3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3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3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3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35">
      <c r="A14" s="18" t="s">
        <v>45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3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3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35">
      <c r="A17" s="18" t="s">
        <v>46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3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3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35">
      <c r="A20" s="18" t="s">
        <v>47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3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3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3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3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3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3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35">
      <c r="A27" s="18" t="s">
        <v>48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35">
      <c r="A28" s="16" t="s">
        <v>49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3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3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35">
      <c r="A31" s="18" t="s">
        <v>50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3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3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35">
      <c r="A34" s="18" t="s">
        <v>51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35">
      <c r="A35" s="14" t="s">
        <v>52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3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3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35">
      <c r="A38" s="18" t="s">
        <v>53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35">
      <c r="A39" s="14" t="s">
        <v>54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44409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'2021'!I6</f>
        <v>0</v>
      </c>
      <c r="C6" s="11">
        <f>'2020'!I6</f>
        <v>1418</v>
      </c>
      <c r="D6" s="11">
        <f t="shared" ref="D6" si="0">B6-C6</f>
        <v>-1418</v>
      </c>
      <c r="E6" s="22">
        <f t="shared" ref="E6" si="1">D6/C6</f>
        <v>-1</v>
      </c>
      <c r="F6" s="11">
        <f>SUM('2021'!B6:I6)</f>
        <v>5964</v>
      </c>
      <c r="G6" s="11">
        <f>SUM('2020'!B6:I6)</f>
        <v>8749</v>
      </c>
      <c r="H6" s="11">
        <f>F6-G6</f>
        <v>-2785</v>
      </c>
      <c r="I6" s="26">
        <f>H6/G6</f>
        <v>-0.31832209395359468</v>
      </c>
    </row>
    <row r="7" spans="1:9" x14ac:dyDescent="0.35">
      <c r="A7" s="16" t="s">
        <v>20</v>
      </c>
      <c r="B7" s="30">
        <f>'2021'!I7</f>
        <v>0</v>
      </c>
      <c r="C7" s="43">
        <f>'2020'!I7</f>
        <v>9124</v>
      </c>
      <c r="D7" s="43">
        <f t="shared" ref="D7:D39" si="2">B7-C7</f>
        <v>-9124</v>
      </c>
      <c r="E7" s="23">
        <f t="shared" ref="E7:E39" si="3">D7/C7</f>
        <v>-1</v>
      </c>
      <c r="F7" s="43">
        <f>SUM('2021'!B7:I7)</f>
        <v>55106</v>
      </c>
      <c r="G7" s="43">
        <f>SUM('2020'!B7:I7)</f>
        <v>81724</v>
      </c>
      <c r="H7" s="43">
        <f t="shared" ref="H7:H39" si="4">F7-G7</f>
        <v>-26618</v>
      </c>
      <c r="I7" s="25">
        <f t="shared" ref="I7:I39" si="5">H7/G7</f>
        <v>-0.32570603494689443</v>
      </c>
    </row>
    <row r="8" spans="1:9" x14ac:dyDescent="0.35">
      <c r="A8" s="14" t="s">
        <v>21</v>
      </c>
      <c r="B8" s="29">
        <f>'2021'!I8</f>
        <v>0</v>
      </c>
      <c r="C8" s="11">
        <f>'2020'!I8</f>
        <v>6310</v>
      </c>
      <c r="D8" s="11">
        <f t="shared" si="2"/>
        <v>-6310</v>
      </c>
      <c r="E8" s="22">
        <f t="shared" si="3"/>
        <v>-1</v>
      </c>
      <c r="F8" s="11">
        <f>SUM('2021'!B8:I8)</f>
        <v>35915</v>
      </c>
      <c r="G8" s="11">
        <f>SUM('2020'!B8:I8)</f>
        <v>54546</v>
      </c>
      <c r="H8" s="11">
        <f t="shared" si="4"/>
        <v>-18631</v>
      </c>
      <c r="I8" s="26">
        <f t="shared" si="5"/>
        <v>-0.34156491768415648</v>
      </c>
    </row>
    <row r="9" spans="1:9" x14ac:dyDescent="0.35">
      <c r="A9" s="18" t="s">
        <v>44</v>
      </c>
      <c r="B9" s="31">
        <f>'2021'!I9</f>
        <v>0</v>
      </c>
      <c r="C9" s="31">
        <f>'2020'!I9</f>
        <v>16852</v>
      </c>
      <c r="D9" s="31">
        <f t="shared" si="2"/>
        <v>-16852</v>
      </c>
      <c r="E9" s="24">
        <f t="shared" si="3"/>
        <v>-1</v>
      </c>
      <c r="F9" s="31">
        <f>SUM('2021'!B9:I9)</f>
        <v>96985</v>
      </c>
      <c r="G9" s="31">
        <f>SUM('2020'!B9:I9)</f>
        <v>145019</v>
      </c>
      <c r="H9" s="31">
        <f t="shared" si="4"/>
        <v>-48034</v>
      </c>
      <c r="I9" s="27">
        <f t="shared" si="5"/>
        <v>-0.33122556354684557</v>
      </c>
    </row>
    <row r="10" spans="1:9" x14ac:dyDescent="0.35">
      <c r="A10" s="16" t="s">
        <v>16</v>
      </c>
      <c r="B10" s="30">
        <f>'2021'!I10</f>
        <v>0</v>
      </c>
      <c r="C10" s="43">
        <f>'2020'!I10</f>
        <v>26189</v>
      </c>
      <c r="D10" s="43">
        <f t="shared" si="2"/>
        <v>-26189</v>
      </c>
      <c r="E10" s="23">
        <f t="shared" si="3"/>
        <v>-1</v>
      </c>
      <c r="F10" s="43">
        <f>SUM('2021'!B10:I10)</f>
        <v>90026</v>
      </c>
      <c r="G10" s="43">
        <f>SUM('2020'!B10:I10)</f>
        <v>198751</v>
      </c>
      <c r="H10" s="43">
        <f t="shared" si="4"/>
        <v>-108725</v>
      </c>
      <c r="I10" s="26">
        <f t="shared" si="5"/>
        <v>-0.54704127274831327</v>
      </c>
    </row>
    <row r="11" spans="1:9" x14ac:dyDescent="0.35">
      <c r="A11" s="14" t="s">
        <v>14</v>
      </c>
      <c r="B11" s="29">
        <f>'2021'!I11</f>
        <v>0</v>
      </c>
      <c r="C11" s="11">
        <f>'2020'!I11</f>
        <v>112023</v>
      </c>
      <c r="D11" s="11">
        <f t="shared" si="2"/>
        <v>-112023</v>
      </c>
      <c r="E11" s="22">
        <f t="shared" si="3"/>
        <v>-1</v>
      </c>
      <c r="F11" s="11">
        <f>SUM('2021'!B11:I11)</f>
        <v>347255</v>
      </c>
      <c r="G11" s="11">
        <f>SUM('2020'!B11:I11)</f>
        <v>873030</v>
      </c>
      <c r="H11" s="11">
        <f t="shared" si="4"/>
        <v>-525775</v>
      </c>
      <c r="I11" s="26">
        <f t="shared" si="5"/>
        <v>-0.60224161827199518</v>
      </c>
    </row>
    <row r="12" spans="1:9" x14ac:dyDescent="0.35">
      <c r="A12" s="16" t="s">
        <v>17</v>
      </c>
      <c r="B12" s="30">
        <f>'2021'!I12</f>
        <v>0</v>
      </c>
      <c r="C12" s="43">
        <f>'2020'!I12</f>
        <v>2851</v>
      </c>
      <c r="D12" s="43">
        <f t="shared" si="2"/>
        <v>-2851</v>
      </c>
      <c r="E12" s="23">
        <f t="shared" si="3"/>
        <v>-1</v>
      </c>
      <c r="F12" s="43">
        <f>SUM('2021'!B12:I12)</f>
        <v>13764</v>
      </c>
      <c r="G12" s="43">
        <f>SUM('2020'!B12:I12)</f>
        <v>24145</v>
      </c>
      <c r="H12" s="43">
        <f t="shared" si="4"/>
        <v>-10381</v>
      </c>
      <c r="I12" s="25">
        <f t="shared" si="5"/>
        <v>-0.42994408780285776</v>
      </c>
    </row>
    <row r="13" spans="1:9" x14ac:dyDescent="0.35">
      <c r="A13" s="14" t="s">
        <v>15</v>
      </c>
      <c r="B13" s="29">
        <f>'2021'!I13</f>
        <v>0</v>
      </c>
      <c r="C13" s="11">
        <f>'2020'!I13</f>
        <v>152405</v>
      </c>
      <c r="D13" s="11">
        <f t="shared" si="2"/>
        <v>-152405</v>
      </c>
      <c r="E13" s="22">
        <f t="shared" si="3"/>
        <v>-1</v>
      </c>
      <c r="F13" s="11">
        <f>SUM('2021'!B13:I13)</f>
        <v>497215</v>
      </c>
      <c r="G13" s="11">
        <f>SUM('2020'!B13:I13)</f>
        <v>1189440</v>
      </c>
      <c r="H13" s="11">
        <f t="shared" si="4"/>
        <v>-692225</v>
      </c>
      <c r="I13" s="26">
        <f t="shared" si="5"/>
        <v>-0.5819755515200431</v>
      </c>
    </row>
    <row r="14" spans="1:9" x14ac:dyDescent="0.35">
      <c r="A14" s="18" t="s">
        <v>45</v>
      </c>
      <c r="B14" s="31">
        <f>'2021'!I14</f>
        <v>0</v>
      </c>
      <c r="C14" s="31">
        <f>'2020'!I14</f>
        <v>293468</v>
      </c>
      <c r="D14" s="31">
        <f t="shared" si="2"/>
        <v>-293468</v>
      </c>
      <c r="E14" s="24">
        <f t="shared" si="3"/>
        <v>-1</v>
      </c>
      <c r="F14" s="31">
        <f>SUM('2021'!B14:I14)</f>
        <v>948260</v>
      </c>
      <c r="G14" s="31">
        <f>SUM('2020'!B14:I14)</f>
        <v>2285366</v>
      </c>
      <c r="H14" s="31">
        <f t="shared" si="4"/>
        <v>-1337106</v>
      </c>
      <c r="I14" s="27">
        <f t="shared" si="5"/>
        <v>-0.58507302550226092</v>
      </c>
    </row>
    <row r="15" spans="1:9" x14ac:dyDescent="0.35">
      <c r="A15" s="16" t="s">
        <v>24</v>
      </c>
      <c r="B15" s="30">
        <f>'2021'!I15</f>
        <v>0</v>
      </c>
      <c r="C15" s="43">
        <f>'2020'!I15</f>
        <v>9169</v>
      </c>
      <c r="D15" s="43">
        <f t="shared" si="2"/>
        <v>-9169</v>
      </c>
      <c r="E15" s="23">
        <f t="shared" si="3"/>
        <v>-1</v>
      </c>
      <c r="F15" s="43">
        <f>SUM('2021'!B15:I15)</f>
        <v>50697</v>
      </c>
      <c r="G15" s="43">
        <f>SUM('2020'!B15:I15)</f>
        <v>67487</v>
      </c>
      <c r="H15" s="43">
        <f t="shared" si="4"/>
        <v>-16790</v>
      </c>
      <c r="I15" s="25">
        <f t="shared" si="5"/>
        <v>-0.24878865559292901</v>
      </c>
    </row>
    <row r="16" spans="1:9" x14ac:dyDescent="0.35">
      <c r="A16" s="14" t="s">
        <v>23</v>
      </c>
      <c r="B16" s="29">
        <f>'2021'!I16</f>
        <v>0</v>
      </c>
      <c r="C16" s="11">
        <f>'2020'!I16</f>
        <v>5561</v>
      </c>
      <c r="D16" s="11">
        <f t="shared" si="2"/>
        <v>-5561</v>
      </c>
      <c r="E16" s="22">
        <f t="shared" si="3"/>
        <v>-1</v>
      </c>
      <c r="F16" s="11">
        <f>SUM('2021'!B16:I16)</f>
        <v>36715</v>
      </c>
      <c r="G16" s="11">
        <f>SUM('2020'!B16:I16)</f>
        <v>40559</v>
      </c>
      <c r="H16" s="11">
        <f t="shared" si="4"/>
        <v>-3844</v>
      </c>
      <c r="I16" s="26">
        <f t="shared" si="5"/>
        <v>-9.4775512216770635E-2</v>
      </c>
    </row>
    <row r="17" spans="1:9" x14ac:dyDescent="0.35">
      <c r="A17" s="18" t="s">
        <v>46</v>
      </c>
      <c r="B17" s="31">
        <f>'2021'!I17</f>
        <v>0</v>
      </c>
      <c r="C17" s="31">
        <f>'2020'!I17</f>
        <v>14730</v>
      </c>
      <c r="D17" s="31">
        <f t="shared" si="2"/>
        <v>-14730</v>
      </c>
      <c r="E17" s="24">
        <f t="shared" si="3"/>
        <v>-1</v>
      </c>
      <c r="F17" s="31">
        <f>SUM('2021'!B17:I17)</f>
        <v>87412</v>
      </c>
      <c r="G17" s="31">
        <f>SUM('2020'!B17:I17)</f>
        <v>108046</v>
      </c>
      <c r="H17" s="31">
        <f t="shared" si="4"/>
        <v>-20634</v>
      </c>
      <c r="I17" s="27">
        <f t="shared" si="5"/>
        <v>-0.1909742146863373</v>
      </c>
    </row>
    <row r="18" spans="1:9" x14ac:dyDescent="0.35">
      <c r="A18" s="16" t="s">
        <v>34</v>
      </c>
      <c r="B18" s="30">
        <f>'2021'!I18</f>
        <v>0</v>
      </c>
      <c r="C18" s="43">
        <f>'2020'!I18</f>
        <v>68325</v>
      </c>
      <c r="D18" s="43">
        <f t="shared" si="2"/>
        <v>-68325</v>
      </c>
      <c r="E18" s="23">
        <f t="shared" si="3"/>
        <v>-1</v>
      </c>
      <c r="F18" s="43">
        <f>SUM('2021'!B18:I18)</f>
        <v>220466</v>
      </c>
      <c r="G18" s="43">
        <f>SUM('2020'!B18:I18)</f>
        <v>500770</v>
      </c>
      <c r="H18" s="43">
        <f t="shared" si="4"/>
        <v>-280304</v>
      </c>
      <c r="I18" s="25">
        <f t="shared" si="5"/>
        <v>-0.55974599117359269</v>
      </c>
    </row>
    <row r="19" spans="1:9" x14ac:dyDescent="0.35">
      <c r="A19" s="14" t="s">
        <v>33</v>
      </c>
      <c r="B19" s="29">
        <f>'2021'!I19</f>
        <v>0</v>
      </c>
      <c r="C19" s="11">
        <f>'2020'!I19</f>
        <v>235350</v>
      </c>
      <c r="D19" s="11">
        <f t="shared" si="2"/>
        <v>-235350</v>
      </c>
      <c r="E19" s="22">
        <f t="shared" si="3"/>
        <v>-1</v>
      </c>
      <c r="F19" s="11">
        <f>SUM('2021'!B19:I19)</f>
        <v>771826</v>
      </c>
      <c r="G19" s="11">
        <f>SUM('2020'!B19:I19)</f>
        <v>1706645</v>
      </c>
      <c r="H19" s="11">
        <f t="shared" si="4"/>
        <v>-934819</v>
      </c>
      <c r="I19" s="26">
        <f t="shared" si="5"/>
        <v>-0.54775246170117398</v>
      </c>
    </row>
    <row r="20" spans="1:9" x14ac:dyDescent="0.35">
      <c r="A20" s="18" t="s">
        <v>47</v>
      </c>
      <c r="B20" s="31">
        <f>'2021'!I20</f>
        <v>0</v>
      </c>
      <c r="C20" s="31">
        <f>'2020'!I20</f>
        <v>303675</v>
      </c>
      <c r="D20" s="31">
        <f t="shared" si="2"/>
        <v>-303675</v>
      </c>
      <c r="E20" s="24">
        <f t="shared" si="3"/>
        <v>-1</v>
      </c>
      <c r="F20" s="31">
        <f>SUM('2021'!B20:I20)</f>
        <v>992292</v>
      </c>
      <c r="G20" s="31">
        <f>SUM('2020'!B20:I20)</f>
        <v>2207415</v>
      </c>
      <c r="H20" s="31">
        <f t="shared" si="4"/>
        <v>-1215123</v>
      </c>
      <c r="I20" s="27">
        <f t="shared" si="5"/>
        <v>-0.55047329115730392</v>
      </c>
    </row>
    <row r="21" spans="1:9" x14ac:dyDescent="0.35">
      <c r="A21" s="16" t="s">
        <v>28</v>
      </c>
      <c r="B21" s="30">
        <f>'2021'!I21</f>
        <v>0</v>
      </c>
      <c r="C21" s="43">
        <f>'2020'!I21</f>
        <v>1280</v>
      </c>
      <c r="D21" s="43">
        <f t="shared" si="2"/>
        <v>-1280</v>
      </c>
      <c r="E21" s="23">
        <f t="shared" si="3"/>
        <v>-1</v>
      </c>
      <c r="F21" s="43">
        <f>SUM('2021'!B21:I21)</f>
        <v>6966</v>
      </c>
      <c r="G21" s="43">
        <f>SUM('2020'!B21:I21)</f>
        <v>8298</v>
      </c>
      <c r="H21" s="43">
        <f t="shared" si="4"/>
        <v>-1332</v>
      </c>
      <c r="I21" s="25">
        <f t="shared" si="5"/>
        <v>-0.16052060737527116</v>
      </c>
    </row>
    <row r="22" spans="1:9" x14ac:dyDescent="0.35">
      <c r="A22" s="14" t="s">
        <v>26</v>
      </c>
      <c r="B22" s="29">
        <f>'2021'!I22</f>
        <v>0</v>
      </c>
      <c r="C22" s="11">
        <f>'2020'!I22</f>
        <v>2494</v>
      </c>
      <c r="D22" s="11">
        <f t="shared" si="2"/>
        <v>-2494</v>
      </c>
      <c r="E22" s="22">
        <f t="shared" si="3"/>
        <v>-1</v>
      </c>
      <c r="F22" s="11">
        <f>SUM('2021'!B22:I22)</f>
        <v>14670</v>
      </c>
      <c r="G22" s="11">
        <f>SUM('2020'!B22:I22)</f>
        <v>18292</v>
      </c>
      <c r="H22" s="11">
        <f t="shared" si="4"/>
        <v>-3622</v>
      </c>
      <c r="I22" s="26">
        <f t="shared" si="5"/>
        <v>-0.19801005904220426</v>
      </c>
    </row>
    <row r="23" spans="1:9" x14ac:dyDescent="0.35">
      <c r="A23" s="16" t="s">
        <v>27</v>
      </c>
      <c r="B23" s="30">
        <f>'2021'!I23</f>
        <v>0</v>
      </c>
      <c r="C23" s="43">
        <f>'2020'!I23</f>
        <v>1180</v>
      </c>
      <c r="D23" s="43">
        <f t="shared" si="2"/>
        <v>-1180</v>
      </c>
      <c r="E23" s="23">
        <f t="shared" si="3"/>
        <v>-1</v>
      </c>
      <c r="F23" s="43">
        <f>SUM('2021'!B23:I23)</f>
        <v>7924</v>
      </c>
      <c r="G23" s="43">
        <f>SUM('2020'!B23:I23)</f>
        <v>9074</v>
      </c>
      <c r="H23" s="43">
        <f t="shared" si="4"/>
        <v>-1150</v>
      </c>
      <c r="I23" s="25">
        <f t="shared" si="5"/>
        <v>-0.12673572845492617</v>
      </c>
    </row>
    <row r="24" spans="1:9" x14ac:dyDescent="0.35">
      <c r="A24" s="14" t="s">
        <v>25</v>
      </c>
      <c r="B24" s="29">
        <f>'2021'!I24</f>
        <v>0</v>
      </c>
      <c r="C24" s="11">
        <f>'2020'!I24</f>
        <v>1251</v>
      </c>
      <c r="D24" s="11">
        <f t="shared" si="2"/>
        <v>-1251</v>
      </c>
      <c r="E24" s="22">
        <f t="shared" si="3"/>
        <v>-1</v>
      </c>
      <c r="F24" s="11">
        <f>SUM('2021'!B24:I24)</f>
        <v>10943</v>
      </c>
      <c r="G24" s="11">
        <f>SUM('2020'!B24:I24)</f>
        <v>13834</v>
      </c>
      <c r="H24" s="11">
        <f t="shared" si="4"/>
        <v>-2891</v>
      </c>
      <c r="I24" s="26">
        <f t="shared" si="5"/>
        <v>-0.20897788058406824</v>
      </c>
    </row>
    <row r="25" spans="1:9" x14ac:dyDescent="0.35">
      <c r="A25" s="16" t="s">
        <v>29</v>
      </c>
      <c r="B25" s="30">
        <f>'2021'!I25</f>
        <v>0</v>
      </c>
      <c r="C25" s="43">
        <f>'2020'!I25</f>
        <v>3249</v>
      </c>
      <c r="D25" s="43">
        <f t="shared" si="2"/>
        <v>-3249</v>
      </c>
      <c r="E25" s="23">
        <f t="shared" si="3"/>
        <v>-1</v>
      </c>
      <c r="F25" s="43">
        <f>SUM('2021'!B25:I25)</f>
        <v>15652</v>
      </c>
      <c r="G25" s="43">
        <f>SUM('2020'!B25:I25)</f>
        <v>19224</v>
      </c>
      <c r="H25" s="43">
        <f t="shared" si="4"/>
        <v>-3572</v>
      </c>
      <c r="I25" s="25">
        <f t="shared" si="5"/>
        <v>-0.1858094049105285</v>
      </c>
    </row>
    <row r="26" spans="1:9" x14ac:dyDescent="0.35">
      <c r="A26" s="14" t="s">
        <v>30</v>
      </c>
      <c r="B26" s="29">
        <f>'2021'!I26</f>
        <v>0</v>
      </c>
      <c r="C26" s="11">
        <f>'2020'!I26</f>
        <v>3747</v>
      </c>
      <c r="D26" s="11">
        <f t="shared" si="2"/>
        <v>-3747</v>
      </c>
      <c r="E26" s="22">
        <f t="shared" si="3"/>
        <v>-1</v>
      </c>
      <c r="F26" s="11">
        <f>SUM('2021'!B26:I26)</f>
        <v>21862</v>
      </c>
      <c r="G26" s="11">
        <f>SUM('2020'!B26:I26)</f>
        <v>25944</v>
      </c>
      <c r="H26" s="11">
        <f t="shared" si="4"/>
        <v>-4082</v>
      </c>
      <c r="I26" s="26">
        <f t="shared" si="5"/>
        <v>-0.15733888374961455</v>
      </c>
    </row>
    <row r="27" spans="1:9" x14ac:dyDescent="0.35">
      <c r="A27" s="18" t="s">
        <v>48</v>
      </c>
      <c r="B27" s="31">
        <f>'2021'!I27</f>
        <v>0</v>
      </c>
      <c r="C27" s="31">
        <f>'2020'!I27</f>
        <v>13201</v>
      </c>
      <c r="D27" s="31">
        <f t="shared" si="2"/>
        <v>-13201</v>
      </c>
      <c r="E27" s="24">
        <f t="shared" si="3"/>
        <v>-1</v>
      </c>
      <c r="F27" s="31">
        <f>SUM('2021'!B27:I27)</f>
        <v>78017</v>
      </c>
      <c r="G27" s="31">
        <f>SUM('2020'!B27:I27)</f>
        <v>94666</v>
      </c>
      <c r="H27" s="31">
        <f t="shared" si="4"/>
        <v>-16649</v>
      </c>
      <c r="I27" s="27">
        <f t="shared" si="5"/>
        <v>-0.17587095683772422</v>
      </c>
    </row>
    <row r="28" spans="1:9" x14ac:dyDescent="0.35">
      <c r="A28" s="16" t="s">
        <v>49</v>
      </c>
      <c r="B28" s="30">
        <f>'2021'!I28</f>
        <v>0</v>
      </c>
      <c r="C28" s="43">
        <f>'2020'!I28</f>
        <v>9300</v>
      </c>
      <c r="D28" s="43">
        <f t="shared" si="2"/>
        <v>-9300</v>
      </c>
      <c r="E28" s="23">
        <f t="shared" si="3"/>
        <v>-1</v>
      </c>
      <c r="F28" s="43">
        <f>SUM('2021'!B28:I28)</f>
        <v>33840</v>
      </c>
      <c r="G28" s="43">
        <f>SUM('2020'!B28:I28)</f>
        <v>71805</v>
      </c>
      <c r="H28" s="43">
        <f t="shared" si="4"/>
        <v>-37965</v>
      </c>
      <c r="I28" s="25">
        <f t="shared" si="5"/>
        <v>-0.5287236264884061</v>
      </c>
    </row>
    <row r="29" spans="1:9" x14ac:dyDescent="0.35">
      <c r="A29" s="14" t="s">
        <v>36</v>
      </c>
      <c r="B29" s="29">
        <f>'2021'!I29</f>
        <v>0</v>
      </c>
      <c r="C29" s="11">
        <f>'2020'!I29</f>
        <v>32509</v>
      </c>
      <c r="D29" s="11">
        <f t="shared" si="2"/>
        <v>-32509</v>
      </c>
      <c r="E29" s="22">
        <f t="shared" si="3"/>
        <v>-1</v>
      </c>
      <c r="F29" s="11">
        <f>SUM('2021'!B29:I29)</f>
        <v>163751</v>
      </c>
      <c r="G29" s="11">
        <f>SUM('2020'!B29:I29)</f>
        <v>269646</v>
      </c>
      <c r="H29" s="11">
        <f t="shared" si="4"/>
        <v>-105895</v>
      </c>
      <c r="I29" s="26">
        <f t="shared" si="5"/>
        <v>-0.3927186014255728</v>
      </c>
    </row>
    <row r="30" spans="1:9" x14ac:dyDescent="0.35">
      <c r="A30" s="16" t="s">
        <v>35</v>
      </c>
      <c r="B30" s="30">
        <f>'2021'!I30</f>
        <v>0</v>
      </c>
      <c r="C30" s="43">
        <f>'2020'!I30</f>
        <v>59585</v>
      </c>
      <c r="D30" s="43">
        <f t="shared" si="2"/>
        <v>-59585</v>
      </c>
      <c r="E30" s="23">
        <f t="shared" si="3"/>
        <v>-1</v>
      </c>
      <c r="F30" s="43">
        <f>SUM('2021'!B30:I30)</f>
        <v>196118</v>
      </c>
      <c r="G30" s="43">
        <f>SUM('2020'!B30:I30)</f>
        <v>465863</v>
      </c>
      <c r="H30" s="43">
        <f t="shared" si="4"/>
        <v>-269745</v>
      </c>
      <c r="I30" s="25">
        <f t="shared" si="5"/>
        <v>-0.57902215887503405</v>
      </c>
    </row>
    <row r="31" spans="1:9" x14ac:dyDescent="0.35">
      <c r="A31" s="18" t="s">
        <v>50</v>
      </c>
      <c r="B31" s="31">
        <f>'2021'!I31</f>
        <v>0</v>
      </c>
      <c r="C31" s="31">
        <f>'2020'!I31</f>
        <v>101394</v>
      </c>
      <c r="D31" s="31">
        <f t="shared" si="2"/>
        <v>-101394</v>
      </c>
      <c r="E31" s="24">
        <f t="shared" si="3"/>
        <v>-1</v>
      </c>
      <c r="F31" s="31">
        <f>SUM('2021'!B31:I31)</f>
        <v>393709</v>
      </c>
      <c r="G31" s="31">
        <f>SUM('2020'!B31:I31)</f>
        <v>807314</v>
      </c>
      <c r="H31" s="31">
        <f t="shared" si="4"/>
        <v>-413605</v>
      </c>
      <c r="I31" s="27">
        <f t="shared" si="5"/>
        <v>-0.51232234297931167</v>
      </c>
    </row>
    <row r="32" spans="1:9" x14ac:dyDescent="0.35">
      <c r="A32" s="14" t="s">
        <v>32</v>
      </c>
      <c r="B32" s="29">
        <f>'2021'!I32</f>
        <v>0</v>
      </c>
      <c r="C32" s="11">
        <f>'2020'!I32</f>
        <v>75245</v>
      </c>
      <c r="D32" s="11">
        <f t="shared" si="2"/>
        <v>-75245</v>
      </c>
      <c r="E32" s="22">
        <f t="shared" si="3"/>
        <v>-1</v>
      </c>
      <c r="F32" s="11">
        <f>SUM('2021'!B32:I32)</f>
        <v>310589</v>
      </c>
      <c r="G32" s="11">
        <f>SUM('2020'!B32:I32)</f>
        <v>596406</v>
      </c>
      <c r="H32" s="11">
        <f t="shared" si="4"/>
        <v>-285817</v>
      </c>
      <c r="I32" s="26">
        <f t="shared" si="5"/>
        <v>-0.47923226795169732</v>
      </c>
    </row>
    <row r="33" spans="1:9" x14ac:dyDescent="0.35">
      <c r="A33" s="16" t="s">
        <v>31</v>
      </c>
      <c r="B33" s="30">
        <f>'2021'!I33</f>
        <v>0</v>
      </c>
      <c r="C33" s="43">
        <f>'2020'!I33</f>
        <v>98564</v>
      </c>
      <c r="D33" s="43">
        <f t="shared" si="2"/>
        <v>-98564</v>
      </c>
      <c r="E33" s="23">
        <f t="shared" si="3"/>
        <v>-1</v>
      </c>
      <c r="F33" s="43">
        <f>SUM('2021'!B33:I33)</f>
        <v>404694</v>
      </c>
      <c r="G33" s="43">
        <f>SUM('2020'!B33:I33)</f>
        <v>799175</v>
      </c>
      <c r="H33" s="43">
        <f t="shared" si="4"/>
        <v>-394481</v>
      </c>
      <c r="I33" s="25">
        <f t="shared" si="5"/>
        <v>-0.49361028560703224</v>
      </c>
    </row>
    <row r="34" spans="1:9" x14ac:dyDescent="0.35">
      <c r="A34" s="18" t="s">
        <v>51</v>
      </c>
      <c r="B34" s="31">
        <f>'2021'!I34</f>
        <v>0</v>
      </c>
      <c r="C34" s="31">
        <f>'2020'!I34</f>
        <v>173809</v>
      </c>
      <c r="D34" s="44">
        <f t="shared" si="2"/>
        <v>-173809</v>
      </c>
      <c r="E34" s="24">
        <f t="shared" si="3"/>
        <v>-1</v>
      </c>
      <c r="F34" s="31">
        <f>SUM('2021'!B34:I34)</f>
        <v>715283</v>
      </c>
      <c r="G34" s="47">
        <f>SUM('2020'!B34:I34)</f>
        <v>1395581</v>
      </c>
      <c r="H34" s="47">
        <f t="shared" si="4"/>
        <v>-680298</v>
      </c>
      <c r="I34" s="27">
        <f t="shared" si="5"/>
        <v>-0.48746579381633887</v>
      </c>
    </row>
    <row r="35" spans="1:9" x14ac:dyDescent="0.35">
      <c r="A35" s="14" t="s">
        <v>52</v>
      </c>
      <c r="B35" s="29">
        <f>'2021'!I35</f>
        <v>0</v>
      </c>
      <c r="C35" s="11">
        <f>'2020'!I35</f>
        <v>36</v>
      </c>
      <c r="D35" s="11">
        <f t="shared" si="2"/>
        <v>-36</v>
      </c>
      <c r="E35" s="22">
        <f t="shared" si="3"/>
        <v>-1</v>
      </c>
      <c r="F35" s="49">
        <f>SUM('2021'!B35:I35)</f>
        <v>210</v>
      </c>
      <c r="G35" s="29">
        <f>SUM('2020'!B35:I35)</f>
        <v>403</v>
      </c>
      <c r="H35" s="29">
        <f t="shared" si="4"/>
        <v>-193</v>
      </c>
      <c r="I35" s="45">
        <f t="shared" si="5"/>
        <v>-0.47890818858560796</v>
      </c>
    </row>
    <row r="36" spans="1:9" x14ac:dyDescent="0.35">
      <c r="A36" s="16" t="s">
        <v>19</v>
      </c>
      <c r="B36" s="30">
        <f>'2021'!I36</f>
        <v>0</v>
      </c>
      <c r="C36" s="43">
        <f>'2020'!I36</f>
        <v>4657</v>
      </c>
      <c r="D36" s="43">
        <f t="shared" si="2"/>
        <v>-4657</v>
      </c>
      <c r="E36" s="57">
        <f t="shared" si="3"/>
        <v>-1</v>
      </c>
      <c r="F36" s="50">
        <f>SUM('2021'!B36:I36)</f>
        <v>28100</v>
      </c>
      <c r="G36" s="30">
        <f>SUM('2020'!B36:I36)</f>
        <v>33170</v>
      </c>
      <c r="H36" s="30">
        <f t="shared" si="4"/>
        <v>-5070</v>
      </c>
      <c r="I36" s="46">
        <f t="shared" si="5"/>
        <v>-0.15284895990352729</v>
      </c>
    </row>
    <row r="37" spans="1:9" x14ac:dyDescent="0.35">
      <c r="A37" s="14" t="s">
        <v>18</v>
      </c>
      <c r="B37" s="29">
        <f>'2021'!I37</f>
        <v>0</v>
      </c>
      <c r="C37" s="11">
        <f>'2020'!I37</f>
        <v>37351</v>
      </c>
      <c r="D37" s="11">
        <f t="shared" si="2"/>
        <v>-37351</v>
      </c>
      <c r="E37" s="22">
        <f t="shared" si="3"/>
        <v>-1</v>
      </c>
      <c r="F37" s="49">
        <f>SUM('2021'!B37:I37)</f>
        <v>105548</v>
      </c>
      <c r="G37" s="29">
        <f>SUM('2020'!B37:I37)</f>
        <v>243038</v>
      </c>
      <c r="H37" s="29">
        <f t="shared" si="4"/>
        <v>-137490</v>
      </c>
      <c r="I37" s="45">
        <f t="shared" si="5"/>
        <v>-0.56571400357145796</v>
      </c>
    </row>
    <row r="38" spans="1:9" x14ac:dyDescent="0.35">
      <c r="A38" s="18" t="s">
        <v>53</v>
      </c>
      <c r="B38" s="31">
        <f>'2021'!I38</f>
        <v>0</v>
      </c>
      <c r="C38" s="31">
        <f>'2020'!I38</f>
        <v>42044</v>
      </c>
      <c r="D38" s="31">
        <f t="shared" si="2"/>
        <v>-42044</v>
      </c>
      <c r="E38" s="24">
        <f t="shared" si="3"/>
        <v>-1</v>
      </c>
      <c r="F38" s="31">
        <f>SUM('2021'!B38:I38)</f>
        <v>133858</v>
      </c>
      <c r="G38" s="48">
        <f>SUM('2020'!B38:I38)</f>
        <v>276611</v>
      </c>
      <c r="H38" s="48">
        <f t="shared" si="4"/>
        <v>-142753</v>
      </c>
      <c r="I38" s="27">
        <f t="shared" si="5"/>
        <v>-0.51607853628380651</v>
      </c>
    </row>
    <row r="39" spans="1:9" x14ac:dyDescent="0.35">
      <c r="A39" s="32" t="s">
        <v>54</v>
      </c>
      <c r="B39" s="33">
        <f>'2021'!I39</f>
        <v>0</v>
      </c>
      <c r="C39" s="33">
        <f>'2020'!I39</f>
        <v>959173</v>
      </c>
      <c r="D39" s="33">
        <f t="shared" si="2"/>
        <v>-959173</v>
      </c>
      <c r="E39" s="34">
        <f t="shared" si="3"/>
        <v>-1</v>
      </c>
      <c r="F39" s="35">
        <f>SUM('2021'!B39:I39)</f>
        <v>3445816</v>
      </c>
      <c r="G39" s="35">
        <f>SUM('2020'!B39:I39)</f>
        <v>7320018</v>
      </c>
      <c r="H39" s="35">
        <f t="shared" si="4"/>
        <v>-3874202</v>
      </c>
      <c r="I39" s="36">
        <f t="shared" si="5"/>
        <v>-0.52926126684387931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44440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'2021'!J6</f>
        <v>0</v>
      </c>
      <c r="C6" s="11">
        <f>'2020'!J6</f>
        <v>2082</v>
      </c>
      <c r="D6" s="11">
        <f t="shared" ref="D6" si="0">B6-C6</f>
        <v>-2082</v>
      </c>
      <c r="E6" s="22">
        <f t="shared" ref="E6" si="1">D6/C6</f>
        <v>-1</v>
      </c>
      <c r="F6" s="11">
        <f>SUM('2021'!B6:J6)</f>
        <v>5964</v>
      </c>
      <c r="G6" s="11">
        <f>SUM('2020'!B6:J6)</f>
        <v>10831</v>
      </c>
      <c r="H6" s="11">
        <f>F6-G6</f>
        <v>-4867</v>
      </c>
      <c r="I6" s="26">
        <f>H6/G6</f>
        <v>-0.44935832333117903</v>
      </c>
    </row>
    <row r="7" spans="1:9" x14ac:dyDescent="0.35">
      <c r="A7" s="16" t="s">
        <v>20</v>
      </c>
      <c r="B7" s="30">
        <f>'2021'!J7</f>
        <v>0</v>
      </c>
      <c r="C7" s="43">
        <f>'2020'!J7</f>
        <v>15587</v>
      </c>
      <c r="D7" s="43">
        <f t="shared" ref="D7:D39" si="2">B7-C7</f>
        <v>-15587</v>
      </c>
      <c r="E7" s="23">
        <f t="shared" ref="E7:E39" si="3">D7/C7</f>
        <v>-1</v>
      </c>
      <c r="F7" s="43">
        <f>SUM('2021'!B7:J7)</f>
        <v>55106</v>
      </c>
      <c r="G7" s="43">
        <f>SUM('2020'!B7:J7)</f>
        <v>97311</v>
      </c>
      <c r="H7" s="43">
        <f t="shared" ref="H7:H39" si="4">F7-G7</f>
        <v>-42205</v>
      </c>
      <c r="I7" s="25">
        <f t="shared" ref="I7:I39" si="5">H7/G7</f>
        <v>-0.43371252992981268</v>
      </c>
    </row>
    <row r="8" spans="1:9" x14ac:dyDescent="0.35">
      <c r="A8" s="14" t="s">
        <v>21</v>
      </c>
      <c r="B8" s="29">
        <f>'2021'!J8</f>
        <v>0</v>
      </c>
      <c r="C8" s="11">
        <f>'2020'!J8</f>
        <v>9868</v>
      </c>
      <c r="D8" s="11">
        <f t="shared" si="2"/>
        <v>-9868</v>
      </c>
      <c r="E8" s="22">
        <f t="shared" si="3"/>
        <v>-1</v>
      </c>
      <c r="F8" s="11">
        <f>SUM('2021'!B8:J8)</f>
        <v>35915</v>
      </c>
      <c r="G8" s="11">
        <f>SUM('2020'!B8:J8)</f>
        <v>64414</v>
      </c>
      <c r="H8" s="11">
        <f t="shared" si="4"/>
        <v>-28499</v>
      </c>
      <c r="I8" s="26">
        <f t="shared" si="5"/>
        <v>-0.44243487440618501</v>
      </c>
    </row>
    <row r="9" spans="1:9" x14ac:dyDescent="0.35">
      <c r="A9" s="18" t="s">
        <v>44</v>
      </c>
      <c r="B9" s="31">
        <f>'2021'!J9</f>
        <v>0</v>
      </c>
      <c r="C9" s="31">
        <f>'2020'!J9</f>
        <v>27537</v>
      </c>
      <c r="D9" s="31">
        <f t="shared" si="2"/>
        <v>-27537</v>
      </c>
      <c r="E9" s="24">
        <f t="shared" si="3"/>
        <v>-1</v>
      </c>
      <c r="F9" s="31">
        <f>SUM('2021'!B9:J9)</f>
        <v>96985</v>
      </c>
      <c r="G9" s="31">
        <f>SUM('2020'!B9:J9)</f>
        <v>172556</v>
      </c>
      <c r="H9" s="31">
        <f t="shared" si="4"/>
        <v>-75571</v>
      </c>
      <c r="I9" s="27">
        <f t="shared" si="5"/>
        <v>-0.43795057836296625</v>
      </c>
    </row>
    <row r="10" spans="1:9" x14ac:dyDescent="0.35">
      <c r="A10" s="16" t="s">
        <v>16</v>
      </c>
      <c r="B10" s="30">
        <f>'2021'!J10</f>
        <v>0</v>
      </c>
      <c r="C10" s="43">
        <f>'2020'!J10</f>
        <v>34742</v>
      </c>
      <c r="D10" s="43">
        <f t="shared" si="2"/>
        <v>-34742</v>
      </c>
      <c r="E10" s="23">
        <f t="shared" si="3"/>
        <v>-1</v>
      </c>
      <c r="F10" s="43">
        <f>SUM('2021'!B10:J10)</f>
        <v>90026</v>
      </c>
      <c r="G10" s="43">
        <f>SUM('2020'!B10:J10)</f>
        <v>233493</v>
      </c>
      <c r="H10" s="43">
        <f t="shared" si="4"/>
        <v>-143467</v>
      </c>
      <c r="I10" s="26">
        <f t="shared" si="5"/>
        <v>-0.61443812020060562</v>
      </c>
    </row>
    <row r="11" spans="1:9" x14ac:dyDescent="0.35">
      <c r="A11" s="14" t="s">
        <v>14</v>
      </c>
      <c r="B11" s="29">
        <f>'2021'!J11</f>
        <v>0</v>
      </c>
      <c r="C11" s="11">
        <f>'2020'!J11</f>
        <v>144322</v>
      </c>
      <c r="D11" s="11">
        <f t="shared" si="2"/>
        <v>-144322</v>
      </c>
      <c r="E11" s="22">
        <f t="shared" si="3"/>
        <v>-1</v>
      </c>
      <c r="F11" s="11">
        <f>SUM('2021'!B11:J11)</f>
        <v>347255</v>
      </c>
      <c r="G11" s="11">
        <f>SUM('2020'!B11:J11)</f>
        <v>1017352</v>
      </c>
      <c r="H11" s="11">
        <f t="shared" si="4"/>
        <v>-670097</v>
      </c>
      <c r="I11" s="26">
        <f t="shared" si="5"/>
        <v>-0.65866779639692064</v>
      </c>
    </row>
    <row r="12" spans="1:9" x14ac:dyDescent="0.35">
      <c r="A12" s="16" t="s">
        <v>17</v>
      </c>
      <c r="B12" s="30">
        <f>'2021'!J12</f>
        <v>0</v>
      </c>
      <c r="C12" s="43">
        <f>'2020'!J12</f>
        <v>4697</v>
      </c>
      <c r="D12" s="43">
        <f t="shared" si="2"/>
        <v>-4697</v>
      </c>
      <c r="E12" s="23">
        <f t="shared" si="3"/>
        <v>-1</v>
      </c>
      <c r="F12" s="43">
        <f>SUM('2021'!B12:J12)</f>
        <v>13764</v>
      </c>
      <c r="G12" s="43">
        <f>SUM('2020'!B12:J12)</f>
        <v>28842</v>
      </c>
      <c r="H12" s="43">
        <f t="shared" si="4"/>
        <v>-15078</v>
      </c>
      <c r="I12" s="25">
        <f t="shared" si="5"/>
        <v>-0.52277928021635112</v>
      </c>
    </row>
    <row r="13" spans="1:9" x14ac:dyDescent="0.35">
      <c r="A13" s="14" t="s">
        <v>15</v>
      </c>
      <c r="B13" s="29">
        <f>'2021'!J13</f>
        <v>0</v>
      </c>
      <c r="C13" s="11">
        <f>'2020'!J13</f>
        <v>203628</v>
      </c>
      <c r="D13" s="11">
        <f t="shared" si="2"/>
        <v>-203628</v>
      </c>
      <c r="E13" s="22">
        <f t="shared" si="3"/>
        <v>-1</v>
      </c>
      <c r="F13" s="11">
        <f>SUM('2021'!B13:J13)</f>
        <v>497215</v>
      </c>
      <c r="G13" s="11">
        <f>SUM('2020'!B13:J13)</f>
        <v>1393068</v>
      </c>
      <c r="H13" s="11">
        <f t="shared" si="4"/>
        <v>-895853</v>
      </c>
      <c r="I13" s="26">
        <f t="shared" si="5"/>
        <v>-0.64307916052913427</v>
      </c>
    </row>
    <row r="14" spans="1:9" x14ac:dyDescent="0.35">
      <c r="A14" s="18" t="s">
        <v>45</v>
      </c>
      <c r="B14" s="31">
        <f>'2021'!J14</f>
        <v>0</v>
      </c>
      <c r="C14" s="31">
        <f>'2020'!J14</f>
        <v>387389</v>
      </c>
      <c r="D14" s="31">
        <f t="shared" si="2"/>
        <v>-387389</v>
      </c>
      <c r="E14" s="24">
        <f t="shared" si="3"/>
        <v>-1</v>
      </c>
      <c r="F14" s="31">
        <f>SUM('2021'!B14:J14)</f>
        <v>948260</v>
      </c>
      <c r="G14" s="31">
        <f>SUM('2020'!B14:J14)</f>
        <v>2672755</v>
      </c>
      <c r="H14" s="31">
        <f t="shared" si="4"/>
        <v>-1724495</v>
      </c>
      <c r="I14" s="27">
        <f t="shared" si="5"/>
        <v>-0.64521252415578678</v>
      </c>
    </row>
    <row r="15" spans="1:9" x14ac:dyDescent="0.35">
      <c r="A15" s="16" t="s">
        <v>24</v>
      </c>
      <c r="B15" s="30">
        <f>'2021'!J15</f>
        <v>0</v>
      </c>
      <c r="C15" s="43">
        <f>'2020'!J15</f>
        <v>15512</v>
      </c>
      <c r="D15" s="43">
        <f t="shared" si="2"/>
        <v>-15512</v>
      </c>
      <c r="E15" s="23">
        <f t="shared" si="3"/>
        <v>-1</v>
      </c>
      <c r="F15" s="43">
        <f>SUM('2021'!B15:J15)</f>
        <v>50697</v>
      </c>
      <c r="G15" s="43">
        <f>SUM('2020'!B15:J15)</f>
        <v>82999</v>
      </c>
      <c r="H15" s="43">
        <f t="shared" si="4"/>
        <v>-32302</v>
      </c>
      <c r="I15" s="25">
        <f t="shared" si="5"/>
        <v>-0.38918541187243222</v>
      </c>
    </row>
    <row r="16" spans="1:9" x14ac:dyDescent="0.35">
      <c r="A16" s="14" t="s">
        <v>23</v>
      </c>
      <c r="B16" s="29">
        <f>'2021'!J16</f>
        <v>0</v>
      </c>
      <c r="C16" s="11">
        <f>'2020'!J16</f>
        <v>12013</v>
      </c>
      <c r="D16" s="11">
        <f t="shared" si="2"/>
        <v>-12013</v>
      </c>
      <c r="E16" s="22">
        <f t="shared" si="3"/>
        <v>-1</v>
      </c>
      <c r="F16" s="11">
        <f>SUM('2021'!B16:J16)</f>
        <v>36715</v>
      </c>
      <c r="G16" s="11">
        <f>SUM('2020'!B16:J16)</f>
        <v>52572</v>
      </c>
      <c r="H16" s="11">
        <f t="shared" si="4"/>
        <v>-15857</v>
      </c>
      <c r="I16" s="26">
        <f t="shared" si="5"/>
        <v>-0.30162443886479495</v>
      </c>
    </row>
    <row r="17" spans="1:9" x14ac:dyDescent="0.35">
      <c r="A17" s="18" t="s">
        <v>46</v>
      </c>
      <c r="B17" s="31">
        <f>'2021'!J17</f>
        <v>0</v>
      </c>
      <c r="C17" s="31">
        <f>'2020'!J17</f>
        <v>27525</v>
      </c>
      <c r="D17" s="31">
        <f t="shared" si="2"/>
        <v>-27525</v>
      </c>
      <c r="E17" s="24">
        <f t="shared" si="3"/>
        <v>-1</v>
      </c>
      <c r="F17" s="31">
        <f>SUM('2021'!B17:J17)</f>
        <v>87412</v>
      </c>
      <c r="G17" s="31">
        <f>SUM('2020'!B17:J17)</f>
        <v>135571</v>
      </c>
      <c r="H17" s="31">
        <f t="shared" si="4"/>
        <v>-48159</v>
      </c>
      <c r="I17" s="27">
        <f t="shared" si="5"/>
        <v>-0.35523083845365161</v>
      </c>
    </row>
    <row r="18" spans="1:9" x14ac:dyDescent="0.35">
      <c r="A18" s="16" t="s">
        <v>34</v>
      </c>
      <c r="B18" s="30">
        <f>'2021'!J18</f>
        <v>0</v>
      </c>
      <c r="C18" s="43">
        <f>'2020'!J18</f>
        <v>79175</v>
      </c>
      <c r="D18" s="43">
        <f t="shared" si="2"/>
        <v>-79175</v>
      </c>
      <c r="E18" s="23">
        <f t="shared" si="3"/>
        <v>-1</v>
      </c>
      <c r="F18" s="43">
        <f>SUM('2021'!B18:J18)</f>
        <v>220466</v>
      </c>
      <c r="G18" s="43">
        <f>SUM('2020'!B18:J18)</f>
        <v>579945</v>
      </c>
      <c r="H18" s="43">
        <f t="shared" si="4"/>
        <v>-359479</v>
      </c>
      <c r="I18" s="25">
        <f t="shared" si="5"/>
        <v>-0.61985015820465739</v>
      </c>
    </row>
    <row r="19" spans="1:9" x14ac:dyDescent="0.35">
      <c r="A19" s="14" t="s">
        <v>33</v>
      </c>
      <c r="B19" s="29">
        <f>'2021'!J19</f>
        <v>0</v>
      </c>
      <c r="C19" s="11">
        <f>'2020'!J19</f>
        <v>296818</v>
      </c>
      <c r="D19" s="11">
        <f t="shared" si="2"/>
        <v>-296818</v>
      </c>
      <c r="E19" s="22">
        <f t="shared" si="3"/>
        <v>-1</v>
      </c>
      <c r="F19" s="11">
        <f>SUM('2021'!B19:J19)</f>
        <v>771826</v>
      </c>
      <c r="G19" s="11">
        <f>SUM('2020'!B19:J19)</f>
        <v>2003463</v>
      </c>
      <c r="H19" s="11">
        <f t="shared" si="4"/>
        <v>-1231637</v>
      </c>
      <c r="I19" s="26">
        <f t="shared" si="5"/>
        <v>-0.61475405335661304</v>
      </c>
    </row>
    <row r="20" spans="1:9" x14ac:dyDescent="0.35">
      <c r="A20" s="18" t="s">
        <v>47</v>
      </c>
      <c r="B20" s="31">
        <f>'2021'!J20</f>
        <v>0</v>
      </c>
      <c r="C20" s="31">
        <f>'2020'!J20</f>
        <v>375993</v>
      </c>
      <c r="D20" s="31">
        <f t="shared" si="2"/>
        <v>-375993</v>
      </c>
      <c r="E20" s="24">
        <f t="shared" si="3"/>
        <v>-1</v>
      </c>
      <c r="F20" s="31">
        <f>SUM('2021'!B20:J20)</f>
        <v>992292</v>
      </c>
      <c r="G20" s="31">
        <f>SUM('2020'!B20:J20)</f>
        <v>2583408</v>
      </c>
      <c r="H20" s="31">
        <f t="shared" si="4"/>
        <v>-1591116</v>
      </c>
      <c r="I20" s="27">
        <f t="shared" si="5"/>
        <v>-0.61589806952676462</v>
      </c>
    </row>
    <row r="21" spans="1:9" x14ac:dyDescent="0.35">
      <c r="A21" s="16" t="s">
        <v>28</v>
      </c>
      <c r="B21" s="30">
        <f>'2021'!J21</f>
        <v>0</v>
      </c>
      <c r="C21" s="43">
        <f>'2020'!J21</f>
        <v>2214</v>
      </c>
      <c r="D21" s="43">
        <f t="shared" si="2"/>
        <v>-2214</v>
      </c>
      <c r="E21" s="23">
        <f t="shared" si="3"/>
        <v>-1</v>
      </c>
      <c r="F21" s="43">
        <f>SUM('2021'!B21:J21)</f>
        <v>6966</v>
      </c>
      <c r="G21" s="43">
        <f>SUM('2020'!B21:J21)</f>
        <v>10512</v>
      </c>
      <c r="H21" s="43">
        <f t="shared" si="4"/>
        <v>-3546</v>
      </c>
      <c r="I21" s="25">
        <f t="shared" si="5"/>
        <v>-0.33732876712328769</v>
      </c>
    </row>
    <row r="22" spans="1:9" x14ac:dyDescent="0.35">
      <c r="A22" s="14" t="s">
        <v>26</v>
      </c>
      <c r="B22" s="29">
        <f>'2021'!J22</f>
        <v>0</v>
      </c>
      <c r="C22" s="11">
        <f>'2020'!J22</f>
        <v>4684</v>
      </c>
      <c r="D22" s="11">
        <f t="shared" si="2"/>
        <v>-4684</v>
      </c>
      <c r="E22" s="22">
        <f t="shared" si="3"/>
        <v>-1</v>
      </c>
      <c r="F22" s="11">
        <f>SUM('2021'!B22:J22)</f>
        <v>14670</v>
      </c>
      <c r="G22" s="11">
        <f>SUM('2020'!B22:J22)</f>
        <v>22976</v>
      </c>
      <c r="H22" s="11">
        <f t="shared" si="4"/>
        <v>-8306</v>
      </c>
      <c r="I22" s="26">
        <f t="shared" si="5"/>
        <v>-0.36150766016713093</v>
      </c>
    </row>
    <row r="23" spans="1:9" x14ac:dyDescent="0.35">
      <c r="A23" s="16" t="s">
        <v>27</v>
      </c>
      <c r="B23" s="30">
        <f>'2021'!J23</f>
        <v>0</v>
      </c>
      <c r="C23" s="43">
        <f>'2020'!J23</f>
        <v>2319</v>
      </c>
      <c r="D23" s="43">
        <f t="shared" si="2"/>
        <v>-2319</v>
      </c>
      <c r="E23" s="23">
        <f t="shared" si="3"/>
        <v>-1</v>
      </c>
      <c r="F23" s="43">
        <f>SUM('2021'!B23:J23)</f>
        <v>7924</v>
      </c>
      <c r="G23" s="43">
        <f>SUM('2020'!B23:J23)</f>
        <v>11393</v>
      </c>
      <c r="H23" s="43">
        <f t="shared" si="4"/>
        <v>-3469</v>
      </c>
      <c r="I23" s="25">
        <f t="shared" si="5"/>
        <v>-0.30448521021679981</v>
      </c>
    </row>
    <row r="24" spans="1:9" x14ac:dyDescent="0.35">
      <c r="A24" s="14" t="s">
        <v>25</v>
      </c>
      <c r="B24" s="29">
        <f>'2021'!J24</f>
        <v>0</v>
      </c>
      <c r="C24" s="11">
        <f>'2020'!J24</f>
        <v>2720</v>
      </c>
      <c r="D24" s="11">
        <f t="shared" si="2"/>
        <v>-2720</v>
      </c>
      <c r="E24" s="22">
        <f t="shared" si="3"/>
        <v>-1</v>
      </c>
      <c r="F24" s="11">
        <f>SUM('2021'!B24:J24)</f>
        <v>10943</v>
      </c>
      <c r="G24" s="11">
        <f>SUM('2020'!B24:J24)</f>
        <v>16554</v>
      </c>
      <c r="H24" s="11">
        <f t="shared" si="4"/>
        <v>-5611</v>
      </c>
      <c r="I24" s="26">
        <f t="shared" si="5"/>
        <v>-0.33895131086142322</v>
      </c>
    </row>
    <row r="25" spans="1:9" x14ac:dyDescent="0.35">
      <c r="A25" s="16" t="s">
        <v>29</v>
      </c>
      <c r="B25" s="30">
        <f>'2021'!J25</f>
        <v>0</v>
      </c>
      <c r="C25" s="43">
        <f>'2020'!J25</f>
        <v>5446</v>
      </c>
      <c r="D25" s="43">
        <f t="shared" si="2"/>
        <v>-5446</v>
      </c>
      <c r="E25" s="23">
        <f t="shared" si="3"/>
        <v>-1</v>
      </c>
      <c r="F25" s="43">
        <f>SUM('2021'!B25:J25)</f>
        <v>15652</v>
      </c>
      <c r="G25" s="43">
        <f>SUM('2020'!B25:J25)</f>
        <v>24670</v>
      </c>
      <c r="H25" s="43">
        <f t="shared" si="4"/>
        <v>-9018</v>
      </c>
      <c r="I25" s="25">
        <f t="shared" si="5"/>
        <v>-0.36554519659505474</v>
      </c>
    </row>
    <row r="26" spans="1:9" x14ac:dyDescent="0.35">
      <c r="A26" s="14" t="s">
        <v>30</v>
      </c>
      <c r="B26" s="29">
        <f>'2021'!J26</f>
        <v>0</v>
      </c>
      <c r="C26" s="11">
        <f>'2020'!J26</f>
        <v>7309</v>
      </c>
      <c r="D26" s="11">
        <f t="shared" si="2"/>
        <v>-7309</v>
      </c>
      <c r="E26" s="22">
        <f t="shared" si="3"/>
        <v>-1</v>
      </c>
      <c r="F26" s="11">
        <f>SUM('2021'!B26:J26)</f>
        <v>21862</v>
      </c>
      <c r="G26" s="11">
        <f>SUM('2020'!B26:J26)</f>
        <v>33253</v>
      </c>
      <c r="H26" s="11">
        <f t="shared" si="4"/>
        <v>-11391</v>
      </c>
      <c r="I26" s="26">
        <f t="shared" si="5"/>
        <v>-0.34255555889694161</v>
      </c>
    </row>
    <row r="27" spans="1:9" x14ac:dyDescent="0.35">
      <c r="A27" s="18" t="s">
        <v>48</v>
      </c>
      <c r="B27" s="31">
        <f>'2021'!J27</f>
        <v>0</v>
      </c>
      <c r="C27" s="31">
        <f>'2020'!J27</f>
        <v>24692</v>
      </c>
      <c r="D27" s="31">
        <f t="shared" si="2"/>
        <v>-24692</v>
      </c>
      <c r="E27" s="24">
        <f t="shared" si="3"/>
        <v>-1</v>
      </c>
      <c r="F27" s="31">
        <f>SUM('2021'!B27:J27)</f>
        <v>78017</v>
      </c>
      <c r="G27" s="31">
        <f>SUM('2020'!B27:J27)</f>
        <v>119358</v>
      </c>
      <c r="H27" s="31">
        <f t="shared" si="4"/>
        <v>-41341</v>
      </c>
      <c r="I27" s="27">
        <f t="shared" si="5"/>
        <v>-0.34636136664488348</v>
      </c>
    </row>
    <row r="28" spans="1:9" x14ac:dyDescent="0.35">
      <c r="A28" s="16" t="s">
        <v>49</v>
      </c>
      <c r="B28" s="30">
        <f>'2021'!J28</f>
        <v>0</v>
      </c>
      <c r="C28" s="43">
        <f>'2020'!J28</f>
        <v>10687</v>
      </c>
      <c r="D28" s="43">
        <f t="shared" si="2"/>
        <v>-10687</v>
      </c>
      <c r="E28" s="23">
        <f t="shared" si="3"/>
        <v>-1</v>
      </c>
      <c r="F28" s="43">
        <f>SUM('2021'!B28:J28)</f>
        <v>33840</v>
      </c>
      <c r="G28" s="43">
        <f>SUM('2020'!B28:J28)</f>
        <v>82492</v>
      </c>
      <c r="H28" s="43">
        <f t="shared" si="4"/>
        <v>-48652</v>
      </c>
      <c r="I28" s="25">
        <f t="shared" si="5"/>
        <v>-0.58977840275420645</v>
      </c>
    </row>
    <row r="29" spans="1:9" x14ac:dyDescent="0.35">
      <c r="A29" s="14" t="s">
        <v>36</v>
      </c>
      <c r="B29" s="29">
        <f>'2021'!J29</f>
        <v>0</v>
      </c>
      <c r="C29" s="11">
        <f>'2020'!J29</f>
        <v>50453</v>
      </c>
      <c r="D29" s="11">
        <f t="shared" si="2"/>
        <v>-50453</v>
      </c>
      <c r="E29" s="22">
        <f t="shared" si="3"/>
        <v>-1</v>
      </c>
      <c r="F29" s="11">
        <f>SUM('2021'!B29:J29)</f>
        <v>163751</v>
      </c>
      <c r="G29" s="11">
        <f>SUM('2020'!B29:J29)</f>
        <v>320099</v>
      </c>
      <c r="H29" s="11">
        <f t="shared" si="4"/>
        <v>-156348</v>
      </c>
      <c r="I29" s="26">
        <f t="shared" si="5"/>
        <v>-0.4884363899918463</v>
      </c>
    </row>
    <row r="30" spans="1:9" x14ac:dyDescent="0.35">
      <c r="A30" s="16" t="s">
        <v>35</v>
      </c>
      <c r="B30" s="30">
        <f>'2021'!J30</f>
        <v>0</v>
      </c>
      <c r="C30" s="43">
        <f>'2020'!J30</f>
        <v>76528</v>
      </c>
      <c r="D30" s="43">
        <f t="shared" si="2"/>
        <v>-76528</v>
      </c>
      <c r="E30" s="23">
        <f t="shared" si="3"/>
        <v>-1</v>
      </c>
      <c r="F30" s="43">
        <f>SUM('2021'!B30:J30)</f>
        <v>196118</v>
      </c>
      <c r="G30" s="43">
        <f>SUM('2020'!B30:J30)</f>
        <v>542391</v>
      </c>
      <c r="H30" s="43">
        <f t="shared" si="4"/>
        <v>-346273</v>
      </c>
      <c r="I30" s="25">
        <f t="shared" si="5"/>
        <v>-0.63841951654802531</v>
      </c>
    </row>
    <row r="31" spans="1:9" x14ac:dyDescent="0.35">
      <c r="A31" s="18" t="s">
        <v>50</v>
      </c>
      <c r="B31" s="31">
        <f>'2021'!J31</f>
        <v>0</v>
      </c>
      <c r="C31" s="31">
        <f>'2020'!J31</f>
        <v>137668</v>
      </c>
      <c r="D31" s="31">
        <f t="shared" si="2"/>
        <v>-137668</v>
      </c>
      <c r="E31" s="24">
        <f t="shared" si="3"/>
        <v>-1</v>
      </c>
      <c r="F31" s="31">
        <f>SUM('2021'!B31:J31)</f>
        <v>393709</v>
      </c>
      <c r="G31" s="31">
        <f>SUM('2020'!B31:J31)</f>
        <v>944982</v>
      </c>
      <c r="H31" s="31">
        <f t="shared" si="4"/>
        <v>-551273</v>
      </c>
      <c r="I31" s="27">
        <f t="shared" si="5"/>
        <v>-0.58336878374402901</v>
      </c>
    </row>
    <row r="32" spans="1:9" x14ac:dyDescent="0.35">
      <c r="A32" s="14" t="s">
        <v>32</v>
      </c>
      <c r="B32" s="29">
        <f>'2021'!J32</f>
        <v>0</v>
      </c>
      <c r="C32" s="11">
        <f>'2020'!J32</f>
        <v>101669</v>
      </c>
      <c r="D32" s="11">
        <f t="shared" si="2"/>
        <v>-101669</v>
      </c>
      <c r="E32" s="22">
        <f t="shared" si="3"/>
        <v>-1</v>
      </c>
      <c r="F32" s="11">
        <f>SUM('2021'!B32:J32)</f>
        <v>310589</v>
      </c>
      <c r="G32" s="11">
        <f>SUM('2020'!B32:J32)</f>
        <v>698075</v>
      </c>
      <c r="H32" s="11">
        <f t="shared" si="4"/>
        <v>-387486</v>
      </c>
      <c r="I32" s="26">
        <f t="shared" si="5"/>
        <v>-0.55507789277656416</v>
      </c>
    </row>
    <row r="33" spans="1:9" x14ac:dyDescent="0.35">
      <c r="A33" s="16" t="s">
        <v>31</v>
      </c>
      <c r="B33" s="30">
        <f>'2021'!J33</f>
        <v>0</v>
      </c>
      <c r="C33" s="43">
        <f>'2020'!J33</f>
        <v>143452</v>
      </c>
      <c r="D33" s="43">
        <f t="shared" si="2"/>
        <v>-143452</v>
      </c>
      <c r="E33" s="23">
        <f t="shared" si="3"/>
        <v>-1</v>
      </c>
      <c r="F33" s="43">
        <f>SUM('2021'!B33:J33)</f>
        <v>404694</v>
      </c>
      <c r="G33" s="43">
        <f>SUM('2020'!B33:J33)</f>
        <v>942627</v>
      </c>
      <c r="H33" s="43">
        <f t="shared" si="4"/>
        <v>-537933</v>
      </c>
      <c r="I33" s="25">
        <f t="shared" si="5"/>
        <v>-0.57067429640780498</v>
      </c>
    </row>
    <row r="34" spans="1:9" x14ac:dyDescent="0.35">
      <c r="A34" s="18" t="s">
        <v>51</v>
      </c>
      <c r="B34" s="31">
        <f>'2021'!J34</f>
        <v>0</v>
      </c>
      <c r="C34" s="31">
        <f>'2020'!J34</f>
        <v>245121</v>
      </c>
      <c r="D34" s="44">
        <f t="shared" si="2"/>
        <v>-245121</v>
      </c>
      <c r="E34" s="24">
        <f t="shared" si="3"/>
        <v>-1</v>
      </c>
      <c r="F34" s="31">
        <f>SUM('2021'!B34:J34)</f>
        <v>715283</v>
      </c>
      <c r="G34" s="47">
        <f>SUM('2020'!B34:J34)</f>
        <v>1640702</v>
      </c>
      <c r="H34" s="47">
        <f t="shared" si="4"/>
        <v>-925419</v>
      </c>
      <c r="I34" s="27">
        <f t="shared" si="5"/>
        <v>-0.56403844208149923</v>
      </c>
    </row>
    <row r="35" spans="1:9" x14ac:dyDescent="0.35">
      <c r="A35" s="14" t="s">
        <v>52</v>
      </c>
      <c r="B35" s="29">
        <f>'2021'!J35</f>
        <v>0</v>
      </c>
      <c r="C35" s="11">
        <f>'2020'!J35</f>
        <v>41</v>
      </c>
      <c r="D35" s="11">
        <f t="shared" si="2"/>
        <v>-41</v>
      </c>
      <c r="E35" s="22">
        <f t="shared" si="3"/>
        <v>-1</v>
      </c>
      <c r="F35" s="49">
        <f>SUM('2021'!B35:J35)</f>
        <v>210</v>
      </c>
      <c r="G35" s="29">
        <f>SUM('2020'!B35:J35)</f>
        <v>444</v>
      </c>
      <c r="H35" s="29">
        <f t="shared" si="4"/>
        <v>-234</v>
      </c>
      <c r="I35" s="45">
        <f t="shared" si="5"/>
        <v>-0.52702702702702697</v>
      </c>
    </row>
    <row r="36" spans="1:9" x14ac:dyDescent="0.35">
      <c r="A36" s="16" t="s">
        <v>19</v>
      </c>
      <c r="B36" s="30">
        <f>'2021'!J36</f>
        <v>0</v>
      </c>
      <c r="C36" s="43">
        <f>'2020'!J36</f>
        <v>9001</v>
      </c>
      <c r="D36" s="43">
        <f t="shared" si="2"/>
        <v>-9001</v>
      </c>
      <c r="E36" s="57">
        <f t="shared" si="3"/>
        <v>-1</v>
      </c>
      <c r="F36" s="50">
        <f>SUM('2021'!B36:J36)</f>
        <v>28100</v>
      </c>
      <c r="G36" s="30">
        <f>SUM('2020'!B36:J36)</f>
        <v>42171</v>
      </c>
      <c r="H36" s="30">
        <f t="shared" si="4"/>
        <v>-14071</v>
      </c>
      <c r="I36" s="46">
        <f t="shared" si="5"/>
        <v>-0.33366531502691421</v>
      </c>
    </row>
    <row r="37" spans="1:9" x14ac:dyDescent="0.35">
      <c r="A37" s="14" t="s">
        <v>18</v>
      </c>
      <c r="B37" s="29">
        <f>'2021'!J37</f>
        <v>0</v>
      </c>
      <c r="C37" s="11">
        <f>'2020'!J37</f>
        <v>33469</v>
      </c>
      <c r="D37" s="11">
        <f t="shared" si="2"/>
        <v>-33469</v>
      </c>
      <c r="E37" s="22">
        <f t="shared" si="3"/>
        <v>-1</v>
      </c>
      <c r="F37" s="49">
        <f>SUM('2021'!B37:J37)</f>
        <v>105548</v>
      </c>
      <c r="G37" s="29">
        <f>SUM('2020'!B37:J37)</f>
        <v>276507</v>
      </c>
      <c r="H37" s="29">
        <f t="shared" si="4"/>
        <v>-170959</v>
      </c>
      <c r="I37" s="45">
        <f t="shared" si="5"/>
        <v>-0.61828091151399422</v>
      </c>
    </row>
    <row r="38" spans="1:9" x14ac:dyDescent="0.35">
      <c r="A38" s="18" t="s">
        <v>53</v>
      </c>
      <c r="B38" s="31">
        <f>'2021'!J38</f>
        <v>0</v>
      </c>
      <c r="C38" s="31">
        <f>'2020'!J38</f>
        <v>42511</v>
      </c>
      <c r="D38" s="31">
        <f t="shared" si="2"/>
        <v>-42511</v>
      </c>
      <c r="E38" s="24">
        <f t="shared" si="3"/>
        <v>-1</v>
      </c>
      <c r="F38" s="31">
        <f>SUM('2021'!B38:J38)</f>
        <v>133858</v>
      </c>
      <c r="G38" s="48">
        <f>SUM('2020'!B38:J38)</f>
        <v>319122</v>
      </c>
      <c r="H38" s="48">
        <f t="shared" si="4"/>
        <v>-185264</v>
      </c>
      <c r="I38" s="27">
        <f t="shared" si="5"/>
        <v>-0.58054286448442916</v>
      </c>
    </row>
    <row r="39" spans="1:9" x14ac:dyDescent="0.35">
      <c r="A39" s="32" t="s">
        <v>54</v>
      </c>
      <c r="B39" s="33">
        <f>'2021'!J39</f>
        <v>0</v>
      </c>
      <c r="C39" s="33">
        <f>'2020'!J39</f>
        <v>1268436</v>
      </c>
      <c r="D39" s="33">
        <f t="shared" si="2"/>
        <v>-1268436</v>
      </c>
      <c r="E39" s="34">
        <f t="shared" si="3"/>
        <v>-1</v>
      </c>
      <c r="F39" s="35">
        <f>SUM('2021'!B39:J39)</f>
        <v>3445816</v>
      </c>
      <c r="G39" s="35">
        <f>SUM('2020'!B39:J39)</f>
        <v>8588454</v>
      </c>
      <c r="H39" s="35">
        <f t="shared" si="4"/>
        <v>-5142638</v>
      </c>
      <c r="I39" s="36">
        <f t="shared" si="5"/>
        <v>-0.5987850665556339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44470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'2021'!K6</f>
        <v>0</v>
      </c>
      <c r="C6" s="11">
        <f>'2020'!K6</f>
        <v>1522</v>
      </c>
      <c r="D6" s="11">
        <f t="shared" ref="D6" si="0">B6-C6</f>
        <v>-1522</v>
      </c>
      <c r="E6" s="22">
        <f t="shared" ref="E6" si="1">D6/C6</f>
        <v>-1</v>
      </c>
      <c r="F6" s="11">
        <f>SUM('2021'!B6:K6)</f>
        <v>5964</v>
      </c>
      <c r="G6" s="11">
        <f>SUM('2020'!B6:K6)</f>
        <v>12353</v>
      </c>
      <c r="H6" s="11">
        <f>F6-G6</f>
        <v>-6389</v>
      </c>
      <c r="I6" s="26">
        <f>H6/G6</f>
        <v>-0.51720229903667125</v>
      </c>
    </row>
    <row r="7" spans="1:9" x14ac:dyDescent="0.35">
      <c r="A7" s="16" t="s">
        <v>20</v>
      </c>
      <c r="B7" s="30">
        <f>'2021'!K7</f>
        <v>0</v>
      </c>
      <c r="C7" s="43">
        <f>'2020'!K7</f>
        <v>14187</v>
      </c>
      <c r="D7" s="43">
        <f t="shared" ref="D7:D39" si="2">B7-C7</f>
        <v>-14187</v>
      </c>
      <c r="E7" s="23">
        <f t="shared" ref="E7:E39" si="3">D7/C7</f>
        <v>-1</v>
      </c>
      <c r="F7" s="43">
        <f>SUM('2021'!B7:K7)</f>
        <v>55106</v>
      </c>
      <c r="G7" s="43">
        <f>SUM('2020'!B7:K7)</f>
        <v>111498</v>
      </c>
      <c r="H7" s="43">
        <f t="shared" ref="H7:H39" si="4">F7-G7</f>
        <v>-56392</v>
      </c>
      <c r="I7" s="25">
        <f t="shared" ref="I7:I39" si="5">H7/G7</f>
        <v>-0.50576691958600151</v>
      </c>
    </row>
    <row r="8" spans="1:9" x14ac:dyDescent="0.35">
      <c r="A8" s="14" t="s">
        <v>21</v>
      </c>
      <c r="B8" s="29">
        <f>'2021'!K8</f>
        <v>0</v>
      </c>
      <c r="C8" s="11">
        <f>'2020'!K8</f>
        <v>8981</v>
      </c>
      <c r="D8" s="11">
        <f t="shared" si="2"/>
        <v>-8981</v>
      </c>
      <c r="E8" s="22">
        <f t="shared" si="3"/>
        <v>-1</v>
      </c>
      <c r="F8" s="11">
        <f>SUM('2021'!B8:K8)</f>
        <v>35915</v>
      </c>
      <c r="G8" s="11">
        <f>SUM('2020'!B8:K8)</f>
        <v>73395</v>
      </c>
      <c r="H8" s="11">
        <f t="shared" si="4"/>
        <v>-37480</v>
      </c>
      <c r="I8" s="26">
        <f t="shared" si="5"/>
        <v>-0.51066148920226173</v>
      </c>
    </row>
    <row r="9" spans="1:9" x14ac:dyDescent="0.35">
      <c r="A9" s="18" t="s">
        <v>44</v>
      </c>
      <c r="B9" s="31">
        <f>'2021'!K9</f>
        <v>0</v>
      </c>
      <c r="C9" s="31">
        <f>'2020'!K9</f>
        <v>24690</v>
      </c>
      <c r="D9" s="31">
        <f t="shared" si="2"/>
        <v>-24690</v>
      </c>
      <c r="E9" s="24">
        <f t="shared" si="3"/>
        <v>-1</v>
      </c>
      <c r="F9" s="31">
        <f>SUM('2021'!B9:K9)</f>
        <v>96985</v>
      </c>
      <c r="G9" s="31">
        <f>SUM('2020'!B9:K9)</f>
        <v>197246</v>
      </c>
      <c r="H9" s="31">
        <f t="shared" si="4"/>
        <v>-100261</v>
      </c>
      <c r="I9" s="27">
        <f t="shared" si="5"/>
        <v>-0.50830435091205906</v>
      </c>
    </row>
    <row r="10" spans="1:9" x14ac:dyDescent="0.35">
      <c r="A10" s="16" t="s">
        <v>16</v>
      </c>
      <c r="B10" s="30">
        <f>'2021'!K10</f>
        <v>0</v>
      </c>
      <c r="C10" s="43">
        <f>'2020'!K10</f>
        <v>32525</v>
      </c>
      <c r="D10" s="43">
        <f t="shared" si="2"/>
        <v>-32525</v>
      </c>
      <c r="E10" s="23">
        <f t="shared" si="3"/>
        <v>-1</v>
      </c>
      <c r="F10" s="43">
        <f>SUM('2021'!B10:K10)</f>
        <v>90026</v>
      </c>
      <c r="G10" s="43">
        <f>SUM('2020'!B10:K10)</f>
        <v>266018</v>
      </c>
      <c r="H10" s="43">
        <f t="shared" si="4"/>
        <v>-175992</v>
      </c>
      <c r="I10" s="26">
        <f t="shared" si="5"/>
        <v>-0.66157929162688234</v>
      </c>
    </row>
    <row r="11" spans="1:9" x14ac:dyDescent="0.35">
      <c r="A11" s="14" t="s">
        <v>14</v>
      </c>
      <c r="B11" s="29">
        <f>'2021'!K11</f>
        <v>0</v>
      </c>
      <c r="C11" s="11">
        <f>'2020'!K11</f>
        <v>137428</v>
      </c>
      <c r="D11" s="11">
        <f t="shared" si="2"/>
        <v>-137428</v>
      </c>
      <c r="E11" s="22">
        <f t="shared" si="3"/>
        <v>-1</v>
      </c>
      <c r="F11" s="11">
        <f>SUM('2021'!B11:K11)</f>
        <v>347255</v>
      </c>
      <c r="G11" s="11">
        <f>SUM('2020'!B11:K11)</f>
        <v>1154780</v>
      </c>
      <c r="H11" s="11">
        <f t="shared" si="4"/>
        <v>-807525</v>
      </c>
      <c r="I11" s="26">
        <f t="shared" si="5"/>
        <v>-0.69928904206861908</v>
      </c>
    </row>
    <row r="12" spans="1:9" x14ac:dyDescent="0.35">
      <c r="A12" s="16" t="s">
        <v>17</v>
      </c>
      <c r="B12" s="30">
        <f>'2021'!K12</f>
        <v>0</v>
      </c>
      <c r="C12" s="43">
        <f>'2020'!K12</f>
        <v>4166</v>
      </c>
      <c r="D12" s="43">
        <f t="shared" si="2"/>
        <v>-4166</v>
      </c>
      <c r="E12" s="23">
        <f t="shared" si="3"/>
        <v>-1</v>
      </c>
      <c r="F12" s="43">
        <f>SUM('2021'!B12:K12)</f>
        <v>13764</v>
      </c>
      <c r="G12" s="43">
        <f>SUM('2020'!B12:K12)</f>
        <v>33008</v>
      </c>
      <c r="H12" s="43">
        <f t="shared" si="4"/>
        <v>-19244</v>
      </c>
      <c r="I12" s="25">
        <f t="shared" si="5"/>
        <v>-0.58301017935046051</v>
      </c>
    </row>
    <row r="13" spans="1:9" x14ac:dyDescent="0.35">
      <c r="A13" s="14" t="s">
        <v>15</v>
      </c>
      <c r="B13" s="29">
        <f>'2021'!K13</f>
        <v>0</v>
      </c>
      <c r="C13" s="11">
        <f>'2020'!K13</f>
        <v>196722</v>
      </c>
      <c r="D13" s="11">
        <f t="shared" si="2"/>
        <v>-196722</v>
      </c>
      <c r="E13" s="22">
        <f t="shared" si="3"/>
        <v>-1</v>
      </c>
      <c r="F13" s="11">
        <f>SUM('2021'!B13:K13)</f>
        <v>497215</v>
      </c>
      <c r="G13" s="11">
        <f>SUM('2020'!B13:K13)</f>
        <v>1589790</v>
      </c>
      <c r="H13" s="11">
        <f t="shared" si="4"/>
        <v>-1092575</v>
      </c>
      <c r="I13" s="26">
        <f t="shared" si="5"/>
        <v>-0.68724485623887432</v>
      </c>
    </row>
    <row r="14" spans="1:9" x14ac:dyDescent="0.35">
      <c r="A14" s="18" t="s">
        <v>45</v>
      </c>
      <c r="B14" s="31">
        <f>'2021'!K14</f>
        <v>0</v>
      </c>
      <c r="C14" s="31">
        <f>'2020'!K14</f>
        <v>370841</v>
      </c>
      <c r="D14" s="31">
        <f t="shared" si="2"/>
        <v>-370841</v>
      </c>
      <c r="E14" s="24">
        <f t="shared" si="3"/>
        <v>-1</v>
      </c>
      <c r="F14" s="31">
        <f>SUM('2021'!B14:K14)</f>
        <v>948260</v>
      </c>
      <c r="G14" s="31">
        <f>SUM('2020'!B14:K14)</f>
        <v>3043596</v>
      </c>
      <c r="H14" s="31">
        <f t="shared" si="4"/>
        <v>-2095336</v>
      </c>
      <c r="I14" s="27">
        <f t="shared" si="5"/>
        <v>-0.68844091002879493</v>
      </c>
    </row>
    <row r="15" spans="1:9" x14ac:dyDescent="0.35">
      <c r="A15" s="16" t="s">
        <v>24</v>
      </c>
      <c r="B15" s="30">
        <f>'2021'!K15</f>
        <v>0</v>
      </c>
      <c r="C15" s="43">
        <f>'2020'!K15</f>
        <v>12749</v>
      </c>
      <c r="D15" s="43">
        <f t="shared" si="2"/>
        <v>-12749</v>
      </c>
      <c r="E15" s="23">
        <f t="shared" si="3"/>
        <v>-1</v>
      </c>
      <c r="F15" s="43">
        <f>SUM('2021'!B15:K15)</f>
        <v>50697</v>
      </c>
      <c r="G15" s="43">
        <f>SUM('2020'!B15:K15)</f>
        <v>95748</v>
      </c>
      <c r="H15" s="43">
        <f t="shared" si="4"/>
        <v>-45051</v>
      </c>
      <c r="I15" s="25">
        <f t="shared" si="5"/>
        <v>-0.47051635543301168</v>
      </c>
    </row>
    <row r="16" spans="1:9" x14ac:dyDescent="0.35">
      <c r="A16" s="14" t="s">
        <v>23</v>
      </c>
      <c r="B16" s="29">
        <f>'2021'!K16</f>
        <v>0</v>
      </c>
      <c r="C16" s="11">
        <f>'2020'!K16</f>
        <v>10007</v>
      </c>
      <c r="D16" s="11">
        <f t="shared" si="2"/>
        <v>-10007</v>
      </c>
      <c r="E16" s="22">
        <f t="shared" si="3"/>
        <v>-1</v>
      </c>
      <c r="F16" s="11">
        <f>SUM('2021'!B16:K16)</f>
        <v>36715</v>
      </c>
      <c r="G16" s="11">
        <f>SUM('2020'!B16:K16)</f>
        <v>62579</v>
      </c>
      <c r="H16" s="11">
        <f t="shared" si="4"/>
        <v>-25864</v>
      </c>
      <c r="I16" s="26">
        <f t="shared" si="5"/>
        <v>-0.41330158679429202</v>
      </c>
    </row>
    <row r="17" spans="1:9" x14ac:dyDescent="0.35">
      <c r="A17" s="18" t="s">
        <v>46</v>
      </c>
      <c r="B17" s="31">
        <f>'2021'!K17</f>
        <v>0</v>
      </c>
      <c r="C17" s="31">
        <f>'2020'!K17</f>
        <v>22756</v>
      </c>
      <c r="D17" s="31">
        <f t="shared" si="2"/>
        <v>-22756</v>
      </c>
      <c r="E17" s="24">
        <f t="shared" si="3"/>
        <v>-1</v>
      </c>
      <c r="F17" s="31">
        <f>SUM('2021'!B17:K17)</f>
        <v>87412</v>
      </c>
      <c r="G17" s="31">
        <f>SUM('2020'!B17:K17)</f>
        <v>158327</v>
      </c>
      <c r="H17" s="31">
        <f t="shared" si="4"/>
        <v>-70915</v>
      </c>
      <c r="I17" s="27">
        <f t="shared" si="5"/>
        <v>-0.44790212661138024</v>
      </c>
    </row>
    <row r="18" spans="1:9" x14ac:dyDescent="0.35">
      <c r="A18" s="16" t="s">
        <v>34</v>
      </c>
      <c r="B18" s="30">
        <f>'2021'!K18</f>
        <v>0</v>
      </c>
      <c r="C18" s="43">
        <f>'2020'!K18</f>
        <v>73187</v>
      </c>
      <c r="D18" s="43">
        <f t="shared" si="2"/>
        <v>-73187</v>
      </c>
      <c r="E18" s="23">
        <f t="shared" si="3"/>
        <v>-1</v>
      </c>
      <c r="F18" s="43">
        <f>SUM('2021'!B18:K18)</f>
        <v>220466</v>
      </c>
      <c r="G18" s="43">
        <f>SUM('2020'!B18:K18)</f>
        <v>653132</v>
      </c>
      <c r="H18" s="43">
        <f t="shared" si="4"/>
        <v>-432666</v>
      </c>
      <c r="I18" s="25">
        <f t="shared" si="5"/>
        <v>-0.66244801969586542</v>
      </c>
    </row>
    <row r="19" spans="1:9" x14ac:dyDescent="0.35">
      <c r="A19" s="14" t="s">
        <v>33</v>
      </c>
      <c r="B19" s="29">
        <f>'2021'!K19</f>
        <v>0</v>
      </c>
      <c r="C19" s="11">
        <f>'2020'!K19</f>
        <v>279028</v>
      </c>
      <c r="D19" s="11">
        <f t="shared" si="2"/>
        <v>-279028</v>
      </c>
      <c r="E19" s="22">
        <f t="shared" si="3"/>
        <v>-1</v>
      </c>
      <c r="F19" s="11">
        <f>SUM('2021'!B19:K19)</f>
        <v>771826</v>
      </c>
      <c r="G19" s="11">
        <f>SUM('2020'!B19:K19)</f>
        <v>2282491</v>
      </c>
      <c r="H19" s="11">
        <f t="shared" si="4"/>
        <v>-1510665</v>
      </c>
      <c r="I19" s="26">
        <f t="shared" si="5"/>
        <v>-0.66184926906612118</v>
      </c>
    </row>
    <row r="20" spans="1:9" x14ac:dyDescent="0.35">
      <c r="A20" s="18" t="s">
        <v>47</v>
      </c>
      <c r="B20" s="31">
        <f>'2021'!K20</f>
        <v>0</v>
      </c>
      <c r="C20" s="31">
        <f>'2020'!K20</f>
        <v>352215</v>
      </c>
      <c r="D20" s="31">
        <f t="shared" si="2"/>
        <v>-352215</v>
      </c>
      <c r="E20" s="24">
        <f t="shared" si="3"/>
        <v>-1</v>
      </c>
      <c r="F20" s="31">
        <f>SUM('2021'!B20:K20)</f>
        <v>992292</v>
      </c>
      <c r="G20" s="31">
        <f>SUM('2020'!B20:K20)</f>
        <v>2935623</v>
      </c>
      <c r="H20" s="31">
        <f t="shared" si="4"/>
        <v>-1943331</v>
      </c>
      <c r="I20" s="27">
        <f t="shared" si="5"/>
        <v>-0.66198248208301946</v>
      </c>
    </row>
    <row r="21" spans="1:9" x14ac:dyDescent="0.35">
      <c r="A21" s="16" t="s">
        <v>28</v>
      </c>
      <c r="B21" s="30">
        <f>'2021'!K21</f>
        <v>0</v>
      </c>
      <c r="C21" s="43">
        <f>'2020'!K21</f>
        <v>1811</v>
      </c>
      <c r="D21" s="43">
        <f t="shared" si="2"/>
        <v>-1811</v>
      </c>
      <c r="E21" s="23">
        <f t="shared" si="3"/>
        <v>-1</v>
      </c>
      <c r="F21" s="43">
        <f>SUM('2021'!B21:K21)</f>
        <v>6966</v>
      </c>
      <c r="G21" s="43">
        <f>SUM('2020'!B21:K21)</f>
        <v>12323</v>
      </c>
      <c r="H21" s="43">
        <f t="shared" si="4"/>
        <v>-5357</v>
      </c>
      <c r="I21" s="25">
        <f t="shared" si="5"/>
        <v>-0.43471557250669479</v>
      </c>
    </row>
    <row r="22" spans="1:9" x14ac:dyDescent="0.35">
      <c r="A22" s="14" t="s">
        <v>26</v>
      </c>
      <c r="B22" s="29">
        <f>'2021'!K22</f>
        <v>0</v>
      </c>
      <c r="C22" s="11">
        <f>'2020'!K22</f>
        <v>3630</v>
      </c>
      <c r="D22" s="11">
        <f t="shared" si="2"/>
        <v>-3630</v>
      </c>
      <c r="E22" s="22">
        <f t="shared" si="3"/>
        <v>-1</v>
      </c>
      <c r="F22" s="11">
        <f>SUM('2021'!B22:K22)</f>
        <v>14670</v>
      </c>
      <c r="G22" s="11">
        <f>SUM('2020'!B22:K22)</f>
        <v>26606</v>
      </c>
      <c r="H22" s="11">
        <f t="shared" si="4"/>
        <v>-11936</v>
      </c>
      <c r="I22" s="26">
        <f t="shared" si="5"/>
        <v>-0.44862061189205443</v>
      </c>
    </row>
    <row r="23" spans="1:9" x14ac:dyDescent="0.35">
      <c r="A23" s="16" t="s">
        <v>27</v>
      </c>
      <c r="B23" s="30">
        <f>'2021'!K23</f>
        <v>0</v>
      </c>
      <c r="C23" s="43">
        <f>'2020'!K23</f>
        <v>1913</v>
      </c>
      <c r="D23" s="43">
        <f t="shared" si="2"/>
        <v>-1913</v>
      </c>
      <c r="E23" s="23">
        <f t="shared" si="3"/>
        <v>-1</v>
      </c>
      <c r="F23" s="43">
        <f>SUM('2021'!B23:K23)</f>
        <v>7924</v>
      </c>
      <c r="G23" s="43">
        <f>SUM('2020'!B23:K23)</f>
        <v>13306</v>
      </c>
      <c r="H23" s="43">
        <f t="shared" si="4"/>
        <v>-5382</v>
      </c>
      <c r="I23" s="25">
        <f t="shared" si="5"/>
        <v>-0.40447918232376373</v>
      </c>
    </row>
    <row r="24" spans="1:9" x14ac:dyDescent="0.35">
      <c r="A24" s="14" t="s">
        <v>25</v>
      </c>
      <c r="B24" s="29">
        <f>'2021'!K24</f>
        <v>0</v>
      </c>
      <c r="C24" s="11">
        <f>'2020'!K24</f>
        <v>2298</v>
      </c>
      <c r="D24" s="11">
        <f t="shared" si="2"/>
        <v>-2298</v>
      </c>
      <c r="E24" s="22">
        <f t="shared" si="3"/>
        <v>-1</v>
      </c>
      <c r="F24" s="11">
        <f>SUM('2021'!B24:K24)</f>
        <v>10943</v>
      </c>
      <c r="G24" s="11">
        <f>SUM('2020'!B24:K24)</f>
        <v>18852</v>
      </c>
      <c r="H24" s="11">
        <f t="shared" si="4"/>
        <v>-7909</v>
      </c>
      <c r="I24" s="26">
        <f t="shared" si="5"/>
        <v>-0.41953108423509444</v>
      </c>
    </row>
    <row r="25" spans="1:9" x14ac:dyDescent="0.35">
      <c r="A25" s="16" t="s">
        <v>29</v>
      </c>
      <c r="B25" s="30">
        <f>'2021'!K25</f>
        <v>0</v>
      </c>
      <c r="C25" s="43">
        <f>'2020'!K25</f>
        <v>4101</v>
      </c>
      <c r="D25" s="43">
        <f t="shared" si="2"/>
        <v>-4101</v>
      </c>
      <c r="E25" s="23">
        <f t="shared" si="3"/>
        <v>-1</v>
      </c>
      <c r="F25" s="43">
        <f>SUM('2021'!B25:K25)</f>
        <v>15652</v>
      </c>
      <c r="G25" s="43">
        <f>SUM('2020'!B25:K25)</f>
        <v>28771</v>
      </c>
      <c r="H25" s="43">
        <f t="shared" si="4"/>
        <v>-13119</v>
      </c>
      <c r="I25" s="25">
        <f t="shared" si="5"/>
        <v>-0.45597997984081196</v>
      </c>
    </row>
    <row r="26" spans="1:9" x14ac:dyDescent="0.35">
      <c r="A26" s="14" t="s">
        <v>30</v>
      </c>
      <c r="B26" s="29">
        <f>'2021'!K26</f>
        <v>0</v>
      </c>
      <c r="C26" s="11">
        <f>'2020'!K26</f>
        <v>5685</v>
      </c>
      <c r="D26" s="11">
        <f t="shared" si="2"/>
        <v>-5685</v>
      </c>
      <c r="E26" s="22">
        <f t="shared" si="3"/>
        <v>-1</v>
      </c>
      <c r="F26" s="11">
        <f>SUM('2021'!B26:K26)</f>
        <v>21862</v>
      </c>
      <c r="G26" s="11">
        <f>SUM('2020'!B26:K26)</f>
        <v>38938</v>
      </c>
      <c r="H26" s="11">
        <f t="shared" si="4"/>
        <v>-17076</v>
      </c>
      <c r="I26" s="26">
        <f t="shared" si="5"/>
        <v>-0.43854332528635265</v>
      </c>
    </row>
    <row r="27" spans="1:9" x14ac:dyDescent="0.35">
      <c r="A27" s="18" t="s">
        <v>48</v>
      </c>
      <c r="B27" s="31">
        <f>'2021'!K27</f>
        <v>0</v>
      </c>
      <c r="C27" s="31">
        <f>'2020'!K27</f>
        <v>19438</v>
      </c>
      <c r="D27" s="31">
        <f t="shared" si="2"/>
        <v>-19438</v>
      </c>
      <c r="E27" s="24">
        <f t="shared" si="3"/>
        <v>-1</v>
      </c>
      <c r="F27" s="31">
        <f>SUM('2021'!B27:K27)</f>
        <v>78017</v>
      </c>
      <c r="G27" s="31">
        <f>SUM('2020'!B27:K27)</f>
        <v>138796</v>
      </c>
      <c r="H27" s="31">
        <f t="shared" si="4"/>
        <v>-60779</v>
      </c>
      <c r="I27" s="27">
        <f t="shared" si="5"/>
        <v>-0.43790166863598373</v>
      </c>
    </row>
    <row r="28" spans="1:9" x14ac:dyDescent="0.35">
      <c r="A28" s="16" t="s">
        <v>49</v>
      </c>
      <c r="B28" s="30">
        <f>'2021'!K28</f>
        <v>0</v>
      </c>
      <c r="C28" s="43">
        <f>'2020'!K28</f>
        <v>10907</v>
      </c>
      <c r="D28" s="43">
        <f t="shared" si="2"/>
        <v>-10907</v>
      </c>
      <c r="E28" s="23">
        <f t="shared" si="3"/>
        <v>-1</v>
      </c>
      <c r="F28" s="43">
        <f>SUM('2021'!B28:K28)</f>
        <v>33840</v>
      </c>
      <c r="G28" s="43">
        <f>SUM('2020'!B28:K28)</f>
        <v>93399</v>
      </c>
      <c r="H28" s="43">
        <f t="shared" si="4"/>
        <v>-59559</v>
      </c>
      <c r="I28" s="25">
        <f t="shared" si="5"/>
        <v>-0.63768348697523525</v>
      </c>
    </row>
    <row r="29" spans="1:9" x14ac:dyDescent="0.35">
      <c r="A29" s="14" t="s">
        <v>36</v>
      </c>
      <c r="B29" s="29">
        <f>'2021'!K29</f>
        <v>0</v>
      </c>
      <c r="C29" s="11">
        <f>'2020'!K29</f>
        <v>49573</v>
      </c>
      <c r="D29" s="11">
        <f t="shared" si="2"/>
        <v>-49573</v>
      </c>
      <c r="E29" s="22">
        <f t="shared" si="3"/>
        <v>-1</v>
      </c>
      <c r="F29" s="11">
        <f>SUM('2021'!B29:K29)</f>
        <v>163751</v>
      </c>
      <c r="G29" s="11">
        <f>SUM('2020'!B29:K29)</f>
        <v>369672</v>
      </c>
      <c r="H29" s="11">
        <f t="shared" si="4"/>
        <v>-205921</v>
      </c>
      <c r="I29" s="26">
        <f t="shared" si="5"/>
        <v>-0.55703704905970697</v>
      </c>
    </row>
    <row r="30" spans="1:9" x14ac:dyDescent="0.35">
      <c r="A30" s="16" t="s">
        <v>35</v>
      </c>
      <c r="B30" s="30">
        <f>'2021'!K30</f>
        <v>0</v>
      </c>
      <c r="C30" s="43">
        <f>'2020'!K30</f>
        <v>75051</v>
      </c>
      <c r="D30" s="43">
        <f t="shared" si="2"/>
        <v>-75051</v>
      </c>
      <c r="E30" s="23">
        <f t="shared" si="3"/>
        <v>-1</v>
      </c>
      <c r="F30" s="43">
        <f>SUM('2021'!B30:K30)</f>
        <v>196118</v>
      </c>
      <c r="G30" s="43">
        <f>SUM('2020'!B30:K30)</f>
        <v>617442</v>
      </c>
      <c r="H30" s="43">
        <f t="shared" si="4"/>
        <v>-421324</v>
      </c>
      <c r="I30" s="25">
        <f t="shared" si="5"/>
        <v>-0.68237016594271205</v>
      </c>
    </row>
    <row r="31" spans="1:9" x14ac:dyDescent="0.35">
      <c r="A31" s="18" t="s">
        <v>50</v>
      </c>
      <c r="B31" s="31">
        <f>'2021'!K31</f>
        <v>0</v>
      </c>
      <c r="C31" s="31">
        <f>'2020'!K31</f>
        <v>135531</v>
      </c>
      <c r="D31" s="31">
        <f t="shared" si="2"/>
        <v>-135531</v>
      </c>
      <c r="E31" s="24">
        <f t="shared" si="3"/>
        <v>-1</v>
      </c>
      <c r="F31" s="31">
        <f>SUM('2021'!B31:K31)</f>
        <v>393709</v>
      </c>
      <c r="G31" s="31">
        <f>SUM('2020'!B31:K31)</f>
        <v>1080513</v>
      </c>
      <c r="H31" s="31">
        <f t="shared" si="4"/>
        <v>-686804</v>
      </c>
      <c r="I31" s="27">
        <f t="shared" si="5"/>
        <v>-0.63562770646905686</v>
      </c>
    </row>
    <row r="32" spans="1:9" x14ac:dyDescent="0.35">
      <c r="A32" s="14" t="s">
        <v>32</v>
      </c>
      <c r="B32" s="29">
        <f>'2021'!K32</f>
        <v>0</v>
      </c>
      <c r="C32" s="11">
        <f>'2020'!K32</f>
        <v>94478</v>
      </c>
      <c r="D32" s="11">
        <f t="shared" si="2"/>
        <v>-94478</v>
      </c>
      <c r="E32" s="22">
        <f t="shared" si="3"/>
        <v>-1</v>
      </c>
      <c r="F32" s="11">
        <f>SUM('2021'!B32:K32)</f>
        <v>310589</v>
      </c>
      <c r="G32" s="11">
        <f>SUM('2020'!B32:K32)</f>
        <v>792553</v>
      </c>
      <c r="H32" s="11">
        <f t="shared" si="4"/>
        <v>-481964</v>
      </c>
      <c r="I32" s="26">
        <f t="shared" si="5"/>
        <v>-0.60811579793401827</v>
      </c>
    </row>
    <row r="33" spans="1:9" x14ac:dyDescent="0.35">
      <c r="A33" s="16" t="s">
        <v>31</v>
      </c>
      <c r="B33" s="30">
        <f>'2021'!K33</f>
        <v>0</v>
      </c>
      <c r="C33" s="43">
        <f>'2020'!K33</f>
        <v>137211</v>
      </c>
      <c r="D33" s="43">
        <f t="shared" si="2"/>
        <v>-137211</v>
      </c>
      <c r="E33" s="23">
        <f t="shared" si="3"/>
        <v>-1</v>
      </c>
      <c r="F33" s="43">
        <f>SUM('2021'!B33:K33)</f>
        <v>404694</v>
      </c>
      <c r="G33" s="43">
        <f>SUM('2020'!B33:K33)</f>
        <v>1079838</v>
      </c>
      <c r="H33" s="43">
        <f t="shared" si="4"/>
        <v>-675144</v>
      </c>
      <c r="I33" s="25">
        <f t="shared" si="5"/>
        <v>-0.6252271174009435</v>
      </c>
    </row>
    <row r="34" spans="1:9" x14ac:dyDescent="0.35">
      <c r="A34" s="18" t="s">
        <v>51</v>
      </c>
      <c r="B34" s="31">
        <f>'2021'!K34</f>
        <v>0</v>
      </c>
      <c r="C34" s="31">
        <f>'2020'!K34</f>
        <v>231689</v>
      </c>
      <c r="D34" s="44">
        <f t="shared" si="2"/>
        <v>-231689</v>
      </c>
      <c r="E34" s="24">
        <f t="shared" si="3"/>
        <v>-1</v>
      </c>
      <c r="F34" s="31">
        <f>SUM('2021'!B34:K34)</f>
        <v>715283</v>
      </c>
      <c r="G34" s="47">
        <f>SUM('2020'!B34:K34)</f>
        <v>1872391</v>
      </c>
      <c r="H34" s="47">
        <f t="shared" si="4"/>
        <v>-1157108</v>
      </c>
      <c r="I34" s="27">
        <f t="shared" si="5"/>
        <v>-0.61798417104119807</v>
      </c>
    </row>
    <row r="35" spans="1:9" x14ac:dyDescent="0.35">
      <c r="A35" s="14" t="s">
        <v>52</v>
      </c>
      <c r="B35" s="29">
        <f>'2021'!K35</f>
        <v>0</v>
      </c>
      <c r="C35" s="11">
        <f>'2020'!K35</f>
        <v>54</v>
      </c>
      <c r="D35" s="11">
        <f t="shared" si="2"/>
        <v>-54</v>
      </c>
      <c r="E35" s="22">
        <f t="shared" si="3"/>
        <v>-1</v>
      </c>
      <c r="F35" s="49">
        <f>SUM('2021'!B35:K35)</f>
        <v>210</v>
      </c>
      <c r="G35" s="29">
        <f>SUM('2020'!B35:K35)</f>
        <v>498</v>
      </c>
      <c r="H35" s="29">
        <f t="shared" si="4"/>
        <v>-288</v>
      </c>
      <c r="I35" s="45">
        <f t="shared" si="5"/>
        <v>-0.57831325301204817</v>
      </c>
    </row>
    <row r="36" spans="1:9" x14ac:dyDescent="0.35">
      <c r="A36" s="16" t="s">
        <v>19</v>
      </c>
      <c r="B36" s="30">
        <f>'2021'!K36</f>
        <v>0</v>
      </c>
      <c r="C36" s="43">
        <f>'2020'!K36</f>
        <v>7262</v>
      </c>
      <c r="D36" s="43">
        <f t="shared" si="2"/>
        <v>-7262</v>
      </c>
      <c r="E36" s="57">
        <f t="shared" si="3"/>
        <v>-1</v>
      </c>
      <c r="F36" s="50">
        <f>SUM('2021'!B36:K36)</f>
        <v>28100</v>
      </c>
      <c r="G36" s="30">
        <f>SUM('2020'!B36:K36)</f>
        <v>49433</v>
      </c>
      <c r="H36" s="30">
        <f t="shared" si="4"/>
        <v>-21333</v>
      </c>
      <c r="I36" s="46">
        <f t="shared" si="5"/>
        <v>-0.43155382032245665</v>
      </c>
    </row>
    <row r="37" spans="1:9" x14ac:dyDescent="0.35">
      <c r="A37" s="14" t="s">
        <v>18</v>
      </c>
      <c r="B37" s="29">
        <f>'2021'!K37</f>
        <v>0</v>
      </c>
      <c r="C37" s="11">
        <f>'2020'!K37</f>
        <v>28988</v>
      </c>
      <c r="D37" s="11">
        <f t="shared" si="2"/>
        <v>-28988</v>
      </c>
      <c r="E37" s="22">
        <f t="shared" si="3"/>
        <v>-1</v>
      </c>
      <c r="F37" s="49">
        <f>SUM('2021'!B37:K37)</f>
        <v>105548</v>
      </c>
      <c r="G37" s="29">
        <f>SUM('2020'!B37:K37)</f>
        <v>305495</v>
      </c>
      <c r="H37" s="29">
        <f t="shared" si="4"/>
        <v>-199947</v>
      </c>
      <c r="I37" s="45">
        <f t="shared" si="5"/>
        <v>-0.6545017103389581</v>
      </c>
    </row>
    <row r="38" spans="1:9" x14ac:dyDescent="0.35">
      <c r="A38" s="18" t="s">
        <v>53</v>
      </c>
      <c r="B38" s="31">
        <f>'2021'!K38</f>
        <v>0</v>
      </c>
      <c r="C38" s="31">
        <f>'2020'!K38</f>
        <v>36304</v>
      </c>
      <c r="D38" s="31">
        <f t="shared" si="2"/>
        <v>-36304</v>
      </c>
      <c r="E38" s="24">
        <f t="shared" si="3"/>
        <v>-1</v>
      </c>
      <c r="F38" s="31">
        <f>SUM('2021'!B38:K38)</f>
        <v>133858</v>
      </c>
      <c r="G38" s="48">
        <f>SUM('2020'!B38:K38)</f>
        <v>355426</v>
      </c>
      <c r="H38" s="48">
        <f t="shared" si="4"/>
        <v>-221568</v>
      </c>
      <c r="I38" s="27">
        <f t="shared" si="5"/>
        <v>-0.62338714669157569</v>
      </c>
    </row>
    <row r="39" spans="1:9" x14ac:dyDescent="0.35">
      <c r="A39" s="32" t="s">
        <v>54</v>
      </c>
      <c r="B39" s="33">
        <f>'2021'!K39</f>
        <v>0</v>
      </c>
      <c r="C39" s="33">
        <f>'2020'!K39</f>
        <v>1193464</v>
      </c>
      <c r="D39" s="33">
        <f t="shared" si="2"/>
        <v>-1193464</v>
      </c>
      <c r="E39" s="34">
        <f t="shared" si="3"/>
        <v>-1</v>
      </c>
      <c r="F39" s="35">
        <f>SUM('2021'!B39:K39)</f>
        <v>3445816</v>
      </c>
      <c r="G39" s="35">
        <f>SUM('2020'!B39:K39)</f>
        <v>9781918</v>
      </c>
      <c r="H39" s="35">
        <f t="shared" si="4"/>
        <v>-6336102</v>
      </c>
      <c r="I39" s="36">
        <f t="shared" si="5"/>
        <v>-0.64773615971837017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1">
        <v>44501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'2021'!L6</f>
        <v>0</v>
      </c>
      <c r="C6" s="11">
        <f>'2020'!L6</f>
        <v>1869</v>
      </c>
      <c r="D6" s="11">
        <f t="shared" ref="D6" si="0">B6-C6</f>
        <v>-1869</v>
      </c>
      <c r="E6" s="22">
        <f t="shared" ref="E6" si="1">D6/C6</f>
        <v>-1</v>
      </c>
      <c r="F6" s="11">
        <f>SUM('2021'!B6:L6)</f>
        <v>5964</v>
      </c>
      <c r="G6" s="11">
        <f>SUM('2020'!B6:L6)</f>
        <v>14222</v>
      </c>
      <c r="H6" s="11">
        <f>F6-G6</f>
        <v>-8258</v>
      </c>
      <c r="I6" s="26">
        <f>H6/G6</f>
        <v>-0.58064969765152585</v>
      </c>
    </row>
    <row r="7" spans="1:9" x14ac:dyDescent="0.35">
      <c r="A7" s="16" t="s">
        <v>20</v>
      </c>
      <c r="B7" s="30">
        <f>'2021'!L7</f>
        <v>0</v>
      </c>
      <c r="C7" s="43">
        <f>'2020'!L7</f>
        <v>15461</v>
      </c>
      <c r="D7" s="43">
        <f t="shared" ref="D7:D39" si="2">B7-C7</f>
        <v>-15461</v>
      </c>
      <c r="E7" s="23">
        <f t="shared" ref="E7:E39" si="3">D7/C7</f>
        <v>-1</v>
      </c>
      <c r="F7" s="43">
        <f>SUM('2021'!B7:L7)</f>
        <v>55106</v>
      </c>
      <c r="G7" s="43">
        <f>SUM('2020'!B7:L7)</f>
        <v>126959</v>
      </c>
      <c r="H7" s="43">
        <f t="shared" ref="H7:H39" si="4">F7-G7</f>
        <v>-71853</v>
      </c>
      <c r="I7" s="25">
        <f t="shared" ref="I7:I39" si="5">H7/G7</f>
        <v>-0.56595436321962211</v>
      </c>
    </row>
    <row r="8" spans="1:9" x14ac:dyDescent="0.35">
      <c r="A8" s="14" t="s">
        <v>21</v>
      </c>
      <c r="B8" s="29">
        <f>'2021'!L8</f>
        <v>0</v>
      </c>
      <c r="C8" s="11">
        <f>'2020'!L8</f>
        <v>10319</v>
      </c>
      <c r="D8" s="11">
        <f t="shared" si="2"/>
        <v>-10319</v>
      </c>
      <c r="E8" s="22">
        <f t="shared" si="3"/>
        <v>-1</v>
      </c>
      <c r="F8" s="11">
        <f>SUM('2021'!B8:L8)</f>
        <v>35915</v>
      </c>
      <c r="G8" s="11">
        <f>SUM('2020'!B8:L8)</f>
        <v>83714</v>
      </c>
      <c r="H8" s="11">
        <f t="shared" si="4"/>
        <v>-47799</v>
      </c>
      <c r="I8" s="26">
        <f t="shared" si="5"/>
        <v>-0.57097976443605614</v>
      </c>
    </row>
    <row r="9" spans="1:9" x14ac:dyDescent="0.35">
      <c r="A9" s="18" t="s">
        <v>44</v>
      </c>
      <c r="B9" s="31">
        <f>'2021'!L9</f>
        <v>0</v>
      </c>
      <c r="C9" s="31">
        <f>'2020'!L9</f>
        <v>27649</v>
      </c>
      <c r="D9" s="31">
        <f t="shared" si="2"/>
        <v>-27649</v>
      </c>
      <c r="E9" s="24">
        <f t="shared" si="3"/>
        <v>-1</v>
      </c>
      <c r="F9" s="31">
        <f>SUM('2021'!B9:L9)</f>
        <v>96985</v>
      </c>
      <c r="G9" s="31">
        <f>SUM('2020'!B9:L9)</f>
        <v>224895</v>
      </c>
      <c r="H9" s="31">
        <f t="shared" si="4"/>
        <v>-127910</v>
      </c>
      <c r="I9" s="27">
        <f t="shared" si="5"/>
        <v>-0.56875430756575296</v>
      </c>
    </row>
    <row r="10" spans="1:9" x14ac:dyDescent="0.35">
      <c r="A10" s="16" t="s">
        <v>16</v>
      </c>
      <c r="B10" s="30">
        <f>'2021'!L10</f>
        <v>0</v>
      </c>
      <c r="C10" s="43">
        <f>'2020'!L10</f>
        <v>28369</v>
      </c>
      <c r="D10" s="43">
        <f t="shared" si="2"/>
        <v>-28369</v>
      </c>
      <c r="E10" s="23">
        <f t="shared" si="3"/>
        <v>-1</v>
      </c>
      <c r="F10" s="43">
        <f>SUM('2021'!B10:L10)</f>
        <v>90026</v>
      </c>
      <c r="G10" s="43">
        <f>SUM('2020'!B10:L10)</f>
        <v>294387</v>
      </c>
      <c r="H10" s="43">
        <f t="shared" si="4"/>
        <v>-204361</v>
      </c>
      <c r="I10" s="26">
        <f t="shared" si="5"/>
        <v>-0.69419165927843285</v>
      </c>
    </row>
    <row r="11" spans="1:9" x14ac:dyDescent="0.35">
      <c r="A11" s="14" t="s">
        <v>14</v>
      </c>
      <c r="B11" s="29">
        <f>'2021'!L11</f>
        <v>0</v>
      </c>
      <c r="C11" s="11">
        <f>'2020'!L11</f>
        <v>111609</v>
      </c>
      <c r="D11" s="11">
        <f t="shared" si="2"/>
        <v>-111609</v>
      </c>
      <c r="E11" s="22">
        <f t="shared" si="3"/>
        <v>-1</v>
      </c>
      <c r="F11" s="11">
        <f>SUM('2021'!B11:L11)</f>
        <v>347255</v>
      </c>
      <c r="G11" s="11">
        <f>SUM('2020'!B11:L11)</f>
        <v>1266389</v>
      </c>
      <c r="H11" s="11">
        <f t="shared" si="4"/>
        <v>-919134</v>
      </c>
      <c r="I11" s="26">
        <f t="shared" si="5"/>
        <v>-0.7257912063354941</v>
      </c>
    </row>
    <row r="12" spans="1:9" x14ac:dyDescent="0.35">
      <c r="A12" s="16" t="s">
        <v>17</v>
      </c>
      <c r="B12" s="30">
        <f>'2021'!L12</f>
        <v>0</v>
      </c>
      <c r="C12" s="43">
        <f>'2020'!L12</f>
        <v>4163</v>
      </c>
      <c r="D12" s="43">
        <f t="shared" si="2"/>
        <v>-4163</v>
      </c>
      <c r="E12" s="23">
        <f t="shared" si="3"/>
        <v>-1</v>
      </c>
      <c r="F12" s="43">
        <f>SUM('2021'!B12:L12)</f>
        <v>13764</v>
      </c>
      <c r="G12" s="43">
        <f>SUM('2020'!B12:L12)</f>
        <v>37171</v>
      </c>
      <c r="H12" s="43">
        <f t="shared" si="4"/>
        <v>-23407</v>
      </c>
      <c r="I12" s="25">
        <f t="shared" si="5"/>
        <v>-0.62971133410454383</v>
      </c>
    </row>
    <row r="13" spans="1:9" x14ac:dyDescent="0.35">
      <c r="A13" s="14" t="s">
        <v>15</v>
      </c>
      <c r="B13" s="29">
        <f>'2021'!L13</f>
        <v>0</v>
      </c>
      <c r="C13" s="11">
        <f>'2020'!L13</f>
        <v>164737</v>
      </c>
      <c r="D13" s="11">
        <f t="shared" si="2"/>
        <v>-164737</v>
      </c>
      <c r="E13" s="22">
        <f t="shared" si="3"/>
        <v>-1</v>
      </c>
      <c r="F13" s="11">
        <f>SUM('2021'!B13:L13)</f>
        <v>497215</v>
      </c>
      <c r="G13" s="11">
        <f>SUM('2020'!B13:L13)</f>
        <v>1754527</v>
      </c>
      <c r="H13" s="11">
        <f t="shared" si="4"/>
        <v>-1257312</v>
      </c>
      <c r="I13" s="26">
        <f t="shared" si="5"/>
        <v>-0.71661023170347338</v>
      </c>
    </row>
    <row r="14" spans="1:9" x14ac:dyDescent="0.35">
      <c r="A14" s="18" t="s">
        <v>45</v>
      </c>
      <c r="B14" s="31">
        <f>'2021'!L14</f>
        <v>0</v>
      </c>
      <c r="C14" s="31">
        <f>'2020'!L14</f>
        <v>308878</v>
      </c>
      <c r="D14" s="31">
        <f t="shared" si="2"/>
        <v>-308878</v>
      </c>
      <c r="E14" s="24">
        <f t="shared" si="3"/>
        <v>-1</v>
      </c>
      <c r="F14" s="31">
        <f>SUM('2021'!B14:L14)</f>
        <v>948260</v>
      </c>
      <c r="G14" s="31">
        <f>SUM('2020'!B14:L14)</f>
        <v>3352474</v>
      </c>
      <c r="H14" s="31">
        <f t="shared" si="4"/>
        <v>-2404214</v>
      </c>
      <c r="I14" s="27">
        <f t="shared" si="5"/>
        <v>-0.71714620307271582</v>
      </c>
    </row>
    <row r="15" spans="1:9" x14ac:dyDescent="0.35">
      <c r="A15" s="16" t="s">
        <v>24</v>
      </c>
      <c r="B15" s="30">
        <f>'2021'!L15</f>
        <v>0</v>
      </c>
      <c r="C15" s="43">
        <f>'2020'!L15</f>
        <v>14252</v>
      </c>
      <c r="D15" s="43">
        <f t="shared" si="2"/>
        <v>-14252</v>
      </c>
      <c r="E15" s="23">
        <f t="shared" si="3"/>
        <v>-1</v>
      </c>
      <c r="F15" s="43">
        <f>SUM('2021'!B15:L15)</f>
        <v>50697</v>
      </c>
      <c r="G15" s="43">
        <f>SUM('2020'!B15:L15)</f>
        <v>110000</v>
      </c>
      <c r="H15" s="43">
        <f t="shared" si="4"/>
        <v>-59303</v>
      </c>
      <c r="I15" s="25">
        <f t="shared" si="5"/>
        <v>-0.53911818181818183</v>
      </c>
    </row>
    <row r="16" spans="1:9" x14ac:dyDescent="0.35">
      <c r="A16" s="14" t="s">
        <v>23</v>
      </c>
      <c r="B16" s="29">
        <f>'2021'!L16</f>
        <v>0</v>
      </c>
      <c r="C16" s="11">
        <f>'2020'!L16</f>
        <v>12000</v>
      </c>
      <c r="D16" s="11">
        <f t="shared" si="2"/>
        <v>-12000</v>
      </c>
      <c r="E16" s="22">
        <f t="shared" si="3"/>
        <v>-1</v>
      </c>
      <c r="F16" s="11">
        <f>SUM('2021'!B16:L16)</f>
        <v>36715</v>
      </c>
      <c r="G16" s="11">
        <f>SUM('2020'!B16:L16)</f>
        <v>74579</v>
      </c>
      <c r="H16" s="11">
        <f t="shared" si="4"/>
        <v>-37864</v>
      </c>
      <c r="I16" s="26">
        <f t="shared" si="5"/>
        <v>-0.50770324085868679</v>
      </c>
    </row>
    <row r="17" spans="1:9" x14ac:dyDescent="0.35">
      <c r="A17" s="18" t="s">
        <v>46</v>
      </c>
      <c r="B17" s="31">
        <f>'2021'!L17</f>
        <v>0</v>
      </c>
      <c r="C17" s="31">
        <f>'2020'!L17</f>
        <v>26252</v>
      </c>
      <c r="D17" s="31">
        <f t="shared" si="2"/>
        <v>-26252</v>
      </c>
      <c r="E17" s="24">
        <f t="shared" si="3"/>
        <v>-1</v>
      </c>
      <c r="F17" s="31">
        <f>SUM('2021'!B17:L17)</f>
        <v>87412</v>
      </c>
      <c r="G17" s="31">
        <f>SUM('2020'!B17:L17)</f>
        <v>184579</v>
      </c>
      <c r="H17" s="31">
        <f t="shared" si="4"/>
        <v>-97167</v>
      </c>
      <c r="I17" s="27">
        <f t="shared" si="5"/>
        <v>-0.52642499959366995</v>
      </c>
    </row>
    <row r="18" spans="1:9" x14ac:dyDescent="0.35">
      <c r="A18" s="16" t="s">
        <v>34</v>
      </c>
      <c r="B18" s="30">
        <f>'2021'!L18</f>
        <v>0</v>
      </c>
      <c r="C18" s="43">
        <f>'2020'!L18</f>
        <v>68907</v>
      </c>
      <c r="D18" s="43">
        <f t="shared" si="2"/>
        <v>-68907</v>
      </c>
      <c r="E18" s="23">
        <f t="shared" si="3"/>
        <v>-1</v>
      </c>
      <c r="F18" s="43">
        <f>SUM('2021'!B18:L18)</f>
        <v>220466</v>
      </c>
      <c r="G18" s="43">
        <f>SUM('2020'!B18:L18)</f>
        <v>722039</v>
      </c>
      <c r="H18" s="43">
        <f t="shared" si="4"/>
        <v>-501573</v>
      </c>
      <c r="I18" s="25">
        <f t="shared" si="5"/>
        <v>-0.69466192269392646</v>
      </c>
    </row>
    <row r="19" spans="1:9" x14ac:dyDescent="0.35">
      <c r="A19" s="14" t="s">
        <v>33</v>
      </c>
      <c r="B19" s="29">
        <f>'2021'!L19</f>
        <v>0</v>
      </c>
      <c r="C19" s="11">
        <f>'2020'!L19</f>
        <v>254748</v>
      </c>
      <c r="D19" s="11">
        <f t="shared" si="2"/>
        <v>-254748</v>
      </c>
      <c r="E19" s="22">
        <f t="shared" si="3"/>
        <v>-1</v>
      </c>
      <c r="F19" s="11">
        <f>SUM('2021'!B19:L19)</f>
        <v>771826</v>
      </c>
      <c r="G19" s="11">
        <f>SUM('2020'!B19:L19)</f>
        <v>2537239</v>
      </c>
      <c r="H19" s="11">
        <f t="shared" si="4"/>
        <v>-1765413</v>
      </c>
      <c r="I19" s="26">
        <f t="shared" si="5"/>
        <v>-0.69580082916902986</v>
      </c>
    </row>
    <row r="20" spans="1:9" x14ac:dyDescent="0.35">
      <c r="A20" s="18" t="s">
        <v>47</v>
      </c>
      <c r="B20" s="31">
        <f>'2021'!L20</f>
        <v>0</v>
      </c>
      <c r="C20" s="31">
        <f>'2020'!L20</f>
        <v>323655</v>
      </c>
      <c r="D20" s="31">
        <f t="shared" si="2"/>
        <v>-323655</v>
      </c>
      <c r="E20" s="24">
        <f t="shared" si="3"/>
        <v>-1</v>
      </c>
      <c r="F20" s="31">
        <f>SUM('2021'!B20:L20)</f>
        <v>992292</v>
      </c>
      <c r="G20" s="31">
        <f>SUM('2020'!B20:L20)</f>
        <v>3259278</v>
      </c>
      <c r="H20" s="31">
        <f t="shared" si="4"/>
        <v>-2266986</v>
      </c>
      <c r="I20" s="27">
        <f t="shared" si="5"/>
        <v>-0.69554852332326367</v>
      </c>
    </row>
    <row r="21" spans="1:9" x14ac:dyDescent="0.35">
      <c r="A21" s="16" t="s">
        <v>28</v>
      </c>
      <c r="B21" s="30">
        <f>'2021'!L21</f>
        <v>0</v>
      </c>
      <c r="C21" s="43">
        <f>'2020'!L21</f>
        <v>2076</v>
      </c>
      <c r="D21" s="43">
        <f t="shared" si="2"/>
        <v>-2076</v>
      </c>
      <c r="E21" s="23">
        <f t="shared" si="3"/>
        <v>-1</v>
      </c>
      <c r="F21" s="43">
        <f>SUM('2021'!B21:L21)</f>
        <v>6966</v>
      </c>
      <c r="G21" s="43">
        <f>SUM('2020'!B21:L21)</f>
        <v>14399</v>
      </c>
      <c r="H21" s="43">
        <f t="shared" si="4"/>
        <v>-7433</v>
      </c>
      <c r="I21" s="25">
        <f t="shared" si="5"/>
        <v>-0.51621640391693868</v>
      </c>
    </row>
    <row r="22" spans="1:9" x14ac:dyDescent="0.35">
      <c r="A22" s="14" t="s">
        <v>26</v>
      </c>
      <c r="B22" s="29">
        <f>'2021'!L22</f>
        <v>0</v>
      </c>
      <c r="C22" s="11">
        <f>'2020'!L22</f>
        <v>4299</v>
      </c>
      <c r="D22" s="11">
        <f t="shared" si="2"/>
        <v>-4299</v>
      </c>
      <c r="E22" s="22">
        <f t="shared" si="3"/>
        <v>-1</v>
      </c>
      <c r="F22" s="11">
        <f>SUM('2021'!B22:L22)</f>
        <v>14670</v>
      </c>
      <c r="G22" s="11">
        <f>SUM('2020'!B22:L22)</f>
        <v>30905</v>
      </c>
      <c r="H22" s="11">
        <f t="shared" si="4"/>
        <v>-16235</v>
      </c>
      <c r="I22" s="26">
        <f t="shared" si="5"/>
        <v>-0.52531952758453326</v>
      </c>
    </row>
    <row r="23" spans="1:9" x14ac:dyDescent="0.35">
      <c r="A23" s="16" t="s">
        <v>27</v>
      </c>
      <c r="B23" s="30">
        <f>'2021'!L23</f>
        <v>0</v>
      </c>
      <c r="C23" s="43">
        <f>'2020'!L23</f>
        <v>2308</v>
      </c>
      <c r="D23" s="43">
        <f t="shared" si="2"/>
        <v>-2308</v>
      </c>
      <c r="E23" s="23">
        <f t="shared" si="3"/>
        <v>-1</v>
      </c>
      <c r="F23" s="43">
        <f>SUM('2021'!B23:L23)</f>
        <v>7924</v>
      </c>
      <c r="G23" s="43">
        <f>SUM('2020'!B23:L23)</f>
        <v>15614</v>
      </c>
      <c r="H23" s="43">
        <f t="shared" si="4"/>
        <v>-7690</v>
      </c>
      <c r="I23" s="25">
        <f t="shared" si="5"/>
        <v>-0.49250672473421286</v>
      </c>
    </row>
    <row r="24" spans="1:9" x14ac:dyDescent="0.35">
      <c r="A24" s="14" t="s">
        <v>25</v>
      </c>
      <c r="B24" s="29">
        <f>'2021'!L24</f>
        <v>0</v>
      </c>
      <c r="C24" s="11">
        <f>'2020'!L24</f>
        <v>2714</v>
      </c>
      <c r="D24" s="11">
        <f t="shared" si="2"/>
        <v>-2714</v>
      </c>
      <c r="E24" s="22">
        <f t="shared" si="3"/>
        <v>-1</v>
      </c>
      <c r="F24" s="11">
        <f>SUM('2021'!B24:L24)</f>
        <v>10943</v>
      </c>
      <c r="G24" s="11">
        <f>SUM('2020'!B24:L24)</f>
        <v>21566</v>
      </c>
      <c r="H24" s="11">
        <f t="shared" si="4"/>
        <v>-10623</v>
      </c>
      <c r="I24" s="26">
        <f t="shared" si="5"/>
        <v>-0.4925809144022999</v>
      </c>
    </row>
    <row r="25" spans="1:9" x14ac:dyDescent="0.35">
      <c r="A25" s="16" t="s">
        <v>29</v>
      </c>
      <c r="B25" s="30">
        <f>'2021'!L25</f>
        <v>0</v>
      </c>
      <c r="C25" s="43">
        <f>'2020'!L25</f>
        <v>4426</v>
      </c>
      <c r="D25" s="43">
        <f t="shared" si="2"/>
        <v>-4426</v>
      </c>
      <c r="E25" s="23">
        <f t="shared" si="3"/>
        <v>-1</v>
      </c>
      <c r="F25" s="43">
        <f>SUM('2021'!B25:L25)</f>
        <v>15652</v>
      </c>
      <c r="G25" s="43">
        <f>SUM('2020'!B25:L25)</f>
        <v>33197</v>
      </c>
      <c r="H25" s="43">
        <f t="shared" si="4"/>
        <v>-17545</v>
      </c>
      <c r="I25" s="25">
        <f t="shared" si="5"/>
        <v>-0.52851161249510503</v>
      </c>
    </row>
    <row r="26" spans="1:9" x14ac:dyDescent="0.35">
      <c r="A26" s="14" t="s">
        <v>30</v>
      </c>
      <c r="B26" s="29">
        <f>'2021'!L26</f>
        <v>0</v>
      </c>
      <c r="C26" s="11">
        <f>'2020'!L26</f>
        <v>6594</v>
      </c>
      <c r="D26" s="11">
        <f t="shared" si="2"/>
        <v>-6594</v>
      </c>
      <c r="E26" s="22">
        <f t="shared" si="3"/>
        <v>-1</v>
      </c>
      <c r="F26" s="11">
        <f>SUM('2021'!B26:L26)</f>
        <v>21862</v>
      </c>
      <c r="G26" s="11">
        <f>SUM('2020'!B26:L26)</f>
        <v>45532</v>
      </c>
      <c r="H26" s="11">
        <f t="shared" si="4"/>
        <v>-23670</v>
      </c>
      <c r="I26" s="26">
        <f t="shared" si="5"/>
        <v>-0.51985416849688126</v>
      </c>
    </row>
    <row r="27" spans="1:9" x14ac:dyDescent="0.35">
      <c r="A27" s="18" t="s">
        <v>48</v>
      </c>
      <c r="B27" s="31">
        <f>'2021'!L27</f>
        <v>0</v>
      </c>
      <c r="C27" s="31">
        <f>'2020'!L27</f>
        <v>22417</v>
      </c>
      <c r="D27" s="31">
        <f t="shared" si="2"/>
        <v>-22417</v>
      </c>
      <c r="E27" s="24">
        <f t="shared" si="3"/>
        <v>-1</v>
      </c>
      <c r="F27" s="31">
        <f>SUM('2021'!B27:L27)</f>
        <v>78017</v>
      </c>
      <c r="G27" s="31">
        <f>SUM('2020'!B27:L27)</f>
        <v>161213</v>
      </c>
      <c r="H27" s="31">
        <f t="shared" si="4"/>
        <v>-83196</v>
      </c>
      <c r="I27" s="27">
        <f t="shared" si="5"/>
        <v>-0.5160626004106369</v>
      </c>
    </row>
    <row r="28" spans="1:9" x14ac:dyDescent="0.35">
      <c r="A28" s="16" t="s">
        <v>49</v>
      </c>
      <c r="B28" s="30">
        <f>'2021'!L28</f>
        <v>0</v>
      </c>
      <c r="C28" s="43">
        <f>'2020'!L28</f>
        <v>8445</v>
      </c>
      <c r="D28" s="43">
        <f t="shared" si="2"/>
        <v>-8445</v>
      </c>
      <c r="E28" s="23">
        <f t="shared" si="3"/>
        <v>-1</v>
      </c>
      <c r="F28" s="43">
        <f>SUM('2021'!B28:L28)</f>
        <v>33840</v>
      </c>
      <c r="G28" s="43">
        <f>SUM('2020'!B28:L28)</f>
        <v>101844</v>
      </c>
      <c r="H28" s="43">
        <f t="shared" si="4"/>
        <v>-68004</v>
      </c>
      <c r="I28" s="25">
        <f t="shared" si="5"/>
        <v>-0.66772711205372925</v>
      </c>
    </row>
    <row r="29" spans="1:9" x14ac:dyDescent="0.35">
      <c r="A29" s="14" t="s">
        <v>36</v>
      </c>
      <c r="B29" s="29">
        <f>'2021'!L29</f>
        <v>0</v>
      </c>
      <c r="C29" s="11">
        <f>'2020'!L29</f>
        <v>49077</v>
      </c>
      <c r="D29" s="11">
        <f t="shared" si="2"/>
        <v>-49077</v>
      </c>
      <c r="E29" s="22">
        <f t="shared" si="3"/>
        <v>-1</v>
      </c>
      <c r="F29" s="11">
        <f>SUM('2021'!B29:L29)</f>
        <v>163751</v>
      </c>
      <c r="G29" s="11">
        <f>SUM('2020'!B29:L29)</f>
        <v>418749</v>
      </c>
      <c r="H29" s="11">
        <f t="shared" si="4"/>
        <v>-254998</v>
      </c>
      <c r="I29" s="26">
        <f t="shared" si="5"/>
        <v>-0.60895190197469129</v>
      </c>
    </row>
    <row r="30" spans="1:9" x14ac:dyDescent="0.35">
      <c r="A30" s="16" t="s">
        <v>35</v>
      </c>
      <c r="B30" s="30">
        <f>'2021'!L30</f>
        <v>0</v>
      </c>
      <c r="C30" s="43">
        <f>'2020'!L30</f>
        <v>66537</v>
      </c>
      <c r="D30" s="43">
        <f t="shared" si="2"/>
        <v>-66537</v>
      </c>
      <c r="E30" s="23">
        <f t="shared" si="3"/>
        <v>-1</v>
      </c>
      <c r="F30" s="43">
        <f>SUM('2021'!B30:L30)</f>
        <v>196118</v>
      </c>
      <c r="G30" s="43">
        <f>SUM('2020'!B30:L30)</f>
        <v>683979</v>
      </c>
      <c r="H30" s="43">
        <f t="shared" si="4"/>
        <v>-487861</v>
      </c>
      <c r="I30" s="25">
        <f t="shared" si="5"/>
        <v>-0.71326897463226213</v>
      </c>
    </row>
    <row r="31" spans="1:9" x14ac:dyDescent="0.35">
      <c r="A31" s="18" t="s">
        <v>50</v>
      </c>
      <c r="B31" s="31">
        <f>'2021'!L31</f>
        <v>0</v>
      </c>
      <c r="C31" s="31">
        <f>'2020'!L31</f>
        <v>124059</v>
      </c>
      <c r="D31" s="31">
        <f t="shared" si="2"/>
        <v>-124059</v>
      </c>
      <c r="E31" s="24">
        <f t="shared" si="3"/>
        <v>-1</v>
      </c>
      <c r="F31" s="31">
        <f>SUM('2021'!B31:L31)</f>
        <v>393709</v>
      </c>
      <c r="G31" s="31">
        <f>SUM('2020'!B31:L31)</f>
        <v>1204572</v>
      </c>
      <c r="H31" s="31">
        <f t="shared" si="4"/>
        <v>-810863</v>
      </c>
      <c r="I31" s="27">
        <f t="shared" si="5"/>
        <v>-0.67315444821895243</v>
      </c>
    </row>
    <row r="32" spans="1:9" x14ac:dyDescent="0.35">
      <c r="A32" s="14" t="s">
        <v>32</v>
      </c>
      <c r="B32" s="29">
        <f>'2021'!L32</f>
        <v>0</v>
      </c>
      <c r="C32" s="11">
        <f>'2020'!L32</f>
        <v>89954</v>
      </c>
      <c r="D32" s="11">
        <f t="shared" si="2"/>
        <v>-89954</v>
      </c>
      <c r="E32" s="22">
        <f t="shared" si="3"/>
        <v>-1</v>
      </c>
      <c r="F32" s="11">
        <f>SUM('2021'!B32:L32)</f>
        <v>310589</v>
      </c>
      <c r="G32" s="11">
        <f>SUM('2020'!B32:L32)</f>
        <v>882507</v>
      </c>
      <c r="H32" s="11">
        <f t="shared" si="4"/>
        <v>-571918</v>
      </c>
      <c r="I32" s="26">
        <f t="shared" si="5"/>
        <v>-0.64806058195572391</v>
      </c>
    </row>
    <row r="33" spans="1:9" x14ac:dyDescent="0.35">
      <c r="A33" s="16" t="s">
        <v>31</v>
      </c>
      <c r="B33" s="30">
        <f>'2021'!L33</f>
        <v>0</v>
      </c>
      <c r="C33" s="43">
        <f>'2020'!L33</f>
        <v>126009</v>
      </c>
      <c r="D33" s="43">
        <f t="shared" si="2"/>
        <v>-126009</v>
      </c>
      <c r="E33" s="23">
        <f t="shared" si="3"/>
        <v>-1</v>
      </c>
      <c r="F33" s="43">
        <f>SUM('2021'!B33:L33)</f>
        <v>404694</v>
      </c>
      <c r="G33" s="43">
        <f>SUM('2020'!B33:L33)</f>
        <v>1205847</v>
      </c>
      <c r="H33" s="43">
        <f t="shared" si="4"/>
        <v>-801153</v>
      </c>
      <c r="I33" s="25">
        <f t="shared" si="5"/>
        <v>-0.66439025846562627</v>
      </c>
    </row>
    <row r="34" spans="1:9" x14ac:dyDescent="0.35">
      <c r="A34" s="18" t="s">
        <v>51</v>
      </c>
      <c r="B34" s="31">
        <f>'2021'!L34</f>
        <v>0</v>
      </c>
      <c r="C34" s="31">
        <f>'2020'!L34</f>
        <v>215963</v>
      </c>
      <c r="D34" s="44">
        <f t="shared" si="2"/>
        <v>-215963</v>
      </c>
      <c r="E34" s="24">
        <f t="shared" si="3"/>
        <v>-1</v>
      </c>
      <c r="F34" s="31">
        <f>SUM('2021'!B34:L34)</f>
        <v>715283</v>
      </c>
      <c r="G34" s="47">
        <f>SUM('2020'!B34:L34)</f>
        <v>2088354</v>
      </c>
      <c r="H34" s="47">
        <f t="shared" si="4"/>
        <v>-1373071</v>
      </c>
      <c r="I34" s="27">
        <f t="shared" si="5"/>
        <v>-0.65748958270484792</v>
      </c>
    </row>
    <row r="35" spans="1:9" x14ac:dyDescent="0.35">
      <c r="A35" s="14" t="s">
        <v>52</v>
      </c>
      <c r="B35" s="29">
        <f>'2021'!L35</f>
        <v>0</v>
      </c>
      <c r="C35" s="11">
        <f>'2020'!L35</f>
        <v>70</v>
      </c>
      <c r="D35" s="11">
        <f t="shared" si="2"/>
        <v>-70</v>
      </c>
      <c r="E35" s="22">
        <f t="shared" si="3"/>
        <v>-1</v>
      </c>
      <c r="F35" s="49">
        <f>SUM('2021'!B35:L35)</f>
        <v>210</v>
      </c>
      <c r="G35" s="29">
        <f>SUM('2020'!B35:L35)</f>
        <v>568</v>
      </c>
      <c r="H35" s="29">
        <f t="shared" si="4"/>
        <v>-358</v>
      </c>
      <c r="I35" s="45">
        <f t="shared" si="5"/>
        <v>-0.63028169014084512</v>
      </c>
    </row>
    <row r="36" spans="1:9" x14ac:dyDescent="0.35">
      <c r="A36" s="16" t="s">
        <v>19</v>
      </c>
      <c r="B36" s="30">
        <f>'2021'!L36</f>
        <v>0</v>
      </c>
      <c r="C36" s="43">
        <f>'2020'!L36</f>
        <v>8203</v>
      </c>
      <c r="D36" s="43">
        <f t="shared" si="2"/>
        <v>-8203</v>
      </c>
      <c r="E36" s="57">
        <f t="shared" si="3"/>
        <v>-1</v>
      </c>
      <c r="F36" s="50">
        <f>SUM('2021'!B36:L36)</f>
        <v>28100</v>
      </c>
      <c r="G36" s="30">
        <f>SUM('2020'!B36:L36)</f>
        <v>57636</v>
      </c>
      <c r="H36" s="30">
        <f t="shared" si="4"/>
        <v>-29536</v>
      </c>
      <c r="I36" s="46">
        <f t="shared" si="5"/>
        <v>-0.51245749184537437</v>
      </c>
    </row>
    <row r="37" spans="1:9" x14ac:dyDescent="0.35">
      <c r="A37" s="14" t="s">
        <v>18</v>
      </c>
      <c r="B37" s="29">
        <f>'2021'!L37</f>
        <v>0</v>
      </c>
      <c r="C37" s="11">
        <f>'2020'!L37</f>
        <v>27544</v>
      </c>
      <c r="D37" s="11">
        <f t="shared" si="2"/>
        <v>-27544</v>
      </c>
      <c r="E37" s="22">
        <f t="shared" si="3"/>
        <v>-1</v>
      </c>
      <c r="F37" s="49">
        <f>SUM('2021'!B37:L37)</f>
        <v>105548</v>
      </c>
      <c r="G37" s="29">
        <f>SUM('2020'!B37:L37)</f>
        <v>333039</v>
      </c>
      <c r="H37" s="29">
        <f t="shared" si="4"/>
        <v>-227491</v>
      </c>
      <c r="I37" s="45">
        <f t="shared" si="5"/>
        <v>-0.68307615624596518</v>
      </c>
    </row>
    <row r="38" spans="1:9" x14ac:dyDescent="0.35">
      <c r="A38" s="18" t="s">
        <v>53</v>
      </c>
      <c r="B38" s="31">
        <f>'2021'!L38</f>
        <v>0</v>
      </c>
      <c r="C38" s="31">
        <f>'2020'!L38</f>
        <v>35817</v>
      </c>
      <c r="D38" s="31">
        <f t="shared" si="2"/>
        <v>-35817</v>
      </c>
      <c r="E38" s="24">
        <f t="shared" si="3"/>
        <v>-1</v>
      </c>
      <c r="F38" s="31">
        <f>SUM('2021'!B38:L38)</f>
        <v>133858</v>
      </c>
      <c r="G38" s="48">
        <f>SUM('2020'!B38:L38)</f>
        <v>391243</v>
      </c>
      <c r="H38" s="48">
        <f t="shared" si="4"/>
        <v>-257385</v>
      </c>
      <c r="I38" s="27">
        <f t="shared" si="5"/>
        <v>-0.65786480524891178</v>
      </c>
    </row>
    <row r="39" spans="1:9" x14ac:dyDescent="0.35">
      <c r="A39" s="32" t="s">
        <v>54</v>
      </c>
      <c r="B39" s="33">
        <f>'2021'!L39</f>
        <v>0</v>
      </c>
      <c r="C39" s="33">
        <f>'2020'!L39</f>
        <v>1084690</v>
      </c>
      <c r="D39" s="33">
        <f t="shared" si="2"/>
        <v>-1084690</v>
      </c>
      <c r="E39" s="34">
        <f t="shared" si="3"/>
        <v>-1</v>
      </c>
      <c r="F39" s="35">
        <f>SUM('2021'!B39:L39)</f>
        <v>3445816</v>
      </c>
      <c r="G39" s="35">
        <f>SUM('2020'!B39:L39)</f>
        <v>10866608</v>
      </c>
      <c r="H39" s="35">
        <f t="shared" si="4"/>
        <v>-7420792</v>
      </c>
      <c r="I39" s="36">
        <f t="shared" si="5"/>
        <v>-0.68289865613998402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1">
        <v>44531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5964</v>
      </c>
      <c r="G6" s="11">
        <f>SUM('2020'!B6:M6)</f>
        <v>15471</v>
      </c>
      <c r="H6" s="11">
        <f>F6-G6</f>
        <v>-9507</v>
      </c>
      <c r="I6" s="26">
        <f>H6/G6</f>
        <v>-0.61450455691293393</v>
      </c>
    </row>
    <row r="7" spans="1:9" x14ac:dyDescent="0.3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55106</v>
      </c>
      <c r="G7" s="43">
        <f>SUM('2020'!B7:M7)</f>
        <v>140143</v>
      </c>
      <c r="H7" s="43">
        <f t="shared" ref="H7:H39" si="4">F7-G7</f>
        <v>-85037</v>
      </c>
      <c r="I7" s="25">
        <f t="shared" ref="I7:I39" si="5">H7/G7</f>
        <v>-0.60678735291809083</v>
      </c>
    </row>
    <row r="8" spans="1:9" x14ac:dyDescent="0.3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35915</v>
      </c>
      <c r="G8" s="11">
        <f>SUM('2020'!B8:M8)</f>
        <v>91760</v>
      </c>
      <c r="H8" s="11">
        <f t="shared" si="4"/>
        <v>-55845</v>
      </c>
      <c r="I8" s="26">
        <f t="shared" si="5"/>
        <v>-0.60859851787271146</v>
      </c>
    </row>
    <row r="9" spans="1:9" x14ac:dyDescent="0.35">
      <c r="A9" s="18" t="s">
        <v>44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96985</v>
      </c>
      <c r="G9" s="31">
        <f>SUM('2020'!B9:M9)</f>
        <v>247374</v>
      </c>
      <c r="H9" s="31">
        <f t="shared" si="4"/>
        <v>-150389</v>
      </c>
      <c r="I9" s="27">
        <f t="shared" si="5"/>
        <v>-0.60794182088659277</v>
      </c>
    </row>
    <row r="10" spans="1:9" x14ac:dyDescent="0.3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90026</v>
      </c>
      <c r="G10" s="43">
        <f>SUM('2020'!B10:M10)</f>
        <v>315090</v>
      </c>
      <c r="H10" s="43">
        <f t="shared" si="4"/>
        <v>-225064</v>
      </c>
      <c r="I10" s="26">
        <f t="shared" si="5"/>
        <v>-0.71428480751531309</v>
      </c>
    </row>
    <row r="11" spans="1:9" x14ac:dyDescent="0.3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347255</v>
      </c>
      <c r="G11" s="11">
        <f>SUM('2020'!B11:M11)</f>
        <v>1340618</v>
      </c>
      <c r="H11" s="11">
        <f t="shared" si="4"/>
        <v>-993363</v>
      </c>
      <c r="I11" s="26">
        <f t="shared" si="5"/>
        <v>-0.74097393888490237</v>
      </c>
    </row>
    <row r="12" spans="1:9" x14ac:dyDescent="0.3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13764</v>
      </c>
      <c r="G12" s="43">
        <f>SUM('2020'!B12:M12)</f>
        <v>38866</v>
      </c>
      <c r="H12" s="43">
        <f t="shared" si="4"/>
        <v>-25102</v>
      </c>
      <c r="I12" s="25">
        <f t="shared" si="5"/>
        <v>-0.64586013482220961</v>
      </c>
    </row>
    <row r="13" spans="1:9" x14ac:dyDescent="0.3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497215</v>
      </c>
      <c r="G13" s="11">
        <f>SUM('2020'!B13:M13)</f>
        <v>1851912</v>
      </c>
      <c r="H13" s="11">
        <f t="shared" si="4"/>
        <v>-1354697</v>
      </c>
      <c r="I13" s="26">
        <f t="shared" si="5"/>
        <v>-0.73151262047008714</v>
      </c>
    </row>
    <row r="14" spans="1:9" x14ac:dyDescent="0.35">
      <c r="A14" s="18" t="s">
        <v>45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948260</v>
      </c>
      <c r="G14" s="31">
        <f>SUM('2020'!B14:M14)</f>
        <v>3546486</v>
      </c>
      <c r="H14" s="31">
        <f t="shared" si="4"/>
        <v>-2598226</v>
      </c>
      <c r="I14" s="27">
        <f t="shared" si="5"/>
        <v>-0.73261983834138922</v>
      </c>
    </row>
    <row r="15" spans="1:9" x14ac:dyDescent="0.3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50697</v>
      </c>
      <c r="G15" s="43">
        <f>SUM('2020'!B15:M15)</f>
        <v>121001</v>
      </c>
      <c r="H15" s="43">
        <f t="shared" si="4"/>
        <v>-70304</v>
      </c>
      <c r="I15" s="25">
        <f t="shared" si="5"/>
        <v>-0.58101999157031758</v>
      </c>
    </row>
    <row r="16" spans="1:9" x14ac:dyDescent="0.3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36715</v>
      </c>
      <c r="G16" s="11">
        <f>SUM('2020'!B16:M16)</f>
        <v>83103</v>
      </c>
      <c r="H16" s="11">
        <f t="shared" si="4"/>
        <v>-46388</v>
      </c>
      <c r="I16" s="26">
        <f t="shared" si="5"/>
        <v>-0.55819886165361055</v>
      </c>
    </row>
    <row r="17" spans="1:9" x14ac:dyDescent="0.35">
      <c r="A17" s="18" t="s">
        <v>46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87412</v>
      </c>
      <c r="G17" s="31">
        <f>SUM('2020'!B17:M17)</f>
        <v>204104</v>
      </c>
      <c r="H17" s="31">
        <f t="shared" si="4"/>
        <v>-116692</v>
      </c>
      <c r="I17" s="27">
        <f t="shared" si="5"/>
        <v>-0.5717281385960099</v>
      </c>
    </row>
    <row r="18" spans="1:9" x14ac:dyDescent="0.3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220466</v>
      </c>
      <c r="G18" s="43">
        <f>SUM('2020'!B18:M18)</f>
        <v>780724</v>
      </c>
      <c r="H18" s="43">
        <f t="shared" si="4"/>
        <v>-560258</v>
      </c>
      <c r="I18" s="25">
        <f t="shared" si="5"/>
        <v>-0.71761339474641483</v>
      </c>
    </row>
    <row r="19" spans="1:9" x14ac:dyDescent="0.3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771826</v>
      </c>
      <c r="G19" s="11">
        <f>SUM('2020'!B19:M19)</f>
        <v>2754435</v>
      </c>
      <c r="H19" s="11">
        <f t="shared" si="4"/>
        <v>-1982609</v>
      </c>
      <c r="I19" s="26">
        <f t="shared" si="5"/>
        <v>-0.71978790568664719</v>
      </c>
    </row>
    <row r="20" spans="1:9" x14ac:dyDescent="0.35">
      <c r="A20" s="18" t="s">
        <v>47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992292</v>
      </c>
      <c r="G20" s="31">
        <f>SUM('2020'!B20:M20)</f>
        <v>3535159</v>
      </c>
      <c r="H20" s="31">
        <f t="shared" si="4"/>
        <v>-2542867</v>
      </c>
      <c r="I20" s="27">
        <f t="shared" si="5"/>
        <v>-0.71930767470430612</v>
      </c>
    </row>
    <row r="21" spans="1:9" x14ac:dyDescent="0.3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6966</v>
      </c>
      <c r="G21" s="43">
        <f>SUM('2020'!B21:M21)</f>
        <v>16002</v>
      </c>
      <c r="H21" s="43">
        <f t="shared" si="4"/>
        <v>-9036</v>
      </c>
      <c r="I21" s="25">
        <f t="shared" si="5"/>
        <v>-0.56467941507311581</v>
      </c>
    </row>
    <row r="22" spans="1:9" x14ac:dyDescent="0.3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14670</v>
      </c>
      <c r="G22" s="11">
        <f>SUM('2020'!B22:M22)</f>
        <v>34271</v>
      </c>
      <c r="H22" s="11">
        <f t="shared" si="4"/>
        <v>-19601</v>
      </c>
      <c r="I22" s="26">
        <f t="shared" si="5"/>
        <v>-0.57194129147092299</v>
      </c>
    </row>
    <row r="23" spans="1:9" x14ac:dyDescent="0.3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7924</v>
      </c>
      <c r="G23" s="43">
        <f>SUM('2020'!B23:M23)</f>
        <v>17332</v>
      </c>
      <c r="H23" s="43">
        <f t="shared" si="4"/>
        <v>-9408</v>
      </c>
      <c r="I23" s="25">
        <f t="shared" si="5"/>
        <v>-0.54281098546042006</v>
      </c>
    </row>
    <row r="24" spans="1:9" x14ac:dyDescent="0.3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10943</v>
      </c>
      <c r="G24" s="11">
        <f>SUM('2020'!B24:M24)</f>
        <v>24173</v>
      </c>
      <c r="H24" s="11">
        <f t="shared" si="4"/>
        <v>-13230</v>
      </c>
      <c r="I24" s="26">
        <f t="shared" si="5"/>
        <v>-0.54730484424771442</v>
      </c>
    </row>
    <row r="25" spans="1:9" x14ac:dyDescent="0.3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15652</v>
      </c>
      <c r="G25" s="43">
        <f>SUM('2020'!B25:M25)</f>
        <v>36770</v>
      </c>
      <c r="H25" s="43">
        <f t="shared" si="4"/>
        <v>-21118</v>
      </c>
      <c r="I25" s="25">
        <f t="shared" si="5"/>
        <v>-0.57432689692684258</v>
      </c>
    </row>
    <row r="26" spans="1:9" x14ac:dyDescent="0.3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21862</v>
      </c>
      <c r="G26" s="11">
        <f>SUM('2020'!B26:M26)</f>
        <v>50480</v>
      </c>
      <c r="H26" s="11">
        <f t="shared" si="4"/>
        <v>-28618</v>
      </c>
      <c r="I26" s="26">
        <f t="shared" si="5"/>
        <v>-0.56691759112519813</v>
      </c>
    </row>
    <row r="27" spans="1:9" x14ac:dyDescent="0.35">
      <c r="A27" s="18" t="s">
        <v>48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78017</v>
      </c>
      <c r="G27" s="31">
        <f>SUM('2020'!B27:M27)</f>
        <v>179028</v>
      </c>
      <c r="H27" s="31">
        <f t="shared" si="4"/>
        <v>-101011</v>
      </c>
      <c r="I27" s="27">
        <f t="shared" si="5"/>
        <v>-0.56421900484840359</v>
      </c>
    </row>
    <row r="28" spans="1:9" x14ac:dyDescent="0.35">
      <c r="A28" s="16" t="s">
        <v>49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33840</v>
      </c>
      <c r="G28" s="43">
        <f>SUM('2020'!B28:M28)</f>
        <v>109741</v>
      </c>
      <c r="H28" s="43">
        <f t="shared" si="4"/>
        <v>-75901</v>
      </c>
      <c r="I28" s="25">
        <f t="shared" si="5"/>
        <v>-0.69163758303642209</v>
      </c>
    </row>
    <row r="29" spans="1:9" x14ac:dyDescent="0.3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163751</v>
      </c>
      <c r="G29" s="11">
        <f>SUM('2020'!B29:M29)</f>
        <v>457565</v>
      </c>
      <c r="H29" s="11">
        <f t="shared" si="4"/>
        <v>-293814</v>
      </c>
      <c r="I29" s="26">
        <f t="shared" si="5"/>
        <v>-0.64212516254521212</v>
      </c>
    </row>
    <row r="30" spans="1:9" x14ac:dyDescent="0.3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196118</v>
      </c>
      <c r="G30" s="43">
        <f>SUM('2020'!B30:M30)</f>
        <v>738141</v>
      </c>
      <c r="H30" s="43">
        <f t="shared" si="4"/>
        <v>-542023</v>
      </c>
      <c r="I30" s="25">
        <f t="shared" si="5"/>
        <v>-0.7343082148261646</v>
      </c>
    </row>
    <row r="31" spans="1:9" x14ac:dyDescent="0.35">
      <c r="A31" s="18" t="s">
        <v>50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393709</v>
      </c>
      <c r="G31" s="31">
        <f>SUM('2020'!B31:M31)</f>
        <v>1305447</v>
      </c>
      <c r="H31" s="31">
        <f t="shared" si="4"/>
        <v>-911738</v>
      </c>
      <c r="I31" s="27">
        <f t="shared" si="5"/>
        <v>-0.69841058273526235</v>
      </c>
    </row>
    <row r="32" spans="1:9" x14ac:dyDescent="0.3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310589</v>
      </c>
      <c r="G32" s="11">
        <f>SUM('2020'!B32:M32)</f>
        <v>952987</v>
      </c>
      <c r="H32" s="11">
        <f t="shared" si="4"/>
        <v>-642398</v>
      </c>
      <c r="I32" s="26">
        <f t="shared" si="5"/>
        <v>-0.67408894350080328</v>
      </c>
    </row>
    <row r="33" spans="1:9" x14ac:dyDescent="0.3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404694</v>
      </c>
      <c r="G33" s="43">
        <f>SUM('2020'!B33:M33)</f>
        <v>1311263</v>
      </c>
      <c r="H33" s="43">
        <f t="shared" si="4"/>
        <v>-906569</v>
      </c>
      <c r="I33" s="25">
        <f t="shared" si="5"/>
        <v>-0.69137083864945481</v>
      </c>
    </row>
    <row r="34" spans="1:9" x14ac:dyDescent="0.35">
      <c r="A34" s="18" t="s">
        <v>51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715283</v>
      </c>
      <c r="G34" s="47">
        <f>SUM('2020'!B34:M34)</f>
        <v>2264250</v>
      </c>
      <c r="H34" s="47">
        <f t="shared" si="4"/>
        <v>-1548967</v>
      </c>
      <c r="I34" s="27">
        <f t="shared" si="5"/>
        <v>-0.68409716241581098</v>
      </c>
    </row>
    <row r="35" spans="1:9" x14ac:dyDescent="0.35">
      <c r="A35" s="14" t="s">
        <v>52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210</v>
      </c>
      <c r="G35" s="29">
        <f>SUM('2020'!B35:M35)</f>
        <v>623</v>
      </c>
      <c r="H35" s="29">
        <f t="shared" si="4"/>
        <v>-413</v>
      </c>
      <c r="I35" s="45">
        <f t="shared" si="5"/>
        <v>-0.6629213483146067</v>
      </c>
    </row>
    <row r="36" spans="1:9" x14ac:dyDescent="0.3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28100</v>
      </c>
      <c r="G36" s="30">
        <f>SUM('2020'!B36:M36)</f>
        <v>63868</v>
      </c>
      <c r="H36" s="30">
        <f t="shared" si="4"/>
        <v>-35768</v>
      </c>
      <c r="I36" s="46">
        <f t="shared" si="5"/>
        <v>-0.56003006200288097</v>
      </c>
    </row>
    <row r="37" spans="1:9" x14ac:dyDescent="0.3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105548</v>
      </c>
      <c r="G37" s="29">
        <f>SUM('2020'!B37:M37)</f>
        <v>353950</v>
      </c>
      <c r="H37" s="29">
        <f t="shared" si="4"/>
        <v>-248402</v>
      </c>
      <c r="I37" s="45">
        <f t="shared" si="5"/>
        <v>-0.70179968922164149</v>
      </c>
    </row>
    <row r="38" spans="1:9" x14ac:dyDescent="0.35">
      <c r="A38" s="18" t="s">
        <v>53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133858</v>
      </c>
      <c r="G38" s="48">
        <f>SUM('2020'!B38:M38)</f>
        <v>418441</v>
      </c>
      <c r="H38" s="48">
        <f t="shared" si="4"/>
        <v>-284583</v>
      </c>
      <c r="I38" s="27">
        <f t="shared" si="5"/>
        <v>-0.68010304917539155</v>
      </c>
    </row>
    <row r="39" spans="1:9" x14ac:dyDescent="0.35">
      <c r="A39" s="32" t="s">
        <v>54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3445816</v>
      </c>
      <c r="G39" s="35">
        <f>SUM('2020'!B39:M39)</f>
        <v>11700289</v>
      </c>
      <c r="H39" s="35">
        <f t="shared" si="4"/>
        <v>-8254473</v>
      </c>
      <c r="I39" s="36">
        <f t="shared" si="5"/>
        <v>-0.70549308653828979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3" workbookViewId="0">
      <selection activeCell="G30" sqref="G30"/>
    </sheetView>
  </sheetViews>
  <sheetFormatPr baseColWidth="10" defaultRowHeight="14.5" x14ac:dyDescent="0.35"/>
  <cols>
    <col min="1" max="1" width="33" bestFit="1" customWidth="1"/>
    <col min="2" max="2" width="12.81640625" bestFit="1" customWidth="1"/>
    <col min="3" max="13" width="11.54296875" bestFit="1" customWidth="1"/>
    <col min="14" max="14" width="12.81640625" bestFit="1" customWidth="1"/>
  </cols>
  <sheetData>
    <row r="1" spans="1:14" ht="21" x14ac:dyDescent="0.5">
      <c r="A1" s="9" t="s">
        <v>42</v>
      </c>
    </row>
    <row r="4" spans="1:14" x14ac:dyDescent="0.3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3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35">
      <c r="A6" s="62" t="s">
        <v>22</v>
      </c>
      <c r="B6" s="76">
        <v>1525</v>
      </c>
      <c r="C6" s="73">
        <v>1290</v>
      </c>
      <c r="D6" s="85">
        <v>1596</v>
      </c>
      <c r="E6" s="88">
        <v>1553</v>
      </c>
      <c r="F6" s="63"/>
      <c r="G6" s="63"/>
      <c r="H6" s="63"/>
      <c r="I6" s="63"/>
      <c r="J6" s="63"/>
      <c r="K6" s="63"/>
      <c r="L6" s="63"/>
      <c r="M6" s="63"/>
      <c r="N6" s="63">
        <f t="shared" ref="N6:N13" si="0">SUM(B6:M6)</f>
        <v>5964</v>
      </c>
    </row>
    <row r="7" spans="1:14" x14ac:dyDescent="0.35">
      <c r="A7" s="64" t="s">
        <v>20</v>
      </c>
      <c r="B7" s="77">
        <v>12899</v>
      </c>
      <c r="C7" s="74">
        <v>13444</v>
      </c>
      <c r="D7" s="86">
        <v>15913</v>
      </c>
      <c r="E7" s="89">
        <v>12850</v>
      </c>
      <c r="F7" s="66"/>
      <c r="G7" s="66"/>
      <c r="H7" s="66"/>
      <c r="I7" s="66"/>
      <c r="J7" s="66"/>
      <c r="K7" s="66"/>
      <c r="L7" s="66"/>
      <c r="M7" s="66"/>
      <c r="N7" s="66">
        <f t="shared" si="0"/>
        <v>55106</v>
      </c>
    </row>
    <row r="8" spans="1:14" x14ac:dyDescent="0.35">
      <c r="A8" s="62" t="s">
        <v>21</v>
      </c>
      <c r="B8" s="76">
        <v>9242</v>
      </c>
      <c r="C8" s="73">
        <v>8415</v>
      </c>
      <c r="D8" s="85">
        <v>9586</v>
      </c>
      <c r="E8" s="88">
        <v>8672</v>
      </c>
      <c r="F8" s="63"/>
      <c r="G8" s="63"/>
      <c r="H8" s="63"/>
      <c r="I8" s="63"/>
      <c r="J8" s="63"/>
      <c r="K8" s="63"/>
      <c r="L8" s="63"/>
      <c r="M8" s="63"/>
      <c r="N8" s="63">
        <f t="shared" si="0"/>
        <v>35915</v>
      </c>
    </row>
    <row r="9" spans="1:14" x14ac:dyDescent="0.35">
      <c r="A9" s="67" t="s">
        <v>44</v>
      </c>
      <c r="B9" s="78">
        <v>23666</v>
      </c>
      <c r="C9" s="75">
        <v>23149</v>
      </c>
      <c r="D9" s="87">
        <v>27095</v>
      </c>
      <c r="E9" s="90">
        <v>23075</v>
      </c>
      <c r="F9" s="68"/>
      <c r="G9" s="68"/>
      <c r="H9" s="68"/>
      <c r="I9" s="68"/>
      <c r="J9" s="68"/>
      <c r="K9" s="68"/>
      <c r="L9" s="68"/>
      <c r="M9" s="68"/>
      <c r="N9" s="68">
        <f t="shared" si="0"/>
        <v>96985</v>
      </c>
    </row>
    <row r="10" spans="1:14" s="3" customFormat="1" x14ac:dyDescent="0.35">
      <c r="A10" s="64" t="s">
        <v>16</v>
      </c>
      <c r="B10" s="77">
        <v>22540</v>
      </c>
      <c r="C10" s="74">
        <v>22841</v>
      </c>
      <c r="D10" s="86">
        <v>25136</v>
      </c>
      <c r="E10" s="89">
        <v>19509</v>
      </c>
      <c r="F10" s="66"/>
      <c r="G10" s="66"/>
      <c r="H10" s="66"/>
      <c r="I10" s="66"/>
      <c r="J10" s="66"/>
      <c r="K10" s="66"/>
      <c r="L10" s="66"/>
      <c r="M10" s="66"/>
      <c r="N10" s="66">
        <f t="shared" ref="N10" si="1">SUM(N6:N9)</f>
        <v>193970</v>
      </c>
    </row>
    <row r="11" spans="1:14" x14ac:dyDescent="0.35">
      <c r="A11" s="62" t="s">
        <v>14</v>
      </c>
      <c r="B11" s="76">
        <v>77692</v>
      </c>
      <c r="C11" s="73">
        <v>88123</v>
      </c>
      <c r="D11" s="85">
        <v>97702</v>
      </c>
      <c r="E11" s="88">
        <v>83738</v>
      </c>
      <c r="F11" s="63"/>
      <c r="G11" s="63"/>
      <c r="H11" s="63"/>
      <c r="I11" s="63"/>
      <c r="J11" s="63"/>
      <c r="K11" s="63"/>
      <c r="L11" s="63"/>
      <c r="M11" s="63"/>
      <c r="N11" s="63">
        <f t="shared" si="0"/>
        <v>347255</v>
      </c>
    </row>
    <row r="12" spans="1:14" x14ac:dyDescent="0.35">
      <c r="A12" s="64" t="s">
        <v>17</v>
      </c>
      <c r="B12" s="77">
        <v>3453</v>
      </c>
      <c r="C12" s="74">
        <v>2952</v>
      </c>
      <c r="D12" s="86">
        <v>4034</v>
      </c>
      <c r="E12" s="89">
        <v>3325</v>
      </c>
      <c r="F12" s="66"/>
      <c r="G12" s="66"/>
      <c r="H12" s="66"/>
      <c r="I12" s="66"/>
      <c r="J12" s="66"/>
      <c r="K12" s="66"/>
      <c r="L12" s="66"/>
      <c r="M12" s="66"/>
      <c r="N12" s="66">
        <f t="shared" si="0"/>
        <v>13764</v>
      </c>
    </row>
    <row r="13" spans="1:14" x14ac:dyDescent="0.35">
      <c r="A13" s="62" t="s">
        <v>15</v>
      </c>
      <c r="B13" s="76">
        <v>111431</v>
      </c>
      <c r="C13" s="73">
        <v>128543</v>
      </c>
      <c r="D13" s="85">
        <v>141324</v>
      </c>
      <c r="E13" s="88">
        <v>115917</v>
      </c>
      <c r="F13" s="63"/>
      <c r="G13" s="63"/>
      <c r="H13" s="63"/>
      <c r="I13" s="63"/>
      <c r="J13" s="63"/>
      <c r="K13" s="63"/>
      <c r="L13" s="63"/>
      <c r="M13" s="63"/>
      <c r="N13" s="63">
        <f t="shared" si="0"/>
        <v>497215</v>
      </c>
    </row>
    <row r="14" spans="1:14" x14ac:dyDescent="0.35">
      <c r="A14" s="67" t="s">
        <v>45</v>
      </c>
      <c r="B14" s="78">
        <v>215116</v>
      </c>
      <c r="C14" s="75">
        <v>242459</v>
      </c>
      <c r="D14" s="87">
        <v>268196</v>
      </c>
      <c r="E14" s="90">
        <v>222489</v>
      </c>
      <c r="F14" s="68"/>
      <c r="G14" s="68"/>
      <c r="H14" s="68"/>
      <c r="I14" s="68"/>
      <c r="J14" s="68"/>
      <c r="K14" s="68"/>
      <c r="L14" s="68"/>
      <c r="M14" s="68"/>
      <c r="N14" s="68">
        <f t="shared" ref="N14" si="2">SUM(N12:N13)</f>
        <v>510979</v>
      </c>
    </row>
    <row r="15" spans="1:14" x14ac:dyDescent="0.35">
      <c r="A15" s="64" t="s">
        <v>24</v>
      </c>
      <c r="B15" s="77">
        <v>12543</v>
      </c>
      <c r="C15" s="74">
        <v>11143</v>
      </c>
      <c r="D15" s="86">
        <v>14306</v>
      </c>
      <c r="E15" s="89">
        <v>12705</v>
      </c>
      <c r="F15" s="66"/>
      <c r="G15" s="66"/>
      <c r="H15" s="66"/>
      <c r="I15" s="66"/>
      <c r="J15" s="66"/>
      <c r="K15" s="66"/>
      <c r="L15" s="66"/>
      <c r="M15" s="66"/>
      <c r="N15" s="66">
        <f>SUM(B15:M15)</f>
        <v>50697</v>
      </c>
    </row>
    <row r="16" spans="1:14" x14ac:dyDescent="0.35">
      <c r="A16" s="62" t="s">
        <v>23</v>
      </c>
      <c r="B16" s="76">
        <v>8744</v>
      </c>
      <c r="C16" s="73">
        <v>8012</v>
      </c>
      <c r="D16" s="85">
        <v>10030</v>
      </c>
      <c r="E16" s="88">
        <v>9929</v>
      </c>
      <c r="F16" s="63"/>
      <c r="G16" s="63"/>
      <c r="H16" s="63"/>
      <c r="I16" s="63"/>
      <c r="J16" s="63"/>
      <c r="K16" s="63"/>
      <c r="L16" s="63"/>
      <c r="M16" s="63"/>
      <c r="N16" s="63">
        <f>SUM(B16:M16)</f>
        <v>36715</v>
      </c>
    </row>
    <row r="17" spans="1:14" x14ac:dyDescent="0.35">
      <c r="A17" s="67" t="s">
        <v>46</v>
      </c>
      <c r="B17" s="78">
        <v>21287</v>
      </c>
      <c r="C17" s="75">
        <v>19155</v>
      </c>
      <c r="D17" s="87">
        <v>24336</v>
      </c>
      <c r="E17" s="90">
        <v>22634</v>
      </c>
      <c r="F17" s="68"/>
      <c r="G17" s="68"/>
      <c r="H17" s="68"/>
      <c r="I17" s="68"/>
      <c r="J17" s="68"/>
      <c r="K17" s="68"/>
      <c r="L17" s="68"/>
      <c r="M17" s="68"/>
      <c r="N17" s="68">
        <f>SUM(B17:M17)</f>
        <v>87412</v>
      </c>
    </row>
    <row r="18" spans="1:14" x14ac:dyDescent="0.35">
      <c r="A18" s="64" t="s">
        <v>34</v>
      </c>
      <c r="B18" s="77">
        <v>58742</v>
      </c>
      <c r="C18" s="74">
        <v>62910</v>
      </c>
      <c r="D18" s="86">
        <v>46123</v>
      </c>
      <c r="E18" s="89">
        <v>52691</v>
      </c>
      <c r="F18" s="66"/>
      <c r="G18" s="66"/>
      <c r="H18" s="66"/>
      <c r="I18" s="66"/>
      <c r="J18" s="66"/>
      <c r="K18" s="66"/>
      <c r="L18" s="66"/>
      <c r="M18" s="66"/>
      <c r="N18" s="66">
        <f>SUM(B18:M18)</f>
        <v>220466</v>
      </c>
    </row>
    <row r="19" spans="1:14" x14ac:dyDescent="0.35">
      <c r="A19" s="62" t="s">
        <v>33</v>
      </c>
      <c r="B19" s="76">
        <v>220067</v>
      </c>
      <c r="C19" s="73">
        <v>232751</v>
      </c>
      <c r="D19" s="85">
        <v>142718</v>
      </c>
      <c r="E19" s="88">
        <v>176290</v>
      </c>
      <c r="F19" s="63"/>
      <c r="G19" s="63"/>
      <c r="H19" s="63"/>
      <c r="I19" s="63"/>
      <c r="J19" s="63"/>
      <c r="K19" s="63"/>
      <c r="L19" s="63"/>
      <c r="M19" s="63"/>
      <c r="N19" s="63">
        <f>SUM(N16:N18)</f>
        <v>344593</v>
      </c>
    </row>
    <row r="20" spans="1:14" x14ac:dyDescent="0.35">
      <c r="A20" s="67" t="s">
        <v>47</v>
      </c>
      <c r="B20" s="78">
        <v>278809</v>
      </c>
      <c r="C20" s="75">
        <v>295661</v>
      </c>
      <c r="D20" s="87">
        <v>188841</v>
      </c>
      <c r="E20" s="90">
        <v>228981</v>
      </c>
      <c r="F20" s="68"/>
      <c r="G20" s="68"/>
      <c r="H20" s="68"/>
      <c r="I20" s="68"/>
      <c r="J20" s="68"/>
      <c r="K20" s="68"/>
      <c r="L20" s="68"/>
      <c r="M20" s="68"/>
      <c r="N20" s="68">
        <f>SUM(B20:M20)</f>
        <v>992292</v>
      </c>
    </row>
    <row r="21" spans="1:14" x14ac:dyDescent="0.35">
      <c r="A21" s="64" t="s">
        <v>28</v>
      </c>
      <c r="B21" s="77">
        <v>1702</v>
      </c>
      <c r="C21" s="74">
        <v>1554</v>
      </c>
      <c r="D21" s="86">
        <v>1874</v>
      </c>
      <c r="E21" s="89">
        <v>1836</v>
      </c>
      <c r="F21" s="66"/>
      <c r="G21" s="66"/>
      <c r="H21" s="66"/>
      <c r="I21" s="66"/>
      <c r="J21" s="66"/>
      <c r="K21" s="66"/>
      <c r="L21" s="66"/>
      <c r="M21" s="66"/>
      <c r="N21" s="66">
        <f>SUM(B21:M21)</f>
        <v>6966</v>
      </c>
    </row>
    <row r="22" spans="1:14" x14ac:dyDescent="0.35">
      <c r="A22" s="62" t="s">
        <v>26</v>
      </c>
      <c r="B22" s="76">
        <v>3677</v>
      </c>
      <c r="C22" s="73">
        <v>3051</v>
      </c>
      <c r="D22" s="85">
        <v>3992</v>
      </c>
      <c r="E22" s="88">
        <v>3950</v>
      </c>
      <c r="F22" s="63"/>
      <c r="G22" s="63"/>
      <c r="H22" s="63"/>
      <c r="I22" s="63"/>
      <c r="J22" s="63"/>
      <c r="K22" s="63"/>
      <c r="L22" s="63"/>
      <c r="M22" s="63"/>
      <c r="N22" s="63">
        <f>SUM(B22:M22)</f>
        <v>14670</v>
      </c>
    </row>
    <row r="23" spans="1:14" x14ac:dyDescent="0.35">
      <c r="A23" s="64" t="s">
        <v>27</v>
      </c>
      <c r="B23" s="77">
        <v>2126</v>
      </c>
      <c r="C23" s="74">
        <v>1573</v>
      </c>
      <c r="D23" s="86">
        <v>2095</v>
      </c>
      <c r="E23" s="89">
        <v>2130</v>
      </c>
      <c r="F23" s="66"/>
      <c r="G23" s="66"/>
      <c r="H23" s="66"/>
      <c r="I23" s="66"/>
      <c r="J23" s="66"/>
      <c r="K23" s="66"/>
      <c r="L23" s="66"/>
      <c r="M23" s="66"/>
      <c r="N23" s="66">
        <f t="shared" ref="N23" si="3">SUM(N21:N22)</f>
        <v>21636</v>
      </c>
    </row>
    <row r="24" spans="1:14" x14ac:dyDescent="0.35">
      <c r="A24" s="62" t="s">
        <v>25</v>
      </c>
      <c r="B24" s="76">
        <v>2560</v>
      </c>
      <c r="C24" s="73">
        <v>2455</v>
      </c>
      <c r="D24" s="85">
        <v>3002</v>
      </c>
      <c r="E24" s="88">
        <v>2926</v>
      </c>
      <c r="F24" s="63"/>
      <c r="G24" s="63"/>
      <c r="H24" s="63"/>
      <c r="I24" s="63"/>
      <c r="J24" s="63"/>
      <c r="K24" s="63"/>
      <c r="L24" s="63"/>
      <c r="M24" s="63"/>
      <c r="N24" s="63">
        <f>SUM(B24:M24)</f>
        <v>10943</v>
      </c>
    </row>
    <row r="25" spans="1:14" x14ac:dyDescent="0.35">
      <c r="A25" s="64" t="s">
        <v>29</v>
      </c>
      <c r="B25" s="77">
        <v>3878</v>
      </c>
      <c r="C25" s="74">
        <v>3478</v>
      </c>
      <c r="D25" s="86">
        <v>4348</v>
      </c>
      <c r="E25" s="89">
        <v>3948</v>
      </c>
      <c r="F25" s="66"/>
      <c r="G25" s="66"/>
      <c r="H25" s="66"/>
      <c r="I25" s="66"/>
      <c r="J25" s="66"/>
      <c r="K25" s="66"/>
      <c r="L25" s="66"/>
      <c r="M25" s="66"/>
      <c r="N25" s="66">
        <f t="shared" ref="N25:N32" si="4">SUM(B25:M25)</f>
        <v>15652</v>
      </c>
    </row>
    <row r="26" spans="1:14" x14ac:dyDescent="0.35">
      <c r="A26" s="62" t="s">
        <v>30</v>
      </c>
      <c r="B26" s="76">
        <v>5382</v>
      </c>
      <c r="C26" s="73">
        <v>4821</v>
      </c>
      <c r="D26" s="85">
        <v>6025</v>
      </c>
      <c r="E26" s="88">
        <v>5634</v>
      </c>
      <c r="F26" s="63"/>
      <c r="G26" s="63"/>
      <c r="H26" s="63"/>
      <c r="I26" s="63"/>
      <c r="J26" s="63"/>
      <c r="K26" s="63"/>
      <c r="L26" s="63"/>
      <c r="M26" s="63"/>
      <c r="N26" s="63">
        <f t="shared" si="4"/>
        <v>21862</v>
      </c>
    </row>
    <row r="27" spans="1:14" x14ac:dyDescent="0.35">
      <c r="A27" s="67" t="s">
        <v>48</v>
      </c>
      <c r="B27" s="78">
        <v>19325</v>
      </c>
      <c r="C27" s="75">
        <v>16932</v>
      </c>
      <c r="D27" s="87">
        <v>21336</v>
      </c>
      <c r="E27" s="90">
        <v>20424</v>
      </c>
      <c r="F27" s="68"/>
      <c r="G27" s="68"/>
      <c r="H27" s="68"/>
      <c r="I27" s="68"/>
      <c r="J27" s="68"/>
      <c r="K27" s="68"/>
      <c r="L27" s="68"/>
      <c r="M27" s="68"/>
      <c r="N27" s="68">
        <f t="shared" si="4"/>
        <v>78017</v>
      </c>
    </row>
    <row r="28" spans="1:14" x14ac:dyDescent="0.35">
      <c r="A28" s="64" t="s">
        <v>49</v>
      </c>
      <c r="B28" s="77">
        <v>8151</v>
      </c>
      <c r="C28" s="74">
        <v>9567</v>
      </c>
      <c r="D28" s="86">
        <v>8558</v>
      </c>
      <c r="E28" s="89">
        <v>7564</v>
      </c>
      <c r="F28" s="66"/>
      <c r="G28" s="66"/>
      <c r="H28" s="66"/>
      <c r="I28" s="66"/>
      <c r="J28" s="66"/>
      <c r="K28" s="66"/>
      <c r="L28" s="66"/>
      <c r="M28" s="66"/>
      <c r="N28" s="66">
        <f t="shared" si="4"/>
        <v>33840</v>
      </c>
    </row>
    <row r="29" spans="1:14" x14ac:dyDescent="0.35">
      <c r="A29" s="62" t="s">
        <v>36</v>
      </c>
      <c r="B29" s="76">
        <v>44129</v>
      </c>
      <c r="C29" s="73">
        <v>42643</v>
      </c>
      <c r="D29" s="85">
        <v>38563</v>
      </c>
      <c r="E29" s="88">
        <v>38416</v>
      </c>
      <c r="F29" s="63"/>
      <c r="G29" s="63"/>
      <c r="H29" s="63"/>
      <c r="I29" s="63"/>
      <c r="J29" s="63"/>
      <c r="K29" s="63"/>
      <c r="L29" s="63"/>
      <c r="M29" s="63"/>
      <c r="N29" s="63">
        <f t="shared" si="4"/>
        <v>163751</v>
      </c>
    </row>
    <row r="30" spans="1:14" x14ac:dyDescent="0.35">
      <c r="A30" s="64" t="s">
        <v>35</v>
      </c>
      <c r="B30" s="77">
        <v>50103</v>
      </c>
      <c r="C30" s="74">
        <v>57523</v>
      </c>
      <c r="D30" s="86">
        <v>43100</v>
      </c>
      <c r="E30" s="89">
        <v>45392</v>
      </c>
      <c r="F30" s="66"/>
      <c r="G30" s="66"/>
      <c r="H30" s="66"/>
      <c r="I30" s="66"/>
      <c r="J30" s="66"/>
      <c r="K30" s="66"/>
      <c r="L30" s="66"/>
      <c r="M30" s="66"/>
      <c r="N30" s="66">
        <f t="shared" si="4"/>
        <v>196118</v>
      </c>
    </row>
    <row r="31" spans="1:14" x14ac:dyDescent="0.35">
      <c r="A31" s="67" t="s">
        <v>50</v>
      </c>
      <c r="B31" s="78">
        <v>102383</v>
      </c>
      <c r="C31" s="75">
        <v>109733</v>
      </c>
      <c r="D31" s="87">
        <v>90221</v>
      </c>
      <c r="E31" s="90">
        <v>91372</v>
      </c>
      <c r="F31" s="68"/>
      <c r="G31" s="68"/>
      <c r="H31" s="68"/>
      <c r="I31" s="68"/>
      <c r="J31" s="68"/>
      <c r="K31" s="68"/>
      <c r="L31" s="68"/>
      <c r="M31" s="68"/>
      <c r="N31" s="68">
        <f t="shared" ref="N31" si="5">SUM(N25:N30)</f>
        <v>509240</v>
      </c>
    </row>
    <row r="32" spans="1:14" x14ac:dyDescent="0.35">
      <c r="A32" s="62" t="s">
        <v>32</v>
      </c>
      <c r="B32" s="76">
        <v>74638</v>
      </c>
      <c r="C32" s="73">
        <v>82267</v>
      </c>
      <c r="D32" s="85">
        <v>79417</v>
      </c>
      <c r="E32" s="88">
        <v>74267</v>
      </c>
      <c r="F32" s="63"/>
      <c r="G32" s="63"/>
      <c r="H32" s="63"/>
      <c r="I32" s="63"/>
      <c r="J32" s="63"/>
      <c r="K32" s="63"/>
      <c r="L32" s="63"/>
      <c r="M32" s="63"/>
      <c r="N32" s="63">
        <f t="shared" si="4"/>
        <v>310589</v>
      </c>
    </row>
    <row r="33" spans="1:14" x14ac:dyDescent="0.35">
      <c r="A33" s="64" t="s">
        <v>31</v>
      </c>
      <c r="B33" s="77">
        <v>113768</v>
      </c>
      <c r="C33" s="74">
        <v>102241</v>
      </c>
      <c r="D33" s="86">
        <v>100746</v>
      </c>
      <c r="E33" s="89">
        <v>87939</v>
      </c>
      <c r="F33" s="66"/>
      <c r="G33" s="66"/>
      <c r="H33" s="66"/>
      <c r="I33" s="66"/>
      <c r="J33" s="66"/>
      <c r="K33" s="66"/>
      <c r="L33" s="66"/>
      <c r="M33" s="66"/>
      <c r="N33" s="66">
        <f>SUM(B33:M33)</f>
        <v>404694</v>
      </c>
    </row>
    <row r="34" spans="1:14" x14ac:dyDescent="0.35">
      <c r="A34" s="67" t="s">
        <v>51</v>
      </c>
      <c r="B34" s="78">
        <v>188406</v>
      </c>
      <c r="C34" s="75">
        <v>184508</v>
      </c>
      <c r="D34" s="87">
        <v>180163</v>
      </c>
      <c r="E34" s="90">
        <v>162206</v>
      </c>
      <c r="F34" s="68"/>
      <c r="G34" s="68"/>
      <c r="H34" s="68"/>
      <c r="I34" s="68"/>
      <c r="J34" s="68"/>
      <c r="K34" s="68"/>
      <c r="L34" s="68"/>
      <c r="M34" s="68"/>
      <c r="N34" s="68">
        <f>SUM(B34:M34)</f>
        <v>715283</v>
      </c>
    </row>
    <row r="35" spans="1:14" x14ac:dyDescent="0.35">
      <c r="A35" s="62" t="s">
        <v>52</v>
      </c>
      <c r="B35" s="76">
        <v>52</v>
      </c>
      <c r="C35" s="73">
        <v>43</v>
      </c>
      <c r="D35" s="85">
        <v>60</v>
      </c>
      <c r="E35" s="88">
        <v>55</v>
      </c>
      <c r="F35" s="63"/>
      <c r="G35" s="63"/>
      <c r="H35" s="63"/>
      <c r="I35" s="63"/>
      <c r="J35" s="63"/>
      <c r="K35" s="63"/>
      <c r="L35" s="63"/>
      <c r="M35" s="63"/>
      <c r="N35" s="63">
        <f>SUM(B35:M35)</f>
        <v>210</v>
      </c>
    </row>
    <row r="36" spans="1:14" x14ac:dyDescent="0.35">
      <c r="A36" s="64" t="s">
        <v>19</v>
      </c>
      <c r="B36" s="77">
        <v>6626</v>
      </c>
      <c r="C36" s="74">
        <v>6250</v>
      </c>
      <c r="D36" s="86">
        <v>7619</v>
      </c>
      <c r="E36" s="89">
        <v>7605</v>
      </c>
      <c r="F36" s="66"/>
      <c r="G36" s="66"/>
      <c r="H36" s="66"/>
      <c r="I36" s="66"/>
      <c r="J36" s="66"/>
      <c r="K36" s="66"/>
      <c r="L36" s="66"/>
      <c r="M36" s="66"/>
      <c r="N36" s="65">
        <v>6626</v>
      </c>
    </row>
    <row r="37" spans="1:14" x14ac:dyDescent="0.35">
      <c r="A37" s="62" t="s">
        <v>18</v>
      </c>
      <c r="B37" s="76">
        <v>21979</v>
      </c>
      <c r="C37" s="73">
        <v>24510</v>
      </c>
      <c r="D37" s="85">
        <v>28381</v>
      </c>
      <c r="E37" s="88">
        <v>30678</v>
      </c>
      <c r="F37" s="63"/>
      <c r="G37" s="63"/>
      <c r="H37" s="63"/>
      <c r="I37" s="63"/>
      <c r="J37" s="63"/>
      <c r="K37" s="63"/>
      <c r="L37" s="63"/>
      <c r="M37" s="63"/>
      <c r="N37" s="63">
        <f>SUM(B37:M37)</f>
        <v>105548</v>
      </c>
    </row>
    <row r="38" spans="1:14" x14ac:dyDescent="0.35">
      <c r="A38" s="67" t="s">
        <v>53</v>
      </c>
      <c r="B38" s="78">
        <v>28657</v>
      </c>
      <c r="C38" s="75">
        <v>30803</v>
      </c>
      <c r="D38" s="87">
        <v>36060</v>
      </c>
      <c r="E38" s="90">
        <v>38338</v>
      </c>
      <c r="F38" s="68"/>
      <c r="G38" s="68"/>
      <c r="H38" s="68"/>
      <c r="I38" s="68"/>
      <c r="J38" s="68"/>
      <c r="K38" s="68"/>
      <c r="L38" s="68"/>
      <c r="M38" s="68"/>
      <c r="N38" s="68">
        <f>SUM(B38:M38)</f>
        <v>133858</v>
      </c>
    </row>
    <row r="39" spans="1:14" x14ac:dyDescent="0.35">
      <c r="A39" s="69" t="s">
        <v>54</v>
      </c>
      <c r="B39" s="76">
        <v>877649</v>
      </c>
      <c r="C39" s="73">
        <v>922400</v>
      </c>
      <c r="D39" s="85">
        <v>836248</v>
      </c>
      <c r="E39" s="88">
        <v>809519</v>
      </c>
      <c r="F39" s="70"/>
      <c r="G39" s="70"/>
      <c r="H39" s="70"/>
      <c r="I39" s="70"/>
      <c r="J39" s="70"/>
      <c r="K39" s="70"/>
      <c r="L39" s="70"/>
      <c r="M39" s="70"/>
      <c r="N39" s="70">
        <f>SUM(B39:M39)</f>
        <v>3445816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4.5" x14ac:dyDescent="0.35"/>
  <cols>
    <col min="1" max="1" width="34.6328125" customWidth="1"/>
    <col min="2" max="9" width="15.7265625" customWidth="1"/>
  </cols>
  <sheetData>
    <row r="1" spans="1:9" ht="26" x14ac:dyDescent="0.6">
      <c r="A1" s="8" t="s">
        <v>43</v>
      </c>
    </row>
    <row r="2" spans="1:9" ht="15" customHeight="1" x14ac:dyDescent="0.35">
      <c r="A2" s="72">
        <v>44197</v>
      </c>
    </row>
    <row r="4" spans="1:9" x14ac:dyDescent="0.35">
      <c r="A4" s="13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3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3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35">
      <c r="A9" s="18" t="s">
        <v>44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3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3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3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3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35">
      <c r="A14" s="18" t="s">
        <v>45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3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3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35">
      <c r="A17" s="18" t="s">
        <v>46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3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35">
      <c r="A19" s="14" t="s">
        <v>33</v>
      </c>
      <c r="B19" s="29">
        <f>'2021'!B19</f>
        <v>220067</v>
      </c>
      <c r="C19" s="29">
        <f>'2020'!B19</f>
        <v>368949</v>
      </c>
      <c r="D19" s="29">
        <f t="shared" si="0"/>
        <v>-148882</v>
      </c>
      <c r="E19" s="22">
        <f t="shared" si="1"/>
        <v>-0.40353002718532915</v>
      </c>
      <c r="F19" s="29">
        <f t="shared" si="5"/>
        <v>220067</v>
      </c>
      <c r="G19" s="29">
        <f t="shared" ref="G19:G21" si="10">C19</f>
        <v>368949</v>
      </c>
      <c r="H19" s="29">
        <f t="shared" ref="H19:H21" si="11">D19</f>
        <v>-148882</v>
      </c>
      <c r="I19" s="26">
        <f t="shared" si="7"/>
        <v>-0.40353002718532915</v>
      </c>
    </row>
    <row r="20" spans="1:9" x14ac:dyDescent="0.35">
      <c r="A20" s="18" t="s">
        <v>47</v>
      </c>
      <c r="B20" s="31">
        <f>'2021'!B20</f>
        <v>278809</v>
      </c>
      <c r="C20" s="31">
        <f>'2020'!B20</f>
        <v>469789</v>
      </c>
      <c r="D20" s="31">
        <f t="shared" si="0"/>
        <v>-190980</v>
      </c>
      <c r="E20" s="24">
        <f t="shared" si="1"/>
        <v>-0.4065229283784848</v>
      </c>
      <c r="F20" s="31">
        <f t="shared" si="5"/>
        <v>278809</v>
      </c>
      <c r="G20" s="31">
        <f t="shared" si="10"/>
        <v>469789</v>
      </c>
      <c r="H20" s="31">
        <f t="shared" si="11"/>
        <v>-190980</v>
      </c>
      <c r="I20" s="27">
        <f t="shared" ref="I20" si="12">E20</f>
        <v>-0.4065229283784848</v>
      </c>
    </row>
    <row r="21" spans="1:9" x14ac:dyDescent="0.3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3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3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3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3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35">
      <c r="A26" s="14" t="s">
        <v>30</v>
      </c>
      <c r="B26" s="29">
        <f>'2021'!B26</f>
        <v>5382</v>
      </c>
      <c r="C26" s="29">
        <f>'2020'!B26</f>
        <v>6221</v>
      </c>
      <c r="D26" s="29">
        <f t="shared" si="15"/>
        <v>-839</v>
      </c>
      <c r="E26" s="22">
        <f t="shared" si="16"/>
        <v>-0.13486577720623694</v>
      </c>
      <c r="F26" s="29">
        <f t="shared" si="5"/>
        <v>5382</v>
      </c>
      <c r="G26" s="29">
        <f t="shared" si="17"/>
        <v>6221</v>
      </c>
      <c r="H26" s="29">
        <f t="shared" si="18"/>
        <v>-839</v>
      </c>
      <c r="I26" s="26">
        <f t="shared" si="19"/>
        <v>-0.13486577720623694</v>
      </c>
    </row>
    <row r="27" spans="1:9" x14ac:dyDescent="0.35">
      <c r="A27" s="18" t="s">
        <v>48</v>
      </c>
      <c r="B27" s="31">
        <f>'2021'!B27</f>
        <v>19325</v>
      </c>
      <c r="C27" s="31">
        <f>'2020'!B27</f>
        <v>24188</v>
      </c>
      <c r="D27" s="31">
        <f t="shared" si="15"/>
        <v>-4863</v>
      </c>
      <c r="E27" s="24">
        <f t="shared" si="16"/>
        <v>-0.20105010749131802</v>
      </c>
      <c r="F27" s="31">
        <f t="shared" si="5"/>
        <v>19325</v>
      </c>
      <c r="G27" s="31">
        <f t="shared" si="17"/>
        <v>24188</v>
      </c>
      <c r="H27" s="31">
        <f t="shared" si="18"/>
        <v>-4863</v>
      </c>
      <c r="I27" s="27">
        <f t="shared" ref="I27" si="20">E27</f>
        <v>-0.20105010749131802</v>
      </c>
    </row>
    <row r="28" spans="1:9" x14ac:dyDescent="0.35">
      <c r="A28" s="16" t="s">
        <v>49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3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3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35">
      <c r="A31" s="18" t="s">
        <v>50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35">
      <c r="A32" s="14" t="s">
        <v>32</v>
      </c>
      <c r="B32" s="29">
        <f>'2021'!B32</f>
        <v>74638</v>
      </c>
      <c r="C32" s="29">
        <f>'2020'!B32</f>
        <v>126670</v>
      </c>
      <c r="D32" s="29">
        <f t="shared" si="15"/>
        <v>-52032</v>
      </c>
      <c r="E32" s="22">
        <f t="shared" si="16"/>
        <v>-0.41076813768058734</v>
      </c>
      <c r="F32" s="29">
        <f t="shared" si="5"/>
        <v>74638</v>
      </c>
      <c r="G32" s="29">
        <f t="shared" si="22"/>
        <v>126670</v>
      </c>
      <c r="H32" s="29">
        <f t="shared" si="23"/>
        <v>-52032</v>
      </c>
      <c r="I32" s="26">
        <f>H32/G32</f>
        <v>-0.41076813768058734</v>
      </c>
    </row>
    <row r="33" spans="1:9" x14ac:dyDescent="0.3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35">
      <c r="A34" s="18" t="s">
        <v>51</v>
      </c>
      <c r="B34" s="31">
        <f>'2021'!B34</f>
        <v>188406</v>
      </c>
      <c r="C34" s="31">
        <f>'2020'!B34</f>
        <v>314971</v>
      </c>
      <c r="D34" s="31">
        <f>B34-C34</f>
        <v>-126565</v>
      </c>
      <c r="E34" s="24">
        <f t="shared" si="25"/>
        <v>-0.40183064472602242</v>
      </c>
      <c r="F34" s="31">
        <f t="shared" si="5"/>
        <v>188406</v>
      </c>
      <c r="G34" s="31">
        <f t="shared" ref="G34:G37" si="27">C34</f>
        <v>314971</v>
      </c>
      <c r="H34" s="31">
        <f t="shared" ref="H34:H37" si="28">D34</f>
        <v>-126565</v>
      </c>
      <c r="I34" s="27">
        <f t="shared" ref="I34" si="29">E34</f>
        <v>-0.40183064472602242</v>
      </c>
    </row>
    <row r="35" spans="1:9" x14ac:dyDescent="0.35">
      <c r="A35" s="14" t="s">
        <v>52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3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3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35">
      <c r="A38" s="18" t="s">
        <v>53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35">
      <c r="A39" s="32" t="s">
        <v>54</v>
      </c>
      <c r="B39" s="33">
        <f>'2021'!B39</f>
        <v>877649</v>
      </c>
      <c r="C39" s="33">
        <f>'2020'!B39</f>
        <v>1599150</v>
      </c>
      <c r="D39" s="33">
        <f>B39-C39</f>
        <v>-721501</v>
      </c>
      <c r="E39" s="34">
        <f t="shared" si="25"/>
        <v>-0.45117781321326955</v>
      </c>
      <c r="F39" s="35">
        <f t="shared" si="5"/>
        <v>877649</v>
      </c>
      <c r="G39" s="35">
        <f t="shared" si="32"/>
        <v>1599150</v>
      </c>
      <c r="H39" s="35">
        <f t="shared" si="33"/>
        <v>-721501</v>
      </c>
      <c r="I39" s="36">
        <f t="shared" si="31"/>
        <v>-0.45117781321326955</v>
      </c>
    </row>
    <row r="41" spans="1:9" x14ac:dyDescent="0.3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" customHeight="1" x14ac:dyDescent="0.35">
      <c r="A2" s="72">
        <v>44228</v>
      </c>
    </row>
    <row r="4" spans="1:9" x14ac:dyDescent="0.35">
      <c r="A4" s="13" t="s">
        <v>37</v>
      </c>
      <c r="B4" s="79" t="s">
        <v>38</v>
      </c>
      <c r="C4" s="80"/>
      <c r="D4" s="80"/>
      <c r="E4" s="81"/>
      <c r="F4" s="79" t="s">
        <v>39</v>
      </c>
      <c r="G4" s="80"/>
      <c r="H4" s="80"/>
      <c r="I4" s="81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3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3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35">
      <c r="A9" s="18" t="s">
        <v>44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3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3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3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35">
      <c r="A13" s="14" t="s">
        <v>15</v>
      </c>
      <c r="B13" s="29">
        <f>'2021'!C13</f>
        <v>128543</v>
      </c>
      <c r="C13" s="11">
        <f>'2020'!C13</f>
        <v>228943</v>
      </c>
      <c r="D13" s="11">
        <f t="shared" si="0"/>
        <v>-100400</v>
      </c>
      <c r="E13" s="22">
        <f t="shared" si="1"/>
        <v>-0.43853710312173771</v>
      </c>
      <c r="F13" s="11">
        <f>SUM('2021'!B13:C13)</f>
        <v>239974</v>
      </c>
      <c r="G13" s="11">
        <f>SUM('2020'!B13:C13)</f>
        <v>493820</v>
      </c>
      <c r="H13" s="11">
        <f t="shared" si="2"/>
        <v>-253846</v>
      </c>
      <c r="I13" s="26">
        <f t="shared" si="4"/>
        <v>-0.51404560366125307</v>
      </c>
    </row>
    <row r="14" spans="1:9" x14ac:dyDescent="0.35">
      <c r="A14" s="18" t="s">
        <v>45</v>
      </c>
      <c r="B14" s="31">
        <f>'2021'!C14</f>
        <v>242459</v>
      </c>
      <c r="C14" s="31">
        <f>'2020'!C14</f>
        <v>428502</v>
      </c>
      <c r="D14" s="31">
        <f t="shared" si="0"/>
        <v>-186043</v>
      </c>
      <c r="E14" s="24">
        <f t="shared" si="1"/>
        <v>-0.43417066898170836</v>
      </c>
      <c r="F14" s="31">
        <f>SUM('2021'!B14:C14)</f>
        <v>457575</v>
      </c>
      <c r="G14" s="31">
        <f>SUM('2020'!B14:C14)</f>
        <v>923777</v>
      </c>
      <c r="H14" s="31">
        <f t="shared" si="2"/>
        <v>-466202</v>
      </c>
      <c r="I14" s="27">
        <f t="shared" si="4"/>
        <v>-0.50466941696967993</v>
      </c>
    </row>
    <row r="15" spans="1:9" x14ac:dyDescent="0.3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3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35">
      <c r="A17" s="18" t="s">
        <v>46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35">
      <c r="A18" s="16" t="s">
        <v>34</v>
      </c>
      <c r="B18" s="30">
        <f>'2021'!C18</f>
        <v>62910</v>
      </c>
      <c r="C18" s="43">
        <f>'2020'!C18</f>
        <v>88000</v>
      </c>
      <c r="D18" s="43">
        <f t="shared" si="0"/>
        <v>-25090</v>
      </c>
      <c r="E18" s="23">
        <f t="shared" si="1"/>
        <v>-0.28511363636363635</v>
      </c>
      <c r="F18" s="43">
        <f>SUM('2021'!B18:C18)</f>
        <v>121652</v>
      </c>
      <c r="G18" s="43">
        <f>SUM('2020'!B18:C18)</f>
        <v>188840</v>
      </c>
      <c r="H18" s="43">
        <f t="shared" si="2"/>
        <v>-67188</v>
      </c>
      <c r="I18" s="25">
        <f t="shared" si="4"/>
        <v>-0.35579326413895362</v>
      </c>
    </row>
    <row r="19" spans="1:9" x14ac:dyDescent="0.35">
      <c r="A19" s="14" t="s">
        <v>33</v>
      </c>
      <c r="B19" s="29">
        <f>'2021'!C19</f>
        <v>232751</v>
      </c>
      <c r="C19" s="11">
        <f>'2020'!C19</f>
        <v>321379</v>
      </c>
      <c r="D19" s="11">
        <f t="shared" si="0"/>
        <v>-88628</v>
      </c>
      <c r="E19" s="22">
        <f t="shared" si="1"/>
        <v>-0.27577408604793718</v>
      </c>
      <c r="F19" s="11">
        <f>SUM('2021'!B19:C19)</f>
        <v>452818</v>
      </c>
      <c r="G19" s="11">
        <f>SUM('2020'!B19:C19)</f>
        <v>690328</v>
      </c>
      <c r="H19" s="11">
        <f t="shared" si="2"/>
        <v>-237510</v>
      </c>
      <c r="I19" s="26">
        <f t="shared" si="4"/>
        <v>-0.34405384107264952</v>
      </c>
    </row>
    <row r="20" spans="1:9" x14ac:dyDescent="0.35">
      <c r="A20" s="18" t="s">
        <v>47</v>
      </c>
      <c r="B20" s="31">
        <f>'2021'!C20</f>
        <v>295661</v>
      </c>
      <c r="C20" s="31">
        <f>'2020'!C20</f>
        <v>409379</v>
      </c>
      <c r="D20" s="31">
        <f t="shared" si="0"/>
        <v>-113718</v>
      </c>
      <c r="E20" s="24">
        <f t="shared" si="1"/>
        <v>-0.27778171327791606</v>
      </c>
      <c r="F20" s="31">
        <f>SUM('2021'!B20:C20)</f>
        <v>574470</v>
      </c>
      <c r="G20" s="31">
        <f>SUM('2020'!B20:C20)</f>
        <v>879168</v>
      </c>
      <c r="H20" s="31">
        <f t="shared" si="2"/>
        <v>-304698</v>
      </c>
      <c r="I20" s="27">
        <f t="shared" si="5"/>
        <v>-0.27778171327791606</v>
      </c>
    </row>
    <row r="21" spans="1:9" x14ac:dyDescent="0.3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3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3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3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3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35">
      <c r="A26" s="14" t="s">
        <v>30</v>
      </c>
      <c r="B26" s="29">
        <f>'2021'!C26</f>
        <v>4821</v>
      </c>
      <c r="C26" s="11">
        <f>'2020'!C26</f>
        <v>4995</v>
      </c>
      <c r="D26" s="11">
        <f t="shared" si="0"/>
        <v>-174</v>
      </c>
      <c r="E26" s="22">
        <f t="shared" si="1"/>
        <v>-3.4834834834834835E-2</v>
      </c>
      <c r="F26" s="11">
        <f>SUM('2021'!B26:C26)</f>
        <v>10203</v>
      </c>
      <c r="G26" s="11">
        <f>SUM('2020'!B26:C26)</f>
        <v>11216</v>
      </c>
      <c r="H26" s="11">
        <f t="shared" si="2"/>
        <v>-1013</v>
      </c>
      <c r="I26" s="26">
        <f t="shared" si="6"/>
        <v>-9.0317403708987165E-2</v>
      </c>
    </row>
    <row r="27" spans="1:9" x14ac:dyDescent="0.35">
      <c r="A27" s="18" t="s">
        <v>48</v>
      </c>
      <c r="B27" s="31">
        <f>'2021'!C27</f>
        <v>16932</v>
      </c>
      <c r="C27" s="31">
        <f>'2020'!C27</f>
        <v>18295</v>
      </c>
      <c r="D27" s="31">
        <f t="shared" si="0"/>
        <v>-1363</v>
      </c>
      <c r="E27" s="24">
        <f t="shared" si="1"/>
        <v>-7.4501229844219738E-2</v>
      </c>
      <c r="F27" s="31">
        <f>SUM('2021'!B27:C27)</f>
        <v>36257</v>
      </c>
      <c r="G27" s="31">
        <f>SUM('2020'!B27:C27)</f>
        <v>42483</v>
      </c>
      <c r="H27" s="31">
        <f t="shared" si="2"/>
        <v>-6226</v>
      </c>
      <c r="I27" s="27">
        <f t="shared" si="5"/>
        <v>-7.4501229844219738E-2</v>
      </c>
    </row>
    <row r="28" spans="1:9" x14ac:dyDescent="0.35">
      <c r="A28" s="16" t="s">
        <v>49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3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35">
      <c r="A30" s="16" t="s">
        <v>35</v>
      </c>
      <c r="B30" s="30">
        <f>'2021'!C30</f>
        <v>57523</v>
      </c>
      <c r="C30" s="43">
        <f>'2020'!C30</f>
        <v>92395</v>
      </c>
      <c r="D30" s="43">
        <f t="shared" si="0"/>
        <v>-34872</v>
      </c>
      <c r="E30" s="23">
        <f t="shared" si="1"/>
        <v>-0.3774230207262298</v>
      </c>
      <c r="F30" s="43">
        <f>SUM('2021'!B30:C30)</f>
        <v>107626</v>
      </c>
      <c r="G30" s="43">
        <f>SUM('2020'!B30:C30)</f>
        <v>198625</v>
      </c>
      <c r="H30" s="43">
        <f t="shared" si="2"/>
        <v>-90999</v>
      </c>
      <c r="I30" s="25">
        <f t="shared" ref="I30" si="7">H30/G30</f>
        <v>-0.45814474512271869</v>
      </c>
    </row>
    <row r="31" spans="1:9" x14ac:dyDescent="0.35">
      <c r="A31" s="18" t="s">
        <v>50</v>
      </c>
      <c r="B31" s="31">
        <f>'2021'!C31</f>
        <v>109733</v>
      </c>
      <c r="C31" s="31">
        <f>'2020'!C31</f>
        <v>158892</v>
      </c>
      <c r="D31" s="31">
        <f t="shared" si="0"/>
        <v>-49159</v>
      </c>
      <c r="E31" s="24">
        <f t="shared" si="1"/>
        <v>-0.30938624977972462</v>
      </c>
      <c r="F31" s="31">
        <f>SUM('2021'!B31:C31)</f>
        <v>212116</v>
      </c>
      <c r="G31" s="31">
        <f>SUM('2020'!B31:C31)</f>
        <v>346493</v>
      </c>
      <c r="H31" s="31">
        <f t="shared" si="2"/>
        <v>-134377</v>
      </c>
      <c r="I31" s="27">
        <f t="shared" si="5"/>
        <v>-0.30938624977972462</v>
      </c>
    </row>
    <row r="32" spans="1:9" x14ac:dyDescent="0.35">
      <c r="A32" s="14" t="s">
        <v>32</v>
      </c>
      <c r="B32" s="29">
        <f>'2021'!C32</f>
        <v>82267</v>
      </c>
      <c r="C32" s="11">
        <f>'2020'!C32</f>
        <v>108131</v>
      </c>
      <c r="D32" s="11">
        <f t="shared" si="0"/>
        <v>-25864</v>
      </c>
      <c r="E32" s="22">
        <f t="shared" si="1"/>
        <v>-0.23919135123137675</v>
      </c>
      <c r="F32" s="11">
        <f>SUM('2021'!B32:C32)</f>
        <v>156905</v>
      </c>
      <c r="G32" s="11">
        <f>SUM('2020'!B32:C32)</f>
        <v>234801</v>
      </c>
      <c r="H32" s="11">
        <f t="shared" si="2"/>
        <v>-77896</v>
      </c>
      <c r="I32" s="26">
        <f>H32/G32</f>
        <v>-0.33175327191962556</v>
      </c>
    </row>
    <row r="33" spans="1:9" x14ac:dyDescent="0.35">
      <c r="A33" s="16" t="s">
        <v>31</v>
      </c>
      <c r="B33" s="30">
        <f>'2021'!C33</f>
        <v>102241</v>
      </c>
      <c r="C33" s="43">
        <f>'2020'!C33</f>
        <v>159115</v>
      </c>
      <c r="D33" s="43">
        <f>B33-C33</f>
        <v>-56874</v>
      </c>
      <c r="E33" s="23">
        <f t="shared" si="1"/>
        <v>-0.3574395877195739</v>
      </c>
      <c r="F33" s="43">
        <f>SUM('2021'!B33:C33)</f>
        <v>216009</v>
      </c>
      <c r="G33" s="43">
        <f>SUM('2020'!B33:C33)</f>
        <v>347416</v>
      </c>
      <c r="H33" s="43">
        <f t="shared" si="2"/>
        <v>-131407</v>
      </c>
      <c r="I33" s="25">
        <f t="shared" ref="I33" si="8">H33/G33</f>
        <v>-0.3782410712229719</v>
      </c>
    </row>
    <row r="34" spans="1:9" x14ac:dyDescent="0.35">
      <c r="A34" s="18" t="s">
        <v>51</v>
      </c>
      <c r="B34" s="31">
        <f>'2021'!C34</f>
        <v>184508</v>
      </c>
      <c r="C34" s="31">
        <f>'2020'!C34</f>
        <v>267246</v>
      </c>
      <c r="D34" s="44">
        <f>B34-C34</f>
        <v>-82738</v>
      </c>
      <c r="E34" s="24">
        <f t="shared" si="1"/>
        <v>-0.30959490506873816</v>
      </c>
      <c r="F34" s="31">
        <f>SUM('2021'!B34:C34)</f>
        <v>372914</v>
      </c>
      <c r="G34" s="47">
        <f>SUM('2020'!B34:C34)</f>
        <v>582217</v>
      </c>
      <c r="H34" s="47">
        <f t="shared" si="2"/>
        <v>-209303</v>
      </c>
      <c r="I34" s="27">
        <f t="shared" si="5"/>
        <v>-0.30959490506873816</v>
      </c>
    </row>
    <row r="35" spans="1:9" x14ac:dyDescent="0.35">
      <c r="A35" s="14" t="s">
        <v>52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3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3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35">
      <c r="A38" s="18" t="s">
        <v>53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35">
      <c r="A39" s="32" t="s">
        <v>54</v>
      </c>
      <c r="B39" s="33">
        <f>'2021'!C39</f>
        <v>922400</v>
      </c>
      <c r="C39" s="33">
        <f>'2020'!C39</f>
        <v>1366359</v>
      </c>
      <c r="D39" s="33">
        <f>B39-C39</f>
        <v>-443959</v>
      </c>
      <c r="E39" s="34">
        <f t="shared" si="1"/>
        <v>-0.32492119567405053</v>
      </c>
      <c r="F39" s="35">
        <f>SUM('2021'!B39:C39)</f>
        <v>1800049</v>
      </c>
      <c r="G39" s="35">
        <f>SUM('2020'!B39:C39)</f>
        <v>2965509</v>
      </c>
      <c r="H39" s="35">
        <f t="shared" si="2"/>
        <v>-1165460</v>
      </c>
      <c r="I39" s="36">
        <f t="shared" si="10"/>
        <v>-0.39300504567681299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44228</v>
      </c>
    </row>
    <row r="4" spans="1:9" x14ac:dyDescent="0.35">
      <c r="A4" s="10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3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3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35">
      <c r="A9" s="18" t="s">
        <v>44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35">
      <c r="A10" s="16" t="s">
        <v>16</v>
      </c>
      <c r="B10" s="30">
        <f>'2021'!D10</f>
        <v>25136</v>
      </c>
      <c r="C10" s="43">
        <f>'2020'!D10</f>
        <v>21220</v>
      </c>
      <c r="D10" s="43">
        <f t="shared" si="0"/>
        <v>3916</v>
      </c>
      <c r="E10" s="23">
        <f t="shared" si="1"/>
        <v>0.18454288407163053</v>
      </c>
      <c r="F10" s="43">
        <f>SUM('2021'!B10:D10)</f>
        <v>70517</v>
      </c>
      <c r="G10" s="43">
        <f>SUM('2020'!B10:D10)</f>
        <v>98265</v>
      </c>
      <c r="H10" s="43">
        <f t="shared" si="2"/>
        <v>-27748</v>
      </c>
      <c r="I10" s="26">
        <f>H10/G10</f>
        <v>-0.28237928051696942</v>
      </c>
    </row>
    <row r="11" spans="1:9" x14ac:dyDescent="0.35">
      <c r="A11" s="14" t="s">
        <v>14</v>
      </c>
      <c r="B11" s="29">
        <f>'2021'!D11</f>
        <v>97702</v>
      </c>
      <c r="C11" s="11">
        <f>'2020'!D11</f>
        <v>96174</v>
      </c>
      <c r="D11" s="11">
        <f t="shared" si="0"/>
        <v>1528</v>
      </c>
      <c r="E11" s="22">
        <f t="shared" si="1"/>
        <v>1.5887869902468443E-2</v>
      </c>
      <c r="F11" s="11">
        <f>SUM('2021'!B11:D11)</f>
        <v>263517</v>
      </c>
      <c r="G11" s="11">
        <f>SUM('2020'!B11:D11)</f>
        <v>437665</v>
      </c>
      <c r="H11" s="11">
        <f t="shared" si="2"/>
        <v>-174148</v>
      </c>
      <c r="I11" s="26">
        <f>H11/G11</f>
        <v>-0.39790250534084287</v>
      </c>
    </row>
    <row r="12" spans="1:9" x14ac:dyDescent="0.3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35">
      <c r="A13" s="14" t="s">
        <v>15</v>
      </c>
      <c r="B13" s="29">
        <f>'2021'!D13</f>
        <v>141324</v>
      </c>
      <c r="C13" s="11">
        <f>'2020'!D13</f>
        <v>136628</v>
      </c>
      <c r="D13" s="11">
        <f t="shared" si="0"/>
        <v>4696</v>
      </c>
      <c r="E13" s="22">
        <f t="shared" si="1"/>
        <v>3.4370700002927655E-2</v>
      </c>
      <c r="F13" s="11">
        <f>SUM('2021'!B13:D13)</f>
        <v>381298</v>
      </c>
      <c r="G13" s="11">
        <f>SUM('2020'!B13:D13)</f>
        <v>630448</v>
      </c>
      <c r="H13" s="11">
        <f t="shared" si="2"/>
        <v>-249150</v>
      </c>
      <c r="I13" s="26">
        <f t="shared" si="4"/>
        <v>-0.39519516280486255</v>
      </c>
    </row>
    <row r="14" spans="1:9" x14ac:dyDescent="0.35">
      <c r="A14" s="18" t="s">
        <v>45</v>
      </c>
      <c r="B14" s="31">
        <f>'2021'!C14</f>
        <v>242459</v>
      </c>
      <c r="C14" s="31">
        <f>'2020'!D14</f>
        <v>256801</v>
      </c>
      <c r="D14" s="31">
        <f t="shared" si="0"/>
        <v>-14342</v>
      </c>
      <c r="E14" s="24">
        <f t="shared" si="1"/>
        <v>-5.5848692177989961E-2</v>
      </c>
      <c r="F14" s="31">
        <f>SUM('2021'!B14:D14)</f>
        <v>725771</v>
      </c>
      <c r="G14" s="31">
        <f>SUM('2020'!B14:D14)</f>
        <v>1180578</v>
      </c>
      <c r="H14" s="31">
        <f t="shared" si="2"/>
        <v>-454807</v>
      </c>
      <c r="I14" s="27">
        <f t="shared" si="4"/>
        <v>-0.385240958242488</v>
      </c>
    </row>
    <row r="15" spans="1:9" x14ac:dyDescent="0.3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3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35">
      <c r="A17" s="18" t="s">
        <v>46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3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167775</v>
      </c>
      <c r="G18" s="43">
        <f>SUM('2020'!B18:D18)</f>
        <v>238534</v>
      </c>
      <c r="H18" s="43">
        <f t="shared" si="2"/>
        <v>-70759</v>
      </c>
      <c r="I18" s="25">
        <f t="shared" si="4"/>
        <v>-0.29664114968935246</v>
      </c>
    </row>
    <row r="19" spans="1:9" x14ac:dyDescent="0.35">
      <c r="A19" s="14" t="s">
        <v>33</v>
      </c>
      <c r="B19" s="29">
        <f>'2021'!D19</f>
        <v>142718</v>
      </c>
      <c r="C19" s="11">
        <f>'2020'!D19</f>
        <v>175866</v>
      </c>
      <c r="D19" s="11">
        <f t="shared" si="0"/>
        <v>-33148</v>
      </c>
      <c r="E19" s="22">
        <f t="shared" si="1"/>
        <v>-0.18848441426995555</v>
      </c>
      <c r="F19" s="11">
        <f>SUM('2021'!B19:D19)</f>
        <v>595536</v>
      </c>
      <c r="G19" s="11">
        <f>SUM('2020'!B19:D19)</f>
        <v>866194</v>
      </c>
      <c r="H19" s="11">
        <f t="shared" si="2"/>
        <v>-270658</v>
      </c>
      <c r="I19" s="26">
        <f t="shared" si="4"/>
        <v>-0.31246810760637916</v>
      </c>
    </row>
    <row r="20" spans="1:9" x14ac:dyDescent="0.35">
      <c r="A20" s="18" t="s">
        <v>47</v>
      </c>
      <c r="B20" s="31">
        <f>'2021'!C20</f>
        <v>295661</v>
      </c>
      <c r="C20" s="31">
        <f>'2020'!D20</f>
        <v>225560</v>
      </c>
      <c r="D20" s="31">
        <f t="shared" si="0"/>
        <v>70101</v>
      </c>
      <c r="E20" s="24">
        <f t="shared" si="1"/>
        <v>0.3107864869657741</v>
      </c>
      <c r="F20" s="31">
        <f>SUM('2021'!B20:D20)</f>
        <v>763311</v>
      </c>
      <c r="G20" s="31">
        <f>SUM('2020'!B20:D20)</f>
        <v>1104728</v>
      </c>
      <c r="H20" s="31">
        <f t="shared" si="2"/>
        <v>-341417</v>
      </c>
      <c r="I20" s="27">
        <f t="shared" si="5"/>
        <v>0.3107864869657741</v>
      </c>
    </row>
    <row r="21" spans="1:9" x14ac:dyDescent="0.3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3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3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3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3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35">
      <c r="A26" s="14" t="s">
        <v>30</v>
      </c>
      <c r="B26" s="29">
        <f>'2021'!D26</f>
        <v>6025</v>
      </c>
      <c r="C26" s="11">
        <f>'2020'!D26</f>
        <v>2902</v>
      </c>
      <c r="D26" s="11">
        <f t="shared" si="0"/>
        <v>3123</v>
      </c>
      <c r="E26" s="22">
        <f t="shared" si="1"/>
        <v>1.0761543762922123</v>
      </c>
      <c r="F26" s="11">
        <f>SUM('2021'!B26:D26)</f>
        <v>16228</v>
      </c>
      <c r="G26" s="11">
        <f>SUM('2020'!B26:D26)</f>
        <v>14118</v>
      </c>
      <c r="H26" s="11">
        <f t="shared" si="2"/>
        <v>2110</v>
      </c>
      <c r="I26" s="26">
        <f t="shared" si="6"/>
        <v>0.14945459696840913</v>
      </c>
    </row>
    <row r="27" spans="1:9" x14ac:dyDescent="0.35">
      <c r="A27" s="18" t="s">
        <v>48</v>
      </c>
      <c r="B27" s="31">
        <f>'2021'!C27</f>
        <v>16932</v>
      </c>
      <c r="C27" s="31">
        <f>'2020'!D27</f>
        <v>10777</v>
      </c>
      <c r="D27" s="31">
        <f t="shared" si="0"/>
        <v>6155</v>
      </c>
      <c r="E27" s="24">
        <f t="shared" si="1"/>
        <v>0.57112368933840585</v>
      </c>
      <c r="F27" s="31">
        <f>SUM('2021'!B27:D27)</f>
        <v>57593</v>
      </c>
      <c r="G27" s="31">
        <f>SUM('2020'!B27:D27)</f>
        <v>53260</v>
      </c>
      <c r="H27" s="31">
        <f t="shared" si="2"/>
        <v>4333</v>
      </c>
      <c r="I27" s="27">
        <f t="shared" si="5"/>
        <v>0.57112368933840585</v>
      </c>
    </row>
    <row r="28" spans="1:9" x14ac:dyDescent="0.35">
      <c r="A28" s="16" t="s">
        <v>49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3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35">
      <c r="A30" s="16" t="s">
        <v>35</v>
      </c>
      <c r="B30" s="30">
        <f>'2021'!D30</f>
        <v>43100</v>
      </c>
      <c r="C30" s="43">
        <f>'2020'!D30</f>
        <v>52623</v>
      </c>
      <c r="D30" s="43">
        <f t="shared" si="0"/>
        <v>-9523</v>
      </c>
      <c r="E30" s="23">
        <f t="shared" si="1"/>
        <v>-0.18096649753909888</v>
      </c>
      <c r="F30" s="43">
        <f>SUM('2021'!B30:D30)</f>
        <v>150726</v>
      </c>
      <c r="G30" s="43">
        <f>SUM('2020'!B30:D30)</f>
        <v>251248</v>
      </c>
      <c r="H30" s="43">
        <f t="shared" si="2"/>
        <v>-100522</v>
      </c>
      <c r="I30" s="25">
        <f t="shared" ref="I30" si="7">H30/G30</f>
        <v>-0.40009074699102082</v>
      </c>
    </row>
    <row r="31" spans="1:9" x14ac:dyDescent="0.35">
      <c r="A31" s="18" t="s">
        <v>50</v>
      </c>
      <c r="B31" s="31">
        <f>'2021'!C31</f>
        <v>109733</v>
      </c>
      <c r="C31" s="31">
        <f>'2020'!D31</f>
        <v>92727</v>
      </c>
      <c r="D31" s="31">
        <f t="shared" si="0"/>
        <v>17006</v>
      </c>
      <c r="E31" s="24">
        <f t="shared" si="1"/>
        <v>0.18339857862327047</v>
      </c>
      <c r="F31" s="31">
        <f>SUM('2021'!B31:D31)</f>
        <v>302337</v>
      </c>
      <c r="G31" s="31">
        <f>SUM('2020'!B31:D31)</f>
        <v>439220</v>
      </c>
      <c r="H31" s="31">
        <f t="shared" si="2"/>
        <v>-136883</v>
      </c>
      <c r="I31" s="27">
        <f t="shared" si="5"/>
        <v>0.18339857862327047</v>
      </c>
    </row>
    <row r="32" spans="1:9" x14ac:dyDescent="0.3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236322</v>
      </c>
      <c r="G32" s="11">
        <f>SUM('2020'!B32:D32)</f>
        <v>301008</v>
      </c>
      <c r="H32" s="11">
        <f t="shared" si="2"/>
        <v>-64686</v>
      </c>
      <c r="I32" s="26">
        <f>H32/G32</f>
        <v>-0.2148979429118163</v>
      </c>
    </row>
    <row r="33" spans="1:9" x14ac:dyDescent="0.35">
      <c r="A33" s="16" t="s">
        <v>31</v>
      </c>
      <c r="B33" s="30">
        <f>'2021'!D33</f>
        <v>100746</v>
      </c>
      <c r="C33" s="43">
        <f>'2020'!D33</f>
        <v>92759</v>
      </c>
      <c r="D33" s="43">
        <f>B33-C33</f>
        <v>7987</v>
      </c>
      <c r="E33" s="23">
        <f t="shared" si="1"/>
        <v>8.610485235933979E-2</v>
      </c>
      <c r="F33" s="43">
        <f>SUM('2021'!B33:D33)</f>
        <v>316755</v>
      </c>
      <c r="G33" s="43">
        <f>SUM('2020'!B33:D33)</f>
        <v>440175</v>
      </c>
      <c r="H33" s="43">
        <f t="shared" si="2"/>
        <v>-123420</v>
      </c>
      <c r="I33" s="25">
        <f t="shared" ref="I33" si="8">H33/G33</f>
        <v>-0.28038848185380816</v>
      </c>
    </row>
    <row r="34" spans="1:9" x14ac:dyDescent="0.35">
      <c r="A34" s="18" t="s">
        <v>51</v>
      </c>
      <c r="B34" s="31">
        <f>'2021'!C34</f>
        <v>184508</v>
      </c>
      <c r="C34" s="31">
        <f>'2020'!D34</f>
        <v>158966</v>
      </c>
      <c r="D34" s="44">
        <f>B34-C34</f>
        <v>25542</v>
      </c>
      <c r="E34" s="24">
        <f t="shared" si="1"/>
        <v>0.16067586779562926</v>
      </c>
      <c r="F34" s="31">
        <f>SUM('2021'!B34:D34)</f>
        <v>553077</v>
      </c>
      <c r="G34" s="47">
        <f>SUM('2020'!B34:D34)</f>
        <v>741183</v>
      </c>
      <c r="H34" s="47">
        <f t="shared" si="2"/>
        <v>-188106</v>
      </c>
      <c r="I34" s="27">
        <f t="shared" si="5"/>
        <v>0.16067586779562926</v>
      </c>
    </row>
    <row r="35" spans="1:9" x14ac:dyDescent="0.35">
      <c r="A35" s="14" t="s">
        <v>52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3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3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35">
      <c r="A38" s="18" t="s">
        <v>53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35">
      <c r="A39" s="32" t="s">
        <v>54</v>
      </c>
      <c r="B39" s="33">
        <f>'2021'!C39</f>
        <v>922400</v>
      </c>
      <c r="C39" s="33">
        <f>'2020'!D39</f>
        <v>793479</v>
      </c>
      <c r="D39" s="33">
        <f>B39-C39</f>
        <v>128921</v>
      </c>
      <c r="E39" s="34">
        <f t="shared" si="1"/>
        <v>0.16247562947475611</v>
      </c>
      <c r="F39" s="35">
        <f>SUM('2021'!B39:D39)</f>
        <v>2636297</v>
      </c>
      <c r="G39" s="35">
        <f>SUM('2020'!B39:D39)</f>
        <v>3758988</v>
      </c>
      <c r="H39" s="35">
        <f t="shared" si="2"/>
        <v>-1122691</v>
      </c>
      <c r="I39" s="36">
        <f t="shared" si="10"/>
        <v>-0.2986684182019203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abSelected="1" topLeftCell="A4" workbookViewId="0">
      <selection activeCell="K23" sqref="K23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44287</v>
      </c>
    </row>
    <row r="4" spans="1:9" x14ac:dyDescent="0.35">
      <c r="A4" s="10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35">
      <c r="A7" s="16" t="s">
        <v>20</v>
      </c>
      <c r="B7" s="30">
        <f>'2021'!E7</f>
        <v>12850</v>
      </c>
      <c r="C7" s="43">
        <f>'2020'!E7</f>
        <v>2341</v>
      </c>
      <c r="D7" s="43">
        <f t="shared" si="0"/>
        <v>10509</v>
      </c>
      <c r="E7" s="23">
        <f t="shared" si="1"/>
        <v>4.4891072191371206</v>
      </c>
      <c r="F7" s="43">
        <f>SUM('2021'!B7:E7)</f>
        <v>55106</v>
      </c>
      <c r="G7" s="43">
        <f>SUM('2020'!B7:E7)</f>
        <v>51882</v>
      </c>
      <c r="H7" s="43">
        <f t="shared" ref="H7:H39" si="2">F7-G7</f>
        <v>3224</v>
      </c>
      <c r="I7" s="25">
        <f t="shared" ref="I7:I9" si="3">H7/G7</f>
        <v>6.2141012297135811E-2</v>
      </c>
    </row>
    <row r="8" spans="1:9" x14ac:dyDescent="0.3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35">
      <c r="A9" s="18" t="s">
        <v>44</v>
      </c>
      <c r="B9" s="31">
        <f>'2021'!E9</f>
        <v>23075</v>
      </c>
      <c r="C9" s="31">
        <f>'2020'!E9</f>
        <v>3618</v>
      </c>
      <c r="D9" s="31">
        <f t="shared" si="0"/>
        <v>19457</v>
      </c>
      <c r="E9" s="24">
        <f t="shared" si="1"/>
        <v>5.3778330569375346</v>
      </c>
      <c r="F9" s="31">
        <f>SUM('2021'!B9:E9)</f>
        <v>96985</v>
      </c>
      <c r="G9" s="31">
        <f>SUM('2020'!B9:E9)</f>
        <v>90386</v>
      </c>
      <c r="H9" s="31">
        <f t="shared" si="2"/>
        <v>6599</v>
      </c>
      <c r="I9" s="27">
        <f t="shared" si="3"/>
        <v>7.3009094328767732E-2</v>
      </c>
    </row>
    <row r="10" spans="1:9" x14ac:dyDescent="0.35">
      <c r="A10" s="16" t="s">
        <v>16</v>
      </c>
      <c r="B10" s="30">
        <f>'2021'!E10</f>
        <v>19509</v>
      </c>
      <c r="C10" s="43">
        <f>'2020'!E10</f>
        <v>9220</v>
      </c>
      <c r="D10" s="43">
        <f t="shared" si="0"/>
        <v>10289</v>
      </c>
      <c r="E10" s="23">
        <f t="shared" si="1"/>
        <v>1.1159436008676789</v>
      </c>
      <c r="F10" s="43">
        <f>SUM('2021'!B10:E10)</f>
        <v>90026</v>
      </c>
      <c r="G10" s="43">
        <f>SUM('2020'!B10:E10)</f>
        <v>107485</v>
      </c>
      <c r="H10" s="43">
        <f t="shared" si="2"/>
        <v>-17459</v>
      </c>
      <c r="I10" s="26">
        <f>H10/G10</f>
        <v>-0.16243196725124437</v>
      </c>
    </row>
    <row r="11" spans="1:9" x14ac:dyDescent="0.35">
      <c r="A11" s="14" t="s">
        <v>14</v>
      </c>
      <c r="B11" s="29">
        <f>'2021'!E11</f>
        <v>83738</v>
      </c>
      <c r="C11" s="11">
        <f>'2020'!E11</f>
        <v>45324</v>
      </c>
      <c r="D11" s="11">
        <f t="shared" si="0"/>
        <v>38414</v>
      </c>
      <c r="E11" s="22">
        <f t="shared" si="1"/>
        <v>0.84754214102903536</v>
      </c>
      <c r="F11" s="11">
        <f>SUM('2021'!B11:E11)</f>
        <v>347255</v>
      </c>
      <c r="G11" s="11">
        <f>SUM('2020'!B11:E11)</f>
        <v>482989</v>
      </c>
      <c r="H11" s="11">
        <f t="shared" si="2"/>
        <v>-135734</v>
      </c>
      <c r="I11" s="26">
        <f>H11/G11</f>
        <v>-0.28102917457747484</v>
      </c>
    </row>
    <row r="12" spans="1:9" x14ac:dyDescent="0.3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35">
      <c r="A13" s="14" t="s">
        <v>15</v>
      </c>
      <c r="B13" s="29">
        <f>'2021'!E13</f>
        <v>115917</v>
      </c>
      <c r="C13" s="11">
        <f>'2020'!E13</f>
        <v>56948</v>
      </c>
      <c r="D13" s="11">
        <f t="shared" si="0"/>
        <v>58969</v>
      </c>
      <c r="E13" s="22">
        <f t="shared" si="1"/>
        <v>1.035488515839011</v>
      </c>
      <c r="F13" s="11">
        <f>SUM('2021'!B13:E13)</f>
        <v>497215</v>
      </c>
      <c r="G13" s="11">
        <f>SUM('2020'!B13:E13)</f>
        <v>687396</v>
      </c>
      <c r="H13" s="11">
        <f t="shared" si="2"/>
        <v>-190181</v>
      </c>
      <c r="I13" s="26">
        <f t="shared" si="4"/>
        <v>-0.27666876152901676</v>
      </c>
    </row>
    <row r="14" spans="1:9" x14ac:dyDescent="0.35">
      <c r="A14" s="18" t="s">
        <v>45</v>
      </c>
      <c r="B14" s="31">
        <f>'2021'!E14</f>
        <v>222489</v>
      </c>
      <c r="C14" s="31">
        <f>'2020'!E14</f>
        <v>112141</v>
      </c>
      <c r="D14" s="31">
        <f t="shared" si="0"/>
        <v>110348</v>
      </c>
      <c r="E14" s="24">
        <f t="shared" si="1"/>
        <v>0.98401120018548083</v>
      </c>
      <c r="F14" s="31">
        <f>SUM('2021'!B14:E14)</f>
        <v>948260</v>
      </c>
      <c r="G14" s="31">
        <f>SUM('2020'!B14:E14)</f>
        <v>1292719</v>
      </c>
      <c r="H14" s="31">
        <f t="shared" si="2"/>
        <v>-344459</v>
      </c>
      <c r="I14" s="27">
        <f t="shared" si="4"/>
        <v>-0.2664608472529606</v>
      </c>
    </row>
    <row r="15" spans="1:9" x14ac:dyDescent="0.3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3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35">
      <c r="A17" s="18" t="s">
        <v>46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35">
      <c r="A18" s="16" t="s">
        <v>34</v>
      </c>
      <c r="B18" s="30">
        <f>'2021'!E18</f>
        <v>52691</v>
      </c>
      <c r="C18" s="43">
        <f>'2020'!E18</f>
        <v>23448</v>
      </c>
      <c r="D18" s="43">
        <f t="shared" si="0"/>
        <v>29243</v>
      </c>
      <c r="E18" s="23">
        <f t="shared" si="1"/>
        <v>1.247142613442511</v>
      </c>
      <c r="F18" s="43">
        <f>SUM('2021'!B18:E18)</f>
        <v>220466</v>
      </c>
      <c r="G18" s="43">
        <f>SUM('2020'!B18:E18)</f>
        <v>261982</v>
      </c>
      <c r="H18" s="43">
        <f t="shared" si="2"/>
        <v>-41516</v>
      </c>
      <c r="I18" s="25">
        <f t="shared" si="4"/>
        <v>-0.15846890244367934</v>
      </c>
    </row>
    <row r="19" spans="1:9" x14ac:dyDescent="0.35">
      <c r="A19" s="14" t="s">
        <v>33</v>
      </c>
      <c r="B19" s="29">
        <f>'2021'!E19</f>
        <v>176290</v>
      </c>
      <c r="C19" s="11">
        <f>'2020'!E19</f>
        <v>73194</v>
      </c>
      <c r="D19" s="11">
        <f t="shared" si="0"/>
        <v>103096</v>
      </c>
      <c r="E19" s="22">
        <f t="shared" si="1"/>
        <v>1.4085307538869307</v>
      </c>
      <c r="F19" s="11">
        <f>SUM('2021'!B19:E19)</f>
        <v>771826</v>
      </c>
      <c r="G19" s="11">
        <f>SUM('2020'!B19:E19)</f>
        <v>939388</v>
      </c>
      <c r="H19" s="11">
        <f t="shared" si="2"/>
        <v>-167562</v>
      </c>
      <c r="I19" s="26">
        <f t="shared" si="4"/>
        <v>-0.17837357939424392</v>
      </c>
    </row>
    <row r="20" spans="1:9" x14ac:dyDescent="0.35">
      <c r="A20" s="18" t="s">
        <v>47</v>
      </c>
      <c r="B20" s="31">
        <f>'2021'!E20</f>
        <v>228981</v>
      </c>
      <c r="C20" s="31">
        <f>'2020'!E20</f>
        <v>96642</v>
      </c>
      <c r="D20" s="31">
        <f t="shared" si="0"/>
        <v>132339</v>
      </c>
      <c r="E20" s="24">
        <f t="shared" si="1"/>
        <v>1.3693735642888185</v>
      </c>
      <c r="F20" s="31">
        <f>SUM('2021'!B20:E20)</f>
        <v>992292</v>
      </c>
      <c r="G20" s="31">
        <f>SUM('2020'!B20:E20)</f>
        <v>1201370</v>
      </c>
      <c r="H20" s="31">
        <f t="shared" si="2"/>
        <v>-209078</v>
      </c>
      <c r="I20" s="27">
        <f t="shared" si="5"/>
        <v>1.3693735642888185</v>
      </c>
    </row>
    <row r="21" spans="1:9" x14ac:dyDescent="0.3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3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3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3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3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35">
      <c r="A26" s="14" t="s">
        <v>30</v>
      </c>
      <c r="B26" s="29">
        <f>'2021'!E26</f>
        <v>5634</v>
      </c>
      <c r="C26" s="11">
        <f>'2020'!E26</f>
        <v>338</v>
      </c>
      <c r="D26" s="11">
        <f t="shared" si="0"/>
        <v>5296</v>
      </c>
      <c r="E26" s="22">
        <f t="shared" si="1"/>
        <v>15.668639053254438</v>
      </c>
      <c r="F26" s="11">
        <f>SUM('2021'!B26:E26)</f>
        <v>21862</v>
      </c>
      <c r="G26" s="11">
        <f>SUM('2020'!B26:E26)</f>
        <v>14456</v>
      </c>
      <c r="H26" s="11">
        <f t="shared" si="2"/>
        <v>7406</v>
      </c>
      <c r="I26" s="26">
        <f t="shared" si="6"/>
        <v>0.51231322634200327</v>
      </c>
    </row>
    <row r="27" spans="1:9" x14ac:dyDescent="0.35">
      <c r="A27" s="18" t="s">
        <v>48</v>
      </c>
      <c r="B27" s="31">
        <f>'2021'!E27</f>
        <v>20424</v>
      </c>
      <c r="C27" s="31">
        <f>'2020'!E27</f>
        <v>1157</v>
      </c>
      <c r="D27" s="31">
        <f t="shared" si="0"/>
        <v>19267</v>
      </c>
      <c r="E27" s="24">
        <f t="shared" si="1"/>
        <v>16.652549697493519</v>
      </c>
      <c r="F27" s="31">
        <f>SUM('2021'!B27:E27)</f>
        <v>78017</v>
      </c>
      <c r="G27" s="31">
        <f>SUM('2020'!B27:E27)</f>
        <v>54417</v>
      </c>
      <c r="H27" s="31">
        <f t="shared" si="2"/>
        <v>23600</v>
      </c>
      <c r="I27" s="27">
        <f t="shared" si="5"/>
        <v>16.652549697493519</v>
      </c>
    </row>
    <row r="28" spans="1:9" x14ac:dyDescent="0.35">
      <c r="A28" s="16" t="s">
        <v>49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35">
      <c r="A29" s="14" t="s">
        <v>36</v>
      </c>
      <c r="B29" s="29">
        <f>'2021'!E29</f>
        <v>38416</v>
      </c>
      <c r="C29" s="11">
        <f>'2020'!E29</f>
        <v>8734</v>
      </c>
      <c r="D29" s="11">
        <f t="shared" si="0"/>
        <v>29682</v>
      </c>
      <c r="E29" s="22">
        <f t="shared" si="1"/>
        <v>3.3984428669567208</v>
      </c>
      <c r="F29" s="11">
        <f>SUM('2021'!B29:E29)</f>
        <v>163751</v>
      </c>
      <c r="G29" s="11">
        <f>SUM('2020'!B29:E29)</f>
        <v>163162</v>
      </c>
      <c r="H29" s="11">
        <f t="shared" si="2"/>
        <v>589</v>
      </c>
      <c r="I29" s="26">
        <f>H29/G29</f>
        <v>3.6099091700273348E-3</v>
      </c>
    </row>
    <row r="30" spans="1:9" x14ac:dyDescent="0.3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196118</v>
      </c>
      <c r="G30" s="43">
        <f>SUM('2020'!B30:E30)</f>
        <v>272907</v>
      </c>
      <c r="H30" s="43">
        <f t="shared" si="2"/>
        <v>-76789</v>
      </c>
      <c r="I30" s="25">
        <f t="shared" ref="I30" si="7">H30/G30</f>
        <v>-0.28137424104182013</v>
      </c>
    </row>
    <row r="31" spans="1:9" x14ac:dyDescent="0.35">
      <c r="A31" s="18" t="s">
        <v>50</v>
      </c>
      <c r="B31" s="31">
        <f>'2021'!E31</f>
        <v>91372</v>
      </c>
      <c r="C31" s="31">
        <f>'2020'!E31</f>
        <v>33890</v>
      </c>
      <c r="D31" s="31">
        <f t="shared" si="0"/>
        <v>57482</v>
      </c>
      <c r="E31" s="24">
        <f t="shared" si="1"/>
        <v>1.6961345529654765</v>
      </c>
      <c r="F31" s="31">
        <f>SUM('2021'!B31:E31)</f>
        <v>393709</v>
      </c>
      <c r="G31" s="31">
        <f>SUM('2020'!B31:E31)</f>
        <v>473110</v>
      </c>
      <c r="H31" s="31">
        <f t="shared" si="2"/>
        <v>-79401</v>
      </c>
      <c r="I31" s="27">
        <f t="shared" si="5"/>
        <v>1.6961345529654765</v>
      </c>
    </row>
    <row r="32" spans="1:9" x14ac:dyDescent="0.3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310589</v>
      </c>
      <c r="G32" s="11">
        <f>SUM('2020'!B32:E32)</f>
        <v>328701</v>
      </c>
      <c r="H32" s="11">
        <f t="shared" si="2"/>
        <v>-18112</v>
      </c>
      <c r="I32" s="26">
        <f>H32/G32</f>
        <v>-5.5101749005935487E-2</v>
      </c>
    </row>
    <row r="33" spans="1:9" x14ac:dyDescent="0.3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404694</v>
      </c>
      <c r="G33" s="43">
        <f>SUM('2020'!B33:E33)</f>
        <v>473388</v>
      </c>
      <c r="H33" s="43">
        <f t="shared" si="2"/>
        <v>-68694</v>
      </c>
      <c r="I33" s="25">
        <f t="shared" ref="I33" si="8">H33/G33</f>
        <v>-0.14511140966817918</v>
      </c>
    </row>
    <row r="34" spans="1:9" x14ac:dyDescent="0.35">
      <c r="A34" s="18" t="s">
        <v>51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715283</v>
      </c>
      <c r="G34" s="47">
        <f>SUM('2020'!B34:E34)</f>
        <v>802089</v>
      </c>
      <c r="H34" s="47">
        <f t="shared" si="2"/>
        <v>-86806</v>
      </c>
      <c r="I34" s="27">
        <f t="shared" si="5"/>
        <v>1.6632187305027419</v>
      </c>
    </row>
    <row r="35" spans="1:9" x14ac:dyDescent="0.35">
      <c r="A35" s="14" t="s">
        <v>52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35">
      <c r="A36" s="16" t="s">
        <v>19</v>
      </c>
      <c r="B36" s="30">
        <f>'2021'!E36</f>
        <v>7605</v>
      </c>
      <c r="C36" s="43">
        <f>'2020'!E36</f>
        <v>415</v>
      </c>
      <c r="D36" s="43">
        <f>B36-C36</f>
        <v>7190</v>
      </c>
      <c r="E36" s="57">
        <f t="shared" si="1"/>
        <v>17.325301204819276</v>
      </c>
      <c r="F36" s="50">
        <f>SUM('2021'!B36:E36)</f>
        <v>28100</v>
      </c>
      <c r="G36" s="30">
        <f>SUM('2020'!B36:E36)</f>
        <v>19515</v>
      </c>
      <c r="H36" s="30">
        <f t="shared" si="2"/>
        <v>8585</v>
      </c>
      <c r="I36" s="46">
        <f t="shared" si="10"/>
        <v>0.43991801178580581</v>
      </c>
    </row>
    <row r="37" spans="1:9" x14ac:dyDescent="0.3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35">
      <c r="A38" s="18" t="s">
        <v>53</v>
      </c>
      <c r="B38" s="31">
        <f>'2021'!E38</f>
        <v>38338</v>
      </c>
      <c r="C38" s="31">
        <f>'2020'!E38</f>
        <v>9419</v>
      </c>
      <c r="D38" s="31">
        <f>B38-C38</f>
        <v>28919</v>
      </c>
      <c r="E38" s="24">
        <f t="shared" si="1"/>
        <v>3.0702834695827583</v>
      </c>
      <c r="F38" s="31">
        <f>SUM('2021'!B38:E38)</f>
        <v>133858</v>
      </c>
      <c r="G38" s="48">
        <f>SUM('2020'!B38:E38)</f>
        <v>98762</v>
      </c>
      <c r="H38" s="48">
        <f t="shared" si="2"/>
        <v>35096</v>
      </c>
      <c r="I38" s="27">
        <f t="shared" si="5"/>
        <v>3.0702834695827583</v>
      </c>
    </row>
    <row r="39" spans="1:9" x14ac:dyDescent="0.35">
      <c r="A39" s="32" t="s">
        <v>54</v>
      </c>
      <c r="B39" s="33">
        <f>'2021'!E39</f>
        <v>809519</v>
      </c>
      <c r="C39" s="33">
        <f>'2020'!E39</f>
        <v>319925</v>
      </c>
      <c r="D39" s="33">
        <f>B39-C39</f>
        <v>489594</v>
      </c>
      <c r="E39" s="34">
        <f t="shared" si="1"/>
        <v>1.5303399234195514</v>
      </c>
      <c r="F39" s="35">
        <f>SUM('2021'!B39:E39)</f>
        <v>3445816</v>
      </c>
      <c r="G39" s="35">
        <f>SUM('2020'!B39:E39)</f>
        <v>4078913</v>
      </c>
      <c r="H39" s="35">
        <f t="shared" si="2"/>
        <v>-633097</v>
      </c>
      <c r="I39" s="36">
        <f t="shared" si="10"/>
        <v>-0.15521218520718633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customWidth="1"/>
    <col min="2" max="9" width="15.7265625" customWidth="1"/>
  </cols>
  <sheetData>
    <row r="1" spans="1:9" ht="26" x14ac:dyDescent="0.6">
      <c r="A1" s="8" t="s">
        <v>43</v>
      </c>
    </row>
    <row r="2" spans="1:9" ht="15.5" x14ac:dyDescent="0.35">
      <c r="A2" s="72">
        <v>44317</v>
      </c>
    </row>
    <row r="4" spans="1:9" x14ac:dyDescent="0.35">
      <c r="A4" s="10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'2021'!F6</f>
        <v>0</v>
      </c>
      <c r="C6" s="11">
        <f>'2020'!F6</f>
        <v>793</v>
      </c>
      <c r="D6" s="11">
        <f t="shared" ref="D6" si="0">B6-C6</f>
        <v>-793</v>
      </c>
      <c r="E6" s="22">
        <f t="shared" ref="E6" si="1">D6/C6</f>
        <v>-1</v>
      </c>
      <c r="F6" s="11">
        <f>SUM('2021'!B6:F6)</f>
        <v>5964</v>
      </c>
      <c r="G6" s="11">
        <f>SUM('2020'!B6:F6)</f>
        <v>5668</v>
      </c>
      <c r="H6" s="11">
        <f>F6-G6</f>
        <v>296</v>
      </c>
      <c r="I6" s="26">
        <f>H6/G6</f>
        <v>5.2223006351446721E-2</v>
      </c>
    </row>
    <row r="7" spans="1:9" x14ac:dyDescent="0.35">
      <c r="A7" s="16" t="s">
        <v>20</v>
      </c>
      <c r="B7" s="30">
        <f>'2021'!F7</f>
        <v>0</v>
      </c>
      <c r="C7" s="43">
        <f>'2020'!F7</f>
        <v>7391</v>
      </c>
      <c r="D7" s="43">
        <f t="shared" ref="D7:D39" si="2">B7-C7</f>
        <v>-7391</v>
      </c>
      <c r="E7" s="23">
        <f t="shared" ref="E7:E39" si="3">D7/C7</f>
        <v>-1</v>
      </c>
      <c r="F7" s="43">
        <f>SUM('2021'!B7:F7)</f>
        <v>55106</v>
      </c>
      <c r="G7" s="43">
        <f>SUM('2020'!B7:F7)</f>
        <v>59273</v>
      </c>
      <c r="H7" s="43">
        <f t="shared" ref="H7:H39" si="4">F7-G7</f>
        <v>-4167</v>
      </c>
      <c r="I7" s="25">
        <f t="shared" ref="I7:I39" si="5">H7/G7</f>
        <v>-7.0301823764614579E-2</v>
      </c>
    </row>
    <row r="8" spans="1:9" x14ac:dyDescent="0.35">
      <c r="A8" s="14" t="s">
        <v>21</v>
      </c>
      <c r="B8" s="29">
        <f>'2021'!F8</f>
        <v>0</v>
      </c>
      <c r="C8" s="11">
        <f>'2020'!F8</f>
        <v>4679</v>
      </c>
      <c r="D8" s="11">
        <f t="shared" si="2"/>
        <v>-4679</v>
      </c>
      <c r="E8" s="22">
        <f t="shared" si="3"/>
        <v>-1</v>
      </c>
      <c r="F8" s="11">
        <f>SUM('2021'!B8:F8)</f>
        <v>35915</v>
      </c>
      <c r="G8" s="11">
        <f>SUM('2020'!B8:F8)</f>
        <v>38308</v>
      </c>
      <c r="H8" s="11">
        <f t="shared" si="4"/>
        <v>-2393</v>
      </c>
      <c r="I8" s="26">
        <f t="shared" si="5"/>
        <v>-6.2467369740002089E-2</v>
      </c>
    </row>
    <row r="9" spans="1:9" x14ac:dyDescent="0.35">
      <c r="A9" s="18" t="s">
        <v>44</v>
      </c>
      <c r="B9" s="31">
        <f>'2021'!F9</f>
        <v>0</v>
      </c>
      <c r="C9" s="31">
        <f>'2020'!F9</f>
        <v>12863</v>
      </c>
      <c r="D9" s="31">
        <f t="shared" si="2"/>
        <v>-12863</v>
      </c>
      <c r="E9" s="24">
        <f t="shared" si="3"/>
        <v>-1</v>
      </c>
      <c r="F9" s="31">
        <f>SUM('2021'!B9:F9)</f>
        <v>96985</v>
      </c>
      <c r="G9" s="31">
        <f>SUM('2020'!B9:F9)</f>
        <v>103249</v>
      </c>
      <c r="H9" s="31">
        <f t="shared" si="4"/>
        <v>-6264</v>
      </c>
      <c r="I9" s="27">
        <f t="shared" si="5"/>
        <v>-6.0668868463617083E-2</v>
      </c>
    </row>
    <row r="10" spans="1:9" x14ac:dyDescent="0.35">
      <c r="A10" s="16" t="s">
        <v>16</v>
      </c>
      <c r="B10" s="30">
        <f>'2021'!F10</f>
        <v>0</v>
      </c>
      <c r="C10" s="43">
        <f>'2020'!F10</f>
        <v>19780</v>
      </c>
      <c r="D10" s="43">
        <f t="shared" si="2"/>
        <v>-19780</v>
      </c>
      <c r="E10" s="23">
        <f t="shared" si="3"/>
        <v>-1</v>
      </c>
      <c r="F10" s="43">
        <f>SUM('2021'!B10:F10)</f>
        <v>90026</v>
      </c>
      <c r="G10" s="43">
        <f>SUM('2020'!B10:F10)</f>
        <v>127265</v>
      </c>
      <c r="H10" s="43">
        <f t="shared" si="4"/>
        <v>-37239</v>
      </c>
      <c r="I10" s="26">
        <f t="shared" si="5"/>
        <v>-0.29260990845872786</v>
      </c>
    </row>
    <row r="11" spans="1:9" x14ac:dyDescent="0.35">
      <c r="A11" s="14" t="s">
        <v>14</v>
      </c>
      <c r="B11" s="29">
        <f>'2021'!F11</f>
        <v>0</v>
      </c>
      <c r="C11" s="11">
        <f>'2020'!F11</f>
        <v>80556</v>
      </c>
      <c r="D11" s="11">
        <f t="shared" si="2"/>
        <v>-80556</v>
      </c>
      <c r="E11" s="22">
        <f t="shared" si="3"/>
        <v>-1</v>
      </c>
      <c r="F11" s="11">
        <f>SUM('2021'!B11:F11)</f>
        <v>347255</v>
      </c>
      <c r="G11" s="11">
        <f>SUM('2020'!B11:F11)</f>
        <v>563545</v>
      </c>
      <c r="H11" s="11">
        <f t="shared" si="4"/>
        <v>-216290</v>
      </c>
      <c r="I11" s="26">
        <f t="shared" si="5"/>
        <v>-0.38380253573361489</v>
      </c>
    </row>
    <row r="12" spans="1:9" x14ac:dyDescent="0.35">
      <c r="A12" s="16" t="s">
        <v>17</v>
      </c>
      <c r="B12" s="30">
        <f>'2021'!F12</f>
        <v>0</v>
      </c>
      <c r="C12" s="43">
        <f>'2020'!F12</f>
        <v>2652</v>
      </c>
      <c r="D12" s="43">
        <f t="shared" si="2"/>
        <v>-2652</v>
      </c>
      <c r="E12" s="23">
        <f t="shared" si="3"/>
        <v>-1</v>
      </c>
      <c r="F12" s="43">
        <f>SUM('2021'!B12:F12)</f>
        <v>13764</v>
      </c>
      <c r="G12" s="43">
        <f>SUM('2020'!B12:F12)</f>
        <v>17501</v>
      </c>
      <c r="H12" s="43">
        <f t="shared" si="4"/>
        <v>-3737</v>
      </c>
      <c r="I12" s="25">
        <f t="shared" si="5"/>
        <v>-0.21353065539112051</v>
      </c>
    </row>
    <row r="13" spans="1:9" x14ac:dyDescent="0.35">
      <c r="A13" s="14" t="s">
        <v>15</v>
      </c>
      <c r="B13" s="29">
        <f>'2021'!F13</f>
        <v>0</v>
      </c>
      <c r="C13" s="11">
        <f>'2020'!F13</f>
        <v>103866</v>
      </c>
      <c r="D13" s="11">
        <f t="shared" si="2"/>
        <v>-103866</v>
      </c>
      <c r="E13" s="22">
        <f t="shared" si="3"/>
        <v>-1</v>
      </c>
      <c r="F13" s="11">
        <f>SUM('2021'!B13:F13)</f>
        <v>497215</v>
      </c>
      <c r="G13" s="11">
        <f>SUM('2020'!B13:F13)</f>
        <v>791262</v>
      </c>
      <c r="H13" s="11">
        <f t="shared" si="4"/>
        <v>-294047</v>
      </c>
      <c r="I13" s="26">
        <f t="shared" si="5"/>
        <v>-0.3716177448177721</v>
      </c>
    </row>
    <row r="14" spans="1:9" x14ac:dyDescent="0.35">
      <c r="A14" s="18" t="s">
        <v>45</v>
      </c>
      <c r="B14" s="31">
        <f>'2021'!F14</f>
        <v>0</v>
      </c>
      <c r="C14" s="31">
        <f>'2020'!F14</f>
        <v>206854</v>
      </c>
      <c r="D14" s="31">
        <f t="shared" si="2"/>
        <v>-206854</v>
      </c>
      <c r="E14" s="24">
        <f t="shared" si="3"/>
        <v>-1</v>
      </c>
      <c r="F14" s="31">
        <f>SUM('2021'!B14:F14)</f>
        <v>948260</v>
      </c>
      <c r="G14" s="31">
        <f>SUM('2020'!B14:F14)</f>
        <v>1499573</v>
      </c>
      <c r="H14" s="31">
        <f t="shared" si="4"/>
        <v>-551313</v>
      </c>
      <c r="I14" s="27">
        <f t="shared" si="5"/>
        <v>-0.36764665674828767</v>
      </c>
    </row>
    <row r="15" spans="1:9" x14ac:dyDescent="0.35">
      <c r="A15" s="16" t="s">
        <v>24</v>
      </c>
      <c r="B15" s="30">
        <f>'2021'!F15</f>
        <v>0</v>
      </c>
      <c r="C15" s="43">
        <f>'2020'!F15</f>
        <v>6159</v>
      </c>
      <c r="D15" s="43">
        <f t="shared" si="2"/>
        <v>-6159</v>
      </c>
      <c r="E15" s="23">
        <f t="shared" si="3"/>
        <v>-1</v>
      </c>
      <c r="F15" s="43">
        <f>SUM('2021'!B15:F15)</f>
        <v>50697</v>
      </c>
      <c r="G15" s="43">
        <f>SUM('2020'!B15:F15)</f>
        <v>47321</v>
      </c>
      <c r="H15" s="43">
        <f t="shared" si="4"/>
        <v>3376</v>
      </c>
      <c r="I15" s="25">
        <f t="shared" si="5"/>
        <v>7.1342532913505632E-2</v>
      </c>
    </row>
    <row r="16" spans="1:9" x14ac:dyDescent="0.35">
      <c r="A16" s="14" t="s">
        <v>23</v>
      </c>
      <c r="B16" s="29">
        <f>'2021'!F16</f>
        <v>0</v>
      </c>
      <c r="C16" s="11">
        <f>'2020'!F16</f>
        <v>3697</v>
      </c>
      <c r="D16" s="11">
        <f t="shared" si="2"/>
        <v>-3697</v>
      </c>
      <c r="E16" s="22">
        <f t="shared" si="3"/>
        <v>-1</v>
      </c>
      <c r="F16" s="11">
        <f>SUM('2021'!B16:F16)</f>
        <v>36715</v>
      </c>
      <c r="G16" s="11">
        <f>SUM('2020'!B16:F16)</f>
        <v>28595</v>
      </c>
      <c r="H16" s="11">
        <f t="shared" si="4"/>
        <v>8120</v>
      </c>
      <c r="I16" s="26">
        <f t="shared" si="5"/>
        <v>0.28396572827417382</v>
      </c>
    </row>
    <row r="17" spans="1:9" x14ac:dyDescent="0.35">
      <c r="A17" s="18" t="s">
        <v>46</v>
      </c>
      <c r="B17" s="31">
        <f>'2021'!F17</f>
        <v>0</v>
      </c>
      <c r="C17" s="31">
        <f>'2020'!F17</f>
        <v>9856</v>
      </c>
      <c r="D17" s="31">
        <f t="shared" si="2"/>
        <v>-9856</v>
      </c>
      <c r="E17" s="24">
        <f t="shared" si="3"/>
        <v>-1</v>
      </c>
      <c r="F17" s="31">
        <f>SUM('2021'!B17:F17)</f>
        <v>87412</v>
      </c>
      <c r="G17" s="31">
        <f>SUM('2020'!B17:F17)</f>
        <v>75916</v>
      </c>
      <c r="H17" s="31">
        <f t="shared" si="4"/>
        <v>11496</v>
      </c>
      <c r="I17" s="27">
        <f t="shared" si="5"/>
        <v>0.15143052847884503</v>
      </c>
    </row>
    <row r="18" spans="1:9" x14ac:dyDescent="0.35">
      <c r="A18" s="16" t="s">
        <v>34</v>
      </c>
      <c r="B18" s="30">
        <f>'2021'!F18</f>
        <v>0</v>
      </c>
      <c r="C18" s="43">
        <f>'2020'!F18</f>
        <v>50193</v>
      </c>
      <c r="D18" s="43">
        <f t="shared" si="2"/>
        <v>-50193</v>
      </c>
      <c r="E18" s="23">
        <f t="shared" si="3"/>
        <v>-1</v>
      </c>
      <c r="F18" s="43">
        <f>SUM('2021'!B18:F18)</f>
        <v>220466</v>
      </c>
      <c r="G18" s="43">
        <f>SUM('2020'!B18:F18)</f>
        <v>312175</v>
      </c>
      <c r="H18" s="43">
        <f t="shared" si="4"/>
        <v>-91709</v>
      </c>
      <c r="I18" s="25">
        <f t="shared" si="5"/>
        <v>-0.29377432529831027</v>
      </c>
    </row>
    <row r="19" spans="1:9" x14ac:dyDescent="0.35">
      <c r="A19" s="14" t="s">
        <v>33</v>
      </c>
      <c r="B19" s="29">
        <f>'2021'!F19</f>
        <v>0</v>
      </c>
      <c r="C19" s="11">
        <f>'2020'!F19</f>
        <v>159966</v>
      </c>
      <c r="D19" s="11">
        <f t="shared" si="2"/>
        <v>-159966</v>
      </c>
      <c r="E19" s="22">
        <f t="shared" si="3"/>
        <v>-1</v>
      </c>
      <c r="F19" s="11">
        <f>SUM('2021'!B19:F19)</f>
        <v>771826</v>
      </c>
      <c r="G19" s="11">
        <f>SUM('2020'!B19:F19)</f>
        <v>1099354</v>
      </c>
      <c r="H19" s="11">
        <f t="shared" si="4"/>
        <v>-327528</v>
      </c>
      <c r="I19" s="26">
        <f t="shared" si="5"/>
        <v>-0.29792769208098574</v>
      </c>
    </row>
    <row r="20" spans="1:9" x14ac:dyDescent="0.35">
      <c r="A20" s="18" t="s">
        <v>47</v>
      </c>
      <c r="B20" s="31">
        <f>'2021'!F20</f>
        <v>0</v>
      </c>
      <c r="C20" s="31">
        <f>'2020'!F20</f>
        <v>210159</v>
      </c>
      <c r="D20" s="31">
        <f t="shared" si="2"/>
        <v>-210159</v>
      </c>
      <c r="E20" s="24">
        <f t="shared" si="3"/>
        <v>-1</v>
      </c>
      <c r="F20" s="31">
        <f>SUM('2021'!B20:F20)</f>
        <v>992292</v>
      </c>
      <c r="G20" s="31">
        <f>SUM('2020'!B20:F20)</f>
        <v>1411529</v>
      </c>
      <c r="H20" s="31">
        <f t="shared" si="4"/>
        <v>-419237</v>
      </c>
      <c r="I20" s="27">
        <f t="shared" si="5"/>
        <v>-0.2970091298159655</v>
      </c>
    </row>
    <row r="21" spans="1:9" x14ac:dyDescent="0.35">
      <c r="A21" s="16" t="s">
        <v>28</v>
      </c>
      <c r="B21" s="30">
        <f>'2021'!F21</f>
        <v>0</v>
      </c>
      <c r="C21" s="43">
        <f>'2020'!F21</f>
        <v>961</v>
      </c>
      <c r="D21" s="43">
        <f t="shared" si="2"/>
        <v>-961</v>
      </c>
      <c r="E21" s="23">
        <f t="shared" si="3"/>
        <v>-1</v>
      </c>
      <c r="F21" s="43">
        <f>SUM('2021'!B21:F21)</f>
        <v>6966</v>
      </c>
      <c r="G21" s="43">
        <f>SUM('2020'!B21:F21)</f>
        <v>5750</v>
      </c>
      <c r="H21" s="43">
        <f t="shared" si="4"/>
        <v>1216</v>
      </c>
      <c r="I21" s="25">
        <f t="shared" si="5"/>
        <v>0.21147826086956523</v>
      </c>
    </row>
    <row r="22" spans="1:9" x14ac:dyDescent="0.35">
      <c r="A22" s="14" t="s">
        <v>26</v>
      </c>
      <c r="B22" s="29">
        <f>'2021'!F22</f>
        <v>0</v>
      </c>
      <c r="C22" s="11">
        <f>'2020'!F22</f>
        <v>2114</v>
      </c>
      <c r="D22" s="11">
        <f t="shared" si="2"/>
        <v>-2114</v>
      </c>
      <c r="E22" s="22">
        <f t="shared" si="3"/>
        <v>-1</v>
      </c>
      <c r="F22" s="11">
        <f>SUM('2021'!B22:F22)</f>
        <v>14670</v>
      </c>
      <c r="G22" s="11">
        <f>SUM('2020'!B22:F22)</f>
        <v>12984</v>
      </c>
      <c r="H22" s="11">
        <f t="shared" si="4"/>
        <v>1686</v>
      </c>
      <c r="I22" s="26">
        <f t="shared" si="5"/>
        <v>0.12985212569316082</v>
      </c>
    </row>
    <row r="23" spans="1:9" x14ac:dyDescent="0.35">
      <c r="A23" s="16" t="s">
        <v>27</v>
      </c>
      <c r="B23" s="30">
        <f>'2021'!F23</f>
        <v>0</v>
      </c>
      <c r="C23" s="43">
        <f>'2020'!F23</f>
        <v>1215</v>
      </c>
      <c r="D23" s="43">
        <f t="shared" si="2"/>
        <v>-1215</v>
      </c>
      <c r="E23" s="23">
        <f t="shared" si="3"/>
        <v>-1</v>
      </c>
      <c r="F23" s="43">
        <f>SUM('2021'!B23:F23)</f>
        <v>7924</v>
      </c>
      <c r="G23" s="43">
        <f>SUM('2020'!B23:F23)</f>
        <v>6538</v>
      </c>
      <c r="H23" s="43">
        <f t="shared" si="4"/>
        <v>1386</v>
      </c>
      <c r="I23" s="25">
        <f t="shared" si="5"/>
        <v>0.21199143468950749</v>
      </c>
    </row>
    <row r="24" spans="1:9" x14ac:dyDescent="0.35">
      <c r="A24" s="14" t="s">
        <v>25</v>
      </c>
      <c r="B24" s="29">
        <f>'2021'!F24</f>
        <v>0</v>
      </c>
      <c r="C24" s="11">
        <f>'2020'!F24</f>
        <v>1727</v>
      </c>
      <c r="D24" s="11">
        <f t="shared" si="2"/>
        <v>-1727</v>
      </c>
      <c r="E24" s="22">
        <f t="shared" si="3"/>
        <v>-1</v>
      </c>
      <c r="F24" s="11">
        <f>SUM('2021'!B24:F24)</f>
        <v>10943</v>
      </c>
      <c r="G24" s="11">
        <f>SUM('2020'!B24:F24)</f>
        <v>10471</v>
      </c>
      <c r="H24" s="11">
        <f t="shared" si="4"/>
        <v>472</v>
      </c>
      <c r="I24" s="26">
        <f t="shared" si="5"/>
        <v>4.5076878999140486E-2</v>
      </c>
    </row>
    <row r="25" spans="1:9" x14ac:dyDescent="0.35">
      <c r="A25" s="16" t="s">
        <v>29</v>
      </c>
      <c r="B25" s="30">
        <f>'2021'!F25</f>
        <v>0</v>
      </c>
      <c r="C25" s="43">
        <f>'2020'!F25</f>
        <v>2236</v>
      </c>
      <c r="D25" s="43">
        <f t="shared" si="2"/>
        <v>-2236</v>
      </c>
      <c r="E25" s="23">
        <f t="shared" si="3"/>
        <v>-1</v>
      </c>
      <c r="F25" s="43">
        <f>SUM('2021'!B25:F25)</f>
        <v>15652</v>
      </c>
      <c r="G25" s="43">
        <f>SUM('2020'!B25:F25)</f>
        <v>12471</v>
      </c>
      <c r="H25" s="43">
        <f t="shared" si="4"/>
        <v>3181</v>
      </c>
      <c r="I25" s="25">
        <f t="shared" si="5"/>
        <v>0.25507176649827601</v>
      </c>
    </row>
    <row r="26" spans="1:9" x14ac:dyDescent="0.35">
      <c r="A26" s="14" t="s">
        <v>30</v>
      </c>
      <c r="B26" s="29">
        <f>'2021'!F26</f>
        <v>0</v>
      </c>
      <c r="C26" s="11">
        <f>'2020'!F26</f>
        <v>3523</v>
      </c>
      <c r="D26" s="11">
        <f t="shared" si="2"/>
        <v>-3523</v>
      </c>
      <c r="E26" s="22">
        <f t="shared" si="3"/>
        <v>-1</v>
      </c>
      <c r="F26" s="11">
        <f>SUM('2021'!B26:F26)</f>
        <v>21862</v>
      </c>
      <c r="G26" s="11">
        <f>SUM('2020'!B26:F26)</f>
        <v>17979</v>
      </c>
      <c r="H26" s="11">
        <f t="shared" si="4"/>
        <v>3883</v>
      </c>
      <c r="I26" s="26">
        <f t="shared" si="5"/>
        <v>0.21597419211302074</v>
      </c>
    </row>
    <row r="27" spans="1:9" x14ac:dyDescent="0.35">
      <c r="A27" s="18" t="s">
        <v>48</v>
      </c>
      <c r="B27" s="31">
        <f>'2021'!F27</f>
        <v>0</v>
      </c>
      <c r="C27" s="31">
        <f>'2020'!F27</f>
        <v>11776</v>
      </c>
      <c r="D27" s="31">
        <f t="shared" si="2"/>
        <v>-11776</v>
      </c>
      <c r="E27" s="24">
        <f t="shared" si="3"/>
        <v>-1</v>
      </c>
      <c r="F27" s="31">
        <f>SUM('2021'!B27:F27)</f>
        <v>78017</v>
      </c>
      <c r="G27" s="31">
        <f>SUM('2020'!B27:F27)</f>
        <v>66193</v>
      </c>
      <c r="H27" s="31">
        <f t="shared" si="4"/>
        <v>11824</v>
      </c>
      <c r="I27" s="27">
        <f t="shared" si="5"/>
        <v>0.17862916018310093</v>
      </c>
    </row>
    <row r="28" spans="1:9" x14ac:dyDescent="0.35">
      <c r="A28" s="16" t="s">
        <v>49</v>
      </c>
      <c r="B28" s="30">
        <f>'2021'!F28</f>
        <v>0</v>
      </c>
      <c r="C28" s="43">
        <f>'2020'!F28</f>
        <v>7385</v>
      </c>
      <c r="D28" s="43">
        <f t="shared" si="2"/>
        <v>-7385</v>
      </c>
      <c r="E28" s="23">
        <f t="shared" si="3"/>
        <v>-1</v>
      </c>
      <c r="F28" s="43">
        <f>SUM('2021'!B28:F28)</f>
        <v>33840</v>
      </c>
      <c r="G28" s="43">
        <f>SUM('2020'!B28:F28)</f>
        <v>44426</v>
      </c>
      <c r="H28" s="43">
        <f t="shared" si="4"/>
        <v>-10586</v>
      </c>
      <c r="I28" s="25">
        <f t="shared" si="5"/>
        <v>-0.23828388781344259</v>
      </c>
    </row>
    <row r="29" spans="1:9" x14ac:dyDescent="0.35">
      <c r="A29" s="14" t="s">
        <v>36</v>
      </c>
      <c r="B29" s="29">
        <f>'2021'!F29</f>
        <v>0</v>
      </c>
      <c r="C29" s="11">
        <f>'2020'!F29</f>
        <v>25707</v>
      </c>
      <c r="D29" s="11">
        <f t="shared" si="2"/>
        <v>-25707</v>
      </c>
      <c r="E29" s="22">
        <f t="shared" si="3"/>
        <v>-1</v>
      </c>
      <c r="F29" s="11">
        <f>SUM('2021'!B29:F29)</f>
        <v>163751</v>
      </c>
      <c r="G29" s="11">
        <f>SUM('2020'!B29:F29)</f>
        <v>188869</v>
      </c>
      <c r="H29" s="11">
        <f t="shared" si="4"/>
        <v>-25118</v>
      </c>
      <c r="I29" s="26">
        <f t="shared" si="5"/>
        <v>-0.13299165029729601</v>
      </c>
    </row>
    <row r="30" spans="1:9" x14ac:dyDescent="0.35">
      <c r="A30" s="16" t="s">
        <v>35</v>
      </c>
      <c r="B30" s="30">
        <f>'2021'!F30</f>
        <v>0</v>
      </c>
      <c r="C30" s="43">
        <f>'2020'!F30</f>
        <v>40803</v>
      </c>
      <c r="D30" s="43">
        <f t="shared" si="2"/>
        <v>-40803</v>
      </c>
      <c r="E30" s="23">
        <f t="shared" si="3"/>
        <v>-1</v>
      </c>
      <c r="F30" s="43">
        <f>SUM('2021'!B30:F30)</f>
        <v>196118</v>
      </c>
      <c r="G30" s="43">
        <f>SUM('2020'!B30:F30)</f>
        <v>313710</v>
      </c>
      <c r="H30" s="43">
        <f t="shared" si="4"/>
        <v>-117592</v>
      </c>
      <c r="I30" s="25">
        <f t="shared" si="5"/>
        <v>-0.37484300787351377</v>
      </c>
    </row>
    <row r="31" spans="1:9" x14ac:dyDescent="0.35">
      <c r="A31" s="18" t="s">
        <v>50</v>
      </c>
      <c r="B31" s="31">
        <f>'2021'!F31</f>
        <v>0</v>
      </c>
      <c r="C31" s="31">
        <f>'2020'!F31</f>
        <v>73895</v>
      </c>
      <c r="D31" s="31">
        <f t="shared" si="2"/>
        <v>-73895</v>
      </c>
      <c r="E31" s="24">
        <f t="shared" si="3"/>
        <v>-1</v>
      </c>
      <c r="F31" s="31">
        <f>SUM('2021'!B31:F31)</f>
        <v>393709</v>
      </c>
      <c r="G31" s="31">
        <f>SUM('2020'!B31:F31)</f>
        <v>547005</v>
      </c>
      <c r="H31" s="31">
        <f t="shared" si="4"/>
        <v>-153296</v>
      </c>
      <c r="I31" s="27">
        <f t="shared" si="5"/>
        <v>-0.28024606722059214</v>
      </c>
    </row>
    <row r="32" spans="1:9" x14ac:dyDescent="0.35">
      <c r="A32" s="14" t="s">
        <v>32</v>
      </c>
      <c r="B32" s="29">
        <f>'2021'!F32</f>
        <v>0</v>
      </c>
      <c r="C32" s="11">
        <f>'2020'!F32</f>
        <v>59654</v>
      </c>
      <c r="D32" s="11">
        <f t="shared" si="2"/>
        <v>-59654</v>
      </c>
      <c r="E32" s="22">
        <f t="shared" si="3"/>
        <v>-1</v>
      </c>
      <c r="F32" s="11">
        <f>SUM('2021'!B32:F32)</f>
        <v>310589</v>
      </c>
      <c r="G32" s="11">
        <f>SUM('2020'!B32:F32)</f>
        <v>388355</v>
      </c>
      <c r="H32" s="11">
        <f t="shared" si="4"/>
        <v>-77766</v>
      </c>
      <c r="I32" s="26">
        <f t="shared" si="5"/>
        <v>-0.20024462154472067</v>
      </c>
    </row>
    <row r="33" spans="1:9" x14ac:dyDescent="0.35">
      <c r="A33" s="16" t="s">
        <v>31</v>
      </c>
      <c r="B33" s="30">
        <f>'2021'!F33</f>
        <v>0</v>
      </c>
      <c r="C33" s="43">
        <f>'2020'!F33</f>
        <v>70664</v>
      </c>
      <c r="D33" s="43">
        <f t="shared" si="2"/>
        <v>-70664</v>
      </c>
      <c r="E33" s="23">
        <f t="shared" si="3"/>
        <v>-1</v>
      </c>
      <c r="F33" s="43">
        <f>SUM('2021'!B33:F33)</f>
        <v>404694</v>
      </c>
      <c r="G33" s="43">
        <f>SUM('2020'!B33:F33)</f>
        <v>544052</v>
      </c>
      <c r="H33" s="43">
        <f t="shared" si="4"/>
        <v>-139358</v>
      </c>
      <c r="I33" s="25">
        <f t="shared" si="5"/>
        <v>-0.25614830935278243</v>
      </c>
    </row>
    <row r="34" spans="1:9" x14ac:dyDescent="0.35">
      <c r="A34" s="18" t="s">
        <v>51</v>
      </c>
      <c r="B34" s="31">
        <f>'2021'!F34</f>
        <v>0</v>
      </c>
      <c r="C34" s="31">
        <f>'2020'!F34</f>
        <v>130318</v>
      </c>
      <c r="D34" s="44">
        <f t="shared" si="2"/>
        <v>-130318</v>
      </c>
      <c r="E34" s="24">
        <f t="shared" si="3"/>
        <v>-1</v>
      </c>
      <c r="F34" s="31">
        <f>SUM('2021'!B34:F34)</f>
        <v>715283</v>
      </c>
      <c r="G34" s="47">
        <f>SUM('2020'!B34:F34)</f>
        <v>932407</v>
      </c>
      <c r="H34" s="47">
        <f t="shared" si="4"/>
        <v>-217124</v>
      </c>
      <c r="I34" s="27">
        <f t="shared" si="5"/>
        <v>-0.23286397463768505</v>
      </c>
    </row>
    <row r="35" spans="1:9" x14ac:dyDescent="0.35">
      <c r="A35" s="14" t="s">
        <v>52</v>
      </c>
      <c r="B35" s="29">
        <f>'2021'!F35</f>
        <v>0</v>
      </c>
      <c r="C35" s="11">
        <f>'2020'!F35</f>
        <v>86</v>
      </c>
      <c r="D35" s="11">
        <f t="shared" si="2"/>
        <v>-86</v>
      </c>
      <c r="E35" s="22">
        <f t="shared" si="3"/>
        <v>-1</v>
      </c>
      <c r="F35" s="49">
        <f>SUM('2021'!B35:F35)</f>
        <v>210</v>
      </c>
      <c r="G35" s="29">
        <f>SUM('2020'!B35:F35)</f>
        <v>213</v>
      </c>
      <c r="H35" s="29">
        <f t="shared" si="4"/>
        <v>-3</v>
      </c>
      <c r="I35" s="45">
        <f t="shared" si="5"/>
        <v>-1.4084507042253521E-2</v>
      </c>
    </row>
    <row r="36" spans="1:9" x14ac:dyDescent="0.35">
      <c r="A36" s="16" t="s">
        <v>19</v>
      </c>
      <c r="B36" s="30">
        <f>'2021'!F36</f>
        <v>0</v>
      </c>
      <c r="C36" s="43">
        <f>'2020'!F36</f>
        <v>4394</v>
      </c>
      <c r="D36" s="43">
        <f t="shared" si="2"/>
        <v>-4394</v>
      </c>
      <c r="E36" s="57">
        <f t="shared" si="3"/>
        <v>-1</v>
      </c>
      <c r="F36" s="50">
        <f>SUM('2021'!B36:F36)</f>
        <v>28100</v>
      </c>
      <c r="G36" s="30">
        <f>SUM('2020'!B36:F36)</f>
        <v>23909</v>
      </c>
      <c r="H36" s="30">
        <f t="shared" si="4"/>
        <v>4191</v>
      </c>
      <c r="I36" s="46">
        <f t="shared" si="5"/>
        <v>0.17528963988456231</v>
      </c>
    </row>
    <row r="37" spans="1:9" x14ac:dyDescent="0.35">
      <c r="A37" s="14" t="s">
        <v>18</v>
      </c>
      <c r="B37" s="29">
        <f>'2021'!F37</f>
        <v>0</v>
      </c>
      <c r="C37" s="11">
        <f>'2020'!F37</f>
        <v>27402</v>
      </c>
      <c r="D37" s="11">
        <f t="shared" si="2"/>
        <v>-27402</v>
      </c>
      <c r="E37" s="22">
        <f t="shared" si="3"/>
        <v>-1</v>
      </c>
      <c r="F37" s="49">
        <f>SUM('2021'!B37:F37)</f>
        <v>105548</v>
      </c>
      <c r="G37" s="29">
        <f>SUM('2020'!B37:F37)</f>
        <v>106522</v>
      </c>
      <c r="H37" s="29">
        <f t="shared" si="4"/>
        <v>-974</v>
      </c>
      <c r="I37" s="45">
        <f t="shared" si="5"/>
        <v>-9.1436510767728737E-3</v>
      </c>
    </row>
    <row r="38" spans="1:9" x14ac:dyDescent="0.35">
      <c r="A38" s="18" t="s">
        <v>53</v>
      </c>
      <c r="B38" s="31">
        <f>'2021'!F38</f>
        <v>0</v>
      </c>
      <c r="C38" s="31">
        <f>'2020'!F38</f>
        <v>31882</v>
      </c>
      <c r="D38" s="31">
        <f t="shared" si="2"/>
        <v>-31882</v>
      </c>
      <c r="E38" s="24">
        <f t="shared" si="3"/>
        <v>-1</v>
      </c>
      <c r="F38" s="31">
        <f>SUM('2021'!B38:F38)</f>
        <v>133858</v>
      </c>
      <c r="G38" s="48">
        <f>SUM('2020'!B38:F38)</f>
        <v>130644</v>
      </c>
      <c r="H38" s="48">
        <f t="shared" si="4"/>
        <v>3214</v>
      </c>
      <c r="I38" s="27">
        <f t="shared" si="5"/>
        <v>2.4601206331710604E-2</v>
      </c>
    </row>
    <row r="39" spans="1:9" x14ac:dyDescent="0.35">
      <c r="A39" s="32" t="s">
        <v>54</v>
      </c>
      <c r="B39" s="33">
        <f>'2021'!F39</f>
        <v>0</v>
      </c>
      <c r="C39" s="33">
        <f>'2020'!F39</f>
        <v>687603</v>
      </c>
      <c r="D39" s="33">
        <f t="shared" si="2"/>
        <v>-687603</v>
      </c>
      <c r="E39" s="34">
        <f t="shared" si="3"/>
        <v>-1</v>
      </c>
      <c r="F39" s="35">
        <f>SUM('2021'!B39:F39)</f>
        <v>3445816</v>
      </c>
      <c r="G39" s="35">
        <f>SUM('2020'!B39:F39)</f>
        <v>4766516</v>
      </c>
      <c r="H39" s="35">
        <f t="shared" si="4"/>
        <v>-1320700</v>
      </c>
      <c r="I39" s="36">
        <f t="shared" si="5"/>
        <v>-0.27707868808160929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44348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'2021'!G6</f>
        <v>0</v>
      </c>
      <c r="C6" s="11">
        <f>'2020'!G6</f>
        <v>696</v>
      </c>
      <c r="D6" s="11">
        <f t="shared" ref="D6" si="0">B6-C6</f>
        <v>-696</v>
      </c>
      <c r="E6" s="22">
        <f t="shared" ref="E6" si="1">D6/C6</f>
        <v>-1</v>
      </c>
      <c r="F6" s="11">
        <f>SUM('2021'!B6:G6)</f>
        <v>5964</v>
      </c>
      <c r="G6" s="11">
        <f>SUM('2020'!B6:G6)</f>
        <v>6364</v>
      </c>
      <c r="H6" s="11">
        <f>F6-G6</f>
        <v>-400</v>
      </c>
      <c r="I6" s="26">
        <f>H6/G6</f>
        <v>-6.2853551225644247E-2</v>
      </c>
    </row>
    <row r="7" spans="1:9" x14ac:dyDescent="0.35">
      <c r="A7" s="16" t="s">
        <v>20</v>
      </c>
      <c r="B7" s="30">
        <f>'2021'!G7</f>
        <v>0</v>
      </c>
      <c r="C7" s="43">
        <f>'2020'!G7</f>
        <v>8747</v>
      </c>
      <c r="D7" s="43">
        <f t="shared" ref="D7:D39" si="2">B7-C7</f>
        <v>-8747</v>
      </c>
      <c r="E7" s="23">
        <f t="shared" ref="E7:E39" si="3">D7/C7</f>
        <v>-1</v>
      </c>
      <c r="F7" s="43">
        <f>SUM('2021'!B7:G7)</f>
        <v>55106</v>
      </c>
      <c r="G7" s="43">
        <f>SUM('2020'!B7:G7)</f>
        <v>68020</v>
      </c>
      <c r="H7" s="43">
        <f t="shared" ref="H7:H39" si="4">F7-G7</f>
        <v>-12914</v>
      </c>
      <c r="I7" s="25">
        <f t="shared" ref="I7:I39" si="5">H7/G7</f>
        <v>-0.18985592472802118</v>
      </c>
    </row>
    <row r="8" spans="1:9" x14ac:dyDescent="0.35">
      <c r="A8" s="14" t="s">
        <v>21</v>
      </c>
      <c r="B8" s="29">
        <f>'2021'!G8</f>
        <v>0</v>
      </c>
      <c r="C8" s="11">
        <f>'2020'!G8</f>
        <v>5199</v>
      </c>
      <c r="D8" s="11">
        <f t="shared" si="2"/>
        <v>-5199</v>
      </c>
      <c r="E8" s="22">
        <f t="shared" si="3"/>
        <v>-1</v>
      </c>
      <c r="F8" s="11">
        <f>SUM('2021'!B8:G8)</f>
        <v>35915</v>
      </c>
      <c r="G8" s="11">
        <f>SUM('2020'!B8:G8)</f>
        <v>43507</v>
      </c>
      <c r="H8" s="11">
        <f t="shared" si="4"/>
        <v>-7592</v>
      </c>
      <c r="I8" s="26">
        <f t="shared" si="5"/>
        <v>-0.17450065506700072</v>
      </c>
    </row>
    <row r="9" spans="1:9" x14ac:dyDescent="0.35">
      <c r="A9" s="18" t="s">
        <v>44</v>
      </c>
      <c r="B9" s="31">
        <f>'2021'!G9</f>
        <v>0</v>
      </c>
      <c r="C9" s="31">
        <f>'2020'!G9</f>
        <v>14642</v>
      </c>
      <c r="D9" s="31">
        <f t="shared" si="2"/>
        <v>-14642</v>
      </c>
      <c r="E9" s="24">
        <f t="shared" si="3"/>
        <v>-1</v>
      </c>
      <c r="F9" s="31">
        <f>SUM('2021'!B9:G9)</f>
        <v>96985</v>
      </c>
      <c r="G9" s="31">
        <f>SUM('2020'!B9:G9)</f>
        <v>117891</v>
      </c>
      <c r="H9" s="31">
        <f t="shared" si="4"/>
        <v>-20906</v>
      </c>
      <c r="I9" s="27">
        <f t="shared" si="5"/>
        <v>-0.17733329940368645</v>
      </c>
    </row>
    <row r="10" spans="1:9" x14ac:dyDescent="0.35">
      <c r="A10" s="16" t="s">
        <v>16</v>
      </c>
      <c r="B10" s="30">
        <f>'2021'!G10</f>
        <v>0</v>
      </c>
      <c r="C10" s="43">
        <f>'2020'!G10</f>
        <v>24982</v>
      </c>
      <c r="D10" s="43">
        <f t="shared" si="2"/>
        <v>-24982</v>
      </c>
      <c r="E10" s="23">
        <f t="shared" si="3"/>
        <v>-1</v>
      </c>
      <c r="F10" s="43">
        <f>SUM('2021'!B10:G10)</f>
        <v>90026</v>
      </c>
      <c r="G10" s="43">
        <f>SUM('2020'!B10:G10)</f>
        <v>152247</v>
      </c>
      <c r="H10" s="43">
        <f t="shared" si="4"/>
        <v>-62221</v>
      </c>
      <c r="I10" s="26">
        <f t="shared" si="5"/>
        <v>-0.40868457178138157</v>
      </c>
    </row>
    <row r="11" spans="1:9" x14ac:dyDescent="0.35">
      <c r="A11" s="14" t="s">
        <v>14</v>
      </c>
      <c r="B11" s="29">
        <f>'2021'!G11</f>
        <v>0</v>
      </c>
      <c r="C11" s="11">
        <f>'2020'!G11</f>
        <v>107321</v>
      </c>
      <c r="D11" s="11">
        <f t="shared" si="2"/>
        <v>-107321</v>
      </c>
      <c r="E11" s="22">
        <f t="shared" si="3"/>
        <v>-1</v>
      </c>
      <c r="F11" s="11">
        <f>SUM('2021'!B11:G11)</f>
        <v>347255</v>
      </c>
      <c r="G11" s="11">
        <f>SUM('2020'!B11:G11)</f>
        <v>670866</v>
      </c>
      <c r="H11" s="11">
        <f t="shared" si="4"/>
        <v>-323611</v>
      </c>
      <c r="I11" s="26">
        <f t="shared" si="5"/>
        <v>-0.48237800097187816</v>
      </c>
    </row>
    <row r="12" spans="1:9" x14ac:dyDescent="0.35">
      <c r="A12" s="16" t="s">
        <v>17</v>
      </c>
      <c r="B12" s="30">
        <f>'2021'!G12</f>
        <v>0</v>
      </c>
      <c r="C12" s="43">
        <f>'2020'!G12</f>
        <v>2669</v>
      </c>
      <c r="D12" s="43">
        <f t="shared" si="2"/>
        <v>-2669</v>
      </c>
      <c r="E12" s="23">
        <f t="shared" si="3"/>
        <v>-1</v>
      </c>
      <c r="F12" s="43">
        <f>SUM('2021'!B12:G12)</f>
        <v>13764</v>
      </c>
      <c r="G12" s="43">
        <f>SUM('2020'!B12:G12)</f>
        <v>20170</v>
      </c>
      <c r="H12" s="43">
        <f t="shared" si="4"/>
        <v>-6406</v>
      </c>
      <c r="I12" s="25">
        <f t="shared" si="5"/>
        <v>-0.31760039662865641</v>
      </c>
    </row>
    <row r="13" spans="1:9" x14ac:dyDescent="0.35">
      <c r="A13" s="14" t="s">
        <v>15</v>
      </c>
      <c r="B13" s="29">
        <f>'2021'!G13</f>
        <v>0</v>
      </c>
      <c r="C13" s="11">
        <f>'2020'!G13</f>
        <v>133596</v>
      </c>
      <c r="D13" s="11">
        <f t="shared" si="2"/>
        <v>-133596</v>
      </c>
      <c r="E13" s="22">
        <f t="shared" si="3"/>
        <v>-1</v>
      </c>
      <c r="F13" s="11">
        <f>SUM('2021'!B13:G13)</f>
        <v>497215</v>
      </c>
      <c r="G13" s="11">
        <f>SUM('2020'!B13:G13)</f>
        <v>924858</v>
      </c>
      <c r="H13" s="11">
        <f t="shared" si="4"/>
        <v>-427643</v>
      </c>
      <c r="I13" s="26">
        <f t="shared" si="5"/>
        <v>-0.46238773952325657</v>
      </c>
    </row>
    <row r="14" spans="1:9" x14ac:dyDescent="0.35">
      <c r="A14" s="18" t="s">
        <v>45</v>
      </c>
      <c r="B14" s="31">
        <f>'2021'!G14</f>
        <v>0</v>
      </c>
      <c r="C14" s="31">
        <f>'2020'!G14</f>
        <v>268568</v>
      </c>
      <c r="D14" s="31">
        <f t="shared" si="2"/>
        <v>-268568</v>
      </c>
      <c r="E14" s="24">
        <f t="shared" si="3"/>
        <v>-1</v>
      </c>
      <c r="F14" s="31">
        <f>SUM('2021'!B14:G14)</f>
        <v>948260</v>
      </c>
      <c r="G14" s="31">
        <f>SUM('2020'!B14:G14)</f>
        <v>1768141</v>
      </c>
      <c r="H14" s="31">
        <f t="shared" si="4"/>
        <v>-819881</v>
      </c>
      <c r="I14" s="27">
        <f t="shared" si="5"/>
        <v>-0.46369661695532199</v>
      </c>
    </row>
    <row r="15" spans="1:9" x14ac:dyDescent="0.35">
      <c r="A15" s="16" t="s">
        <v>24</v>
      </c>
      <c r="B15" s="30">
        <f>'2021'!G15</f>
        <v>0</v>
      </c>
      <c r="C15" s="43">
        <f>'2020'!G15</f>
        <v>7167</v>
      </c>
      <c r="D15" s="43">
        <f t="shared" si="2"/>
        <v>-7167</v>
      </c>
      <c r="E15" s="23">
        <f t="shared" si="3"/>
        <v>-1</v>
      </c>
      <c r="F15" s="43">
        <f>SUM('2021'!B15:G15)</f>
        <v>50697</v>
      </c>
      <c r="G15" s="43">
        <f>SUM('2020'!B15:G15)</f>
        <v>54488</v>
      </c>
      <c r="H15" s="43">
        <f t="shared" si="4"/>
        <v>-3791</v>
      </c>
      <c r="I15" s="25">
        <f t="shared" si="5"/>
        <v>-6.9574952283071506E-2</v>
      </c>
    </row>
    <row r="16" spans="1:9" x14ac:dyDescent="0.35">
      <c r="A16" s="14" t="s">
        <v>23</v>
      </c>
      <c r="B16" s="29">
        <f>'2021'!G16</f>
        <v>0</v>
      </c>
      <c r="C16" s="11">
        <f>'2020'!G16</f>
        <v>4136</v>
      </c>
      <c r="D16" s="11">
        <f t="shared" si="2"/>
        <v>-4136</v>
      </c>
      <c r="E16" s="22">
        <f t="shared" si="3"/>
        <v>-1</v>
      </c>
      <c r="F16" s="11">
        <f>SUM('2021'!B16:G16)</f>
        <v>36715</v>
      </c>
      <c r="G16" s="11">
        <f>SUM('2020'!B16:G16)</f>
        <v>32731</v>
      </c>
      <c r="H16" s="11">
        <f t="shared" si="4"/>
        <v>3984</v>
      </c>
      <c r="I16" s="26">
        <f t="shared" si="5"/>
        <v>0.12171947083804345</v>
      </c>
    </row>
    <row r="17" spans="1:9" x14ac:dyDescent="0.35">
      <c r="A17" s="18" t="s">
        <v>46</v>
      </c>
      <c r="B17" s="31">
        <f>'2021'!G17</f>
        <v>0</v>
      </c>
      <c r="C17" s="31">
        <f>'2020'!G17</f>
        <v>11303</v>
      </c>
      <c r="D17" s="31">
        <f t="shared" si="2"/>
        <v>-11303</v>
      </c>
      <c r="E17" s="24">
        <f t="shared" si="3"/>
        <v>-1</v>
      </c>
      <c r="F17" s="31">
        <f>SUM('2021'!B17:G17)</f>
        <v>87412</v>
      </c>
      <c r="G17" s="31">
        <f>SUM('2020'!B17:G17)</f>
        <v>87219</v>
      </c>
      <c r="H17" s="31">
        <f t="shared" si="4"/>
        <v>193</v>
      </c>
      <c r="I17" s="27">
        <f t="shared" si="5"/>
        <v>2.2128206010158338E-3</v>
      </c>
    </row>
    <row r="18" spans="1:9" x14ac:dyDescent="0.35">
      <c r="A18" s="16" t="s">
        <v>34</v>
      </c>
      <c r="B18" s="30">
        <f>'2021'!G18</f>
        <v>0</v>
      </c>
      <c r="C18" s="43">
        <f>'2020'!G18</f>
        <v>64495</v>
      </c>
      <c r="D18" s="43">
        <f t="shared" si="2"/>
        <v>-64495</v>
      </c>
      <c r="E18" s="23">
        <f t="shared" si="3"/>
        <v>-1</v>
      </c>
      <c r="F18" s="43">
        <f>SUM('2021'!B18:G18)</f>
        <v>220466</v>
      </c>
      <c r="G18" s="43">
        <f>SUM('2020'!B18:G18)</f>
        <v>376670</v>
      </c>
      <c r="H18" s="43">
        <f t="shared" si="4"/>
        <v>-156204</v>
      </c>
      <c r="I18" s="25">
        <f t="shared" si="5"/>
        <v>-0.41469721506889318</v>
      </c>
    </row>
    <row r="19" spans="1:9" x14ac:dyDescent="0.35">
      <c r="A19" s="14" t="s">
        <v>33</v>
      </c>
      <c r="B19" s="29">
        <f>'2021'!G19</f>
        <v>0</v>
      </c>
      <c r="C19" s="11">
        <f>'2020'!G19</f>
        <v>201303</v>
      </c>
      <c r="D19" s="11">
        <f t="shared" si="2"/>
        <v>-201303</v>
      </c>
      <c r="E19" s="22">
        <f t="shared" si="3"/>
        <v>-1</v>
      </c>
      <c r="F19" s="11">
        <f>SUM('2021'!B19:G19)</f>
        <v>771826</v>
      </c>
      <c r="G19" s="11">
        <f>SUM('2020'!B19:G19)</f>
        <v>1300657</v>
      </c>
      <c r="H19" s="11">
        <f t="shared" si="4"/>
        <v>-528831</v>
      </c>
      <c r="I19" s="26">
        <f t="shared" si="5"/>
        <v>-0.4065875938083599</v>
      </c>
    </row>
    <row r="20" spans="1:9" x14ac:dyDescent="0.35">
      <c r="A20" s="18" t="s">
        <v>47</v>
      </c>
      <c r="B20" s="31">
        <f>'2021'!G20</f>
        <v>0</v>
      </c>
      <c r="C20" s="31">
        <f>'2020'!G20</f>
        <v>265798</v>
      </c>
      <c r="D20" s="31">
        <f t="shared" si="2"/>
        <v>-265798</v>
      </c>
      <c r="E20" s="24">
        <f t="shared" si="3"/>
        <v>-1</v>
      </c>
      <c r="F20" s="31">
        <f>SUM('2021'!B20:G20)</f>
        <v>992292</v>
      </c>
      <c r="G20" s="31">
        <f>SUM('2020'!B20:G20)</f>
        <v>1677327</v>
      </c>
      <c r="H20" s="31">
        <f t="shared" si="4"/>
        <v>-685035</v>
      </c>
      <c r="I20" s="27">
        <f t="shared" si="5"/>
        <v>-0.40840873604252481</v>
      </c>
    </row>
    <row r="21" spans="1:9" x14ac:dyDescent="0.35">
      <c r="A21" s="16" t="s">
        <v>28</v>
      </c>
      <c r="B21" s="30">
        <f>'2021'!G21</f>
        <v>0</v>
      </c>
      <c r="C21" s="43">
        <f>'2020'!G21</f>
        <v>1137</v>
      </c>
      <c r="D21" s="43">
        <f t="shared" si="2"/>
        <v>-1137</v>
      </c>
      <c r="E21" s="23">
        <f t="shared" si="3"/>
        <v>-1</v>
      </c>
      <c r="F21" s="43">
        <f>SUM('2021'!B21:G21)</f>
        <v>6966</v>
      </c>
      <c r="G21" s="43">
        <f>SUM('2020'!B21:G21)</f>
        <v>6887</v>
      </c>
      <c r="H21" s="43">
        <f t="shared" si="4"/>
        <v>79</v>
      </c>
      <c r="I21" s="25">
        <f t="shared" si="5"/>
        <v>1.1470887178742558E-2</v>
      </c>
    </row>
    <row r="22" spans="1:9" x14ac:dyDescent="0.35">
      <c r="A22" s="14" t="s">
        <v>26</v>
      </c>
      <c r="B22" s="29">
        <f>'2021'!G22</f>
        <v>0</v>
      </c>
      <c r="C22" s="11">
        <f>'2020'!G22</f>
        <v>2411</v>
      </c>
      <c r="D22" s="11">
        <f t="shared" si="2"/>
        <v>-2411</v>
      </c>
      <c r="E22" s="22">
        <f t="shared" si="3"/>
        <v>-1</v>
      </c>
      <c r="F22" s="11">
        <f>SUM('2021'!B22:G22)</f>
        <v>14670</v>
      </c>
      <c r="G22" s="11">
        <f>SUM('2020'!B22:G22)</f>
        <v>15395</v>
      </c>
      <c r="H22" s="11">
        <f t="shared" si="4"/>
        <v>-725</v>
      </c>
      <c r="I22" s="26">
        <f t="shared" si="5"/>
        <v>-4.7093212081844756E-2</v>
      </c>
    </row>
    <row r="23" spans="1:9" x14ac:dyDescent="0.35">
      <c r="A23" s="16" t="s">
        <v>27</v>
      </c>
      <c r="B23" s="30">
        <f>'2021'!G23</f>
        <v>0</v>
      </c>
      <c r="C23" s="43">
        <f>'2020'!G23</f>
        <v>1255</v>
      </c>
      <c r="D23" s="43">
        <f t="shared" si="2"/>
        <v>-1255</v>
      </c>
      <c r="E23" s="23">
        <f t="shared" si="3"/>
        <v>-1</v>
      </c>
      <c r="F23" s="43">
        <f>SUM('2021'!B23:G23)</f>
        <v>7924</v>
      </c>
      <c r="G23" s="43">
        <f>SUM('2020'!B23:G23)</f>
        <v>7793</v>
      </c>
      <c r="H23" s="43">
        <f t="shared" si="4"/>
        <v>131</v>
      </c>
      <c r="I23" s="25">
        <f t="shared" si="5"/>
        <v>1.6809957654305145E-2</v>
      </c>
    </row>
    <row r="24" spans="1:9" x14ac:dyDescent="0.35">
      <c r="A24" s="14" t="s">
        <v>25</v>
      </c>
      <c r="B24" s="29">
        <f>'2021'!G24</f>
        <v>0</v>
      </c>
      <c r="C24" s="11">
        <f>'2020'!G24</f>
        <v>1740</v>
      </c>
      <c r="D24" s="11">
        <f t="shared" si="2"/>
        <v>-1740</v>
      </c>
      <c r="E24" s="22">
        <f t="shared" si="3"/>
        <v>-1</v>
      </c>
      <c r="F24" s="11">
        <f>SUM('2021'!B24:G24)</f>
        <v>10943</v>
      </c>
      <c r="G24" s="11">
        <f>SUM('2020'!B24:G24)</f>
        <v>12211</v>
      </c>
      <c r="H24" s="11">
        <f t="shared" si="4"/>
        <v>-1268</v>
      </c>
      <c r="I24" s="26">
        <f t="shared" si="5"/>
        <v>-0.1038407992793383</v>
      </c>
    </row>
    <row r="25" spans="1:9" x14ac:dyDescent="0.35">
      <c r="A25" s="16" t="s">
        <v>29</v>
      </c>
      <c r="B25" s="30">
        <f>'2021'!G25</f>
        <v>0</v>
      </c>
      <c r="C25" s="43">
        <f>'2020'!G25</f>
        <v>2475</v>
      </c>
      <c r="D25" s="43">
        <f t="shared" si="2"/>
        <v>-2475</v>
      </c>
      <c r="E25" s="23">
        <f t="shared" si="3"/>
        <v>-1</v>
      </c>
      <c r="F25" s="43">
        <f>SUM('2021'!B25:G25)</f>
        <v>15652</v>
      </c>
      <c r="G25" s="43">
        <f>SUM('2020'!B25:G25)</f>
        <v>14946</v>
      </c>
      <c r="H25" s="43">
        <f t="shared" si="4"/>
        <v>706</v>
      </c>
      <c r="I25" s="25">
        <f t="shared" si="5"/>
        <v>4.7236718854543024E-2</v>
      </c>
    </row>
    <row r="26" spans="1:9" x14ac:dyDescent="0.35">
      <c r="A26" s="14" t="s">
        <v>30</v>
      </c>
      <c r="B26" s="29">
        <f>'2021'!G26</f>
        <v>0</v>
      </c>
      <c r="C26" s="11">
        <f>'2020'!G26</f>
        <v>3694</v>
      </c>
      <c r="D26" s="11">
        <f t="shared" si="2"/>
        <v>-3694</v>
      </c>
      <c r="E26" s="22">
        <f t="shared" si="3"/>
        <v>-1</v>
      </c>
      <c r="F26" s="11">
        <f>SUM('2021'!B26:G26)</f>
        <v>21862</v>
      </c>
      <c r="G26" s="11">
        <f>SUM('2020'!B26:G26)</f>
        <v>21673</v>
      </c>
      <c r="H26" s="11">
        <f t="shared" si="4"/>
        <v>189</v>
      </c>
      <c r="I26" s="26">
        <f t="shared" si="5"/>
        <v>8.7205278457066389E-3</v>
      </c>
    </row>
    <row r="27" spans="1:9" x14ac:dyDescent="0.35">
      <c r="A27" s="18" t="s">
        <v>48</v>
      </c>
      <c r="B27" s="31">
        <f>'2021'!G27</f>
        <v>0</v>
      </c>
      <c r="C27" s="31">
        <f>'2020'!G27</f>
        <v>12712</v>
      </c>
      <c r="D27" s="31">
        <f t="shared" si="2"/>
        <v>-12712</v>
      </c>
      <c r="E27" s="24">
        <f t="shared" si="3"/>
        <v>-1</v>
      </c>
      <c r="F27" s="31">
        <f>SUM('2021'!B27:G27)</f>
        <v>78017</v>
      </c>
      <c r="G27" s="31">
        <f>SUM('2020'!B27:G27)</f>
        <v>78905</v>
      </c>
      <c r="H27" s="31">
        <f t="shared" si="4"/>
        <v>-888</v>
      </c>
      <c r="I27" s="27">
        <f t="shared" si="5"/>
        <v>-1.1254039667955136E-2</v>
      </c>
    </row>
    <row r="28" spans="1:9" x14ac:dyDescent="0.35">
      <c r="A28" s="16" t="s">
        <v>49</v>
      </c>
      <c r="B28" s="30">
        <f>'2021'!G28</f>
        <v>0</v>
      </c>
      <c r="C28" s="43">
        <f>'2020'!G28</f>
        <v>10040</v>
      </c>
      <c r="D28" s="43">
        <f t="shared" si="2"/>
        <v>-10040</v>
      </c>
      <c r="E28" s="23">
        <f t="shared" si="3"/>
        <v>-1</v>
      </c>
      <c r="F28" s="43">
        <f>SUM('2021'!B28:G28)</f>
        <v>33840</v>
      </c>
      <c r="G28" s="43">
        <f>SUM('2020'!B28:G28)</f>
        <v>54466</v>
      </c>
      <c r="H28" s="43">
        <f t="shared" si="4"/>
        <v>-20626</v>
      </c>
      <c r="I28" s="25">
        <f t="shared" si="5"/>
        <v>-0.37869496566665445</v>
      </c>
    </row>
    <row r="29" spans="1:9" x14ac:dyDescent="0.35">
      <c r="A29" s="14" t="s">
        <v>36</v>
      </c>
      <c r="B29" s="29">
        <f>'2021'!G29</f>
        <v>0</v>
      </c>
      <c r="C29" s="11">
        <f>'2020'!G29</f>
        <v>31761</v>
      </c>
      <c r="D29" s="11">
        <f t="shared" si="2"/>
        <v>-31761</v>
      </c>
      <c r="E29" s="22">
        <f t="shared" si="3"/>
        <v>-1</v>
      </c>
      <c r="F29" s="11">
        <f>SUM('2021'!B29:G29)</f>
        <v>163751</v>
      </c>
      <c r="G29" s="11">
        <f>SUM('2020'!B29:G29)</f>
        <v>220630</v>
      </c>
      <c r="H29" s="11">
        <f t="shared" si="4"/>
        <v>-56879</v>
      </c>
      <c r="I29" s="26">
        <f t="shared" si="5"/>
        <v>-0.25780265603045821</v>
      </c>
    </row>
    <row r="30" spans="1:9" x14ac:dyDescent="0.35">
      <c r="A30" s="16" t="s">
        <v>35</v>
      </c>
      <c r="B30" s="30">
        <f>'2021'!G30</f>
        <v>0</v>
      </c>
      <c r="C30" s="43">
        <f>'2020'!G30</f>
        <v>50215</v>
      </c>
      <c r="D30" s="43">
        <f t="shared" si="2"/>
        <v>-50215</v>
      </c>
      <c r="E30" s="23">
        <f t="shared" si="3"/>
        <v>-1</v>
      </c>
      <c r="F30" s="43">
        <f>SUM('2021'!B30:G30)</f>
        <v>196118</v>
      </c>
      <c r="G30" s="43">
        <f>SUM('2020'!B30:G30)</f>
        <v>363925</v>
      </c>
      <c r="H30" s="43">
        <f t="shared" si="4"/>
        <v>-167807</v>
      </c>
      <c r="I30" s="25">
        <f t="shared" si="5"/>
        <v>-0.46110324929587138</v>
      </c>
    </row>
    <row r="31" spans="1:9" x14ac:dyDescent="0.35">
      <c r="A31" s="18" t="s">
        <v>50</v>
      </c>
      <c r="B31" s="31">
        <f>'2021'!G31</f>
        <v>0</v>
      </c>
      <c r="C31" s="31">
        <f>'2020'!G31</f>
        <v>92016</v>
      </c>
      <c r="D31" s="31">
        <f t="shared" si="2"/>
        <v>-92016</v>
      </c>
      <c r="E31" s="24">
        <f t="shared" si="3"/>
        <v>-1</v>
      </c>
      <c r="F31" s="31">
        <f>SUM('2021'!B31:G31)</f>
        <v>393709</v>
      </c>
      <c r="G31" s="31">
        <f>SUM('2020'!B31:G31)</f>
        <v>639021</v>
      </c>
      <c r="H31" s="31">
        <f t="shared" si="4"/>
        <v>-245312</v>
      </c>
      <c r="I31" s="27">
        <f t="shared" si="5"/>
        <v>-0.38388722749330617</v>
      </c>
    </row>
    <row r="32" spans="1:9" x14ac:dyDescent="0.35">
      <c r="A32" s="14" t="s">
        <v>32</v>
      </c>
      <c r="B32" s="29">
        <f>'2021'!G32</f>
        <v>0</v>
      </c>
      <c r="C32" s="11">
        <f>'2020'!G32</f>
        <v>72895</v>
      </c>
      <c r="D32" s="11">
        <f t="shared" si="2"/>
        <v>-72895</v>
      </c>
      <c r="E32" s="22">
        <f t="shared" si="3"/>
        <v>-1</v>
      </c>
      <c r="F32" s="11">
        <f>SUM('2021'!B32:G32)</f>
        <v>310589</v>
      </c>
      <c r="G32" s="11">
        <f>SUM('2020'!B32:G32)</f>
        <v>461250</v>
      </c>
      <c r="H32" s="11">
        <f t="shared" si="4"/>
        <v>-150661</v>
      </c>
      <c r="I32" s="26">
        <f t="shared" si="5"/>
        <v>-0.32663631436314361</v>
      </c>
    </row>
    <row r="33" spans="1:9" x14ac:dyDescent="0.35">
      <c r="A33" s="16" t="s">
        <v>31</v>
      </c>
      <c r="B33" s="30">
        <f>'2021'!G33</f>
        <v>0</v>
      </c>
      <c r="C33" s="43">
        <f>'2020'!G33</f>
        <v>89745</v>
      </c>
      <c r="D33" s="43">
        <f t="shared" si="2"/>
        <v>-89745</v>
      </c>
      <c r="E33" s="23">
        <f t="shared" si="3"/>
        <v>-1</v>
      </c>
      <c r="F33" s="43">
        <f>SUM('2021'!B33:G33)</f>
        <v>404694</v>
      </c>
      <c r="G33" s="43">
        <f>SUM('2020'!B33:G33)</f>
        <v>633797</v>
      </c>
      <c r="H33" s="43">
        <f t="shared" si="4"/>
        <v>-229103</v>
      </c>
      <c r="I33" s="25">
        <f t="shared" si="5"/>
        <v>-0.36147693977724726</v>
      </c>
    </row>
    <row r="34" spans="1:9" x14ac:dyDescent="0.35">
      <c r="A34" s="18" t="s">
        <v>51</v>
      </c>
      <c r="B34" s="31">
        <f>'2021'!G34</f>
        <v>0</v>
      </c>
      <c r="C34" s="31">
        <f>'2020'!G34</f>
        <v>162640</v>
      </c>
      <c r="D34" s="44">
        <f t="shared" si="2"/>
        <v>-162640</v>
      </c>
      <c r="E34" s="24">
        <f t="shared" si="3"/>
        <v>-1</v>
      </c>
      <c r="F34" s="31">
        <f>SUM('2021'!B34:G34)</f>
        <v>715283</v>
      </c>
      <c r="G34" s="47">
        <f>SUM('2020'!B34:G34)</f>
        <v>1095047</v>
      </c>
      <c r="H34" s="47">
        <f t="shared" si="4"/>
        <v>-379764</v>
      </c>
      <c r="I34" s="27">
        <f t="shared" si="5"/>
        <v>-0.34680155281006203</v>
      </c>
    </row>
    <row r="35" spans="1:9" x14ac:dyDescent="0.35">
      <c r="A35" s="14" t="s">
        <v>52</v>
      </c>
      <c r="B35" s="29">
        <f>'2021'!G35</f>
        <v>0</v>
      </c>
      <c r="C35" s="11">
        <f>'2020'!G35</f>
        <v>88</v>
      </c>
      <c r="D35" s="11">
        <f t="shared" si="2"/>
        <v>-88</v>
      </c>
      <c r="E35" s="22">
        <f t="shared" si="3"/>
        <v>-1</v>
      </c>
      <c r="F35" s="49">
        <f>SUM('2021'!B35:G35)</f>
        <v>210</v>
      </c>
      <c r="G35" s="29">
        <f>SUM('2020'!B35:G35)</f>
        <v>301</v>
      </c>
      <c r="H35" s="29">
        <f t="shared" si="4"/>
        <v>-91</v>
      </c>
      <c r="I35" s="45">
        <f t="shared" si="5"/>
        <v>-0.30232558139534882</v>
      </c>
    </row>
    <row r="36" spans="1:9" x14ac:dyDescent="0.35">
      <c r="A36" s="16" t="s">
        <v>19</v>
      </c>
      <c r="B36" s="30">
        <f>'2021'!G36</f>
        <v>0</v>
      </c>
      <c r="C36" s="43">
        <f>'2020'!G36</f>
        <v>4151</v>
      </c>
      <c r="D36" s="43">
        <f t="shared" si="2"/>
        <v>-4151</v>
      </c>
      <c r="E36" s="57">
        <f t="shared" si="3"/>
        <v>-1</v>
      </c>
      <c r="F36" s="50">
        <f>SUM('2021'!B36:G36)</f>
        <v>28100</v>
      </c>
      <c r="G36" s="30">
        <f>SUM('2020'!B36:G36)</f>
        <v>28060</v>
      </c>
      <c r="H36" s="30">
        <f t="shared" si="4"/>
        <v>40</v>
      </c>
      <c r="I36" s="46">
        <f t="shared" si="5"/>
        <v>1.4255167498218105E-3</v>
      </c>
    </row>
    <row r="37" spans="1:9" x14ac:dyDescent="0.35">
      <c r="A37" s="14" t="s">
        <v>18</v>
      </c>
      <c r="B37" s="29">
        <f>'2021'!G37</f>
        <v>0</v>
      </c>
      <c r="C37" s="11">
        <f>'2020'!G37</f>
        <v>36177</v>
      </c>
      <c r="D37" s="11">
        <f t="shared" si="2"/>
        <v>-36177</v>
      </c>
      <c r="E37" s="22">
        <f t="shared" si="3"/>
        <v>-1</v>
      </c>
      <c r="F37" s="49">
        <f>SUM('2021'!B37:G37)</f>
        <v>105548</v>
      </c>
      <c r="G37" s="29">
        <f>SUM('2020'!B37:G37)</f>
        <v>142699</v>
      </c>
      <c r="H37" s="29">
        <f t="shared" si="4"/>
        <v>-37151</v>
      </c>
      <c r="I37" s="45">
        <f t="shared" si="5"/>
        <v>-0.26034520213876761</v>
      </c>
    </row>
    <row r="38" spans="1:9" x14ac:dyDescent="0.35">
      <c r="A38" s="18" t="s">
        <v>53</v>
      </c>
      <c r="B38" s="31">
        <f>'2021'!G38</f>
        <v>0</v>
      </c>
      <c r="C38" s="31">
        <f>'2020'!G38</f>
        <v>40416</v>
      </c>
      <c r="D38" s="31">
        <f t="shared" si="2"/>
        <v>-40416</v>
      </c>
      <c r="E38" s="24">
        <f t="shared" si="3"/>
        <v>-1</v>
      </c>
      <c r="F38" s="31">
        <f>SUM('2021'!B38:G38)</f>
        <v>133858</v>
      </c>
      <c r="G38" s="48">
        <f>SUM('2020'!B38:G38)</f>
        <v>171060</v>
      </c>
      <c r="H38" s="48">
        <f t="shared" si="4"/>
        <v>-37202</v>
      </c>
      <c r="I38" s="27">
        <f t="shared" si="5"/>
        <v>-0.21747924704781949</v>
      </c>
    </row>
    <row r="39" spans="1:9" x14ac:dyDescent="0.35">
      <c r="A39" s="32" t="s">
        <v>54</v>
      </c>
      <c r="B39" s="33">
        <f>'2021'!G39</f>
        <v>0</v>
      </c>
      <c r="C39" s="33">
        <f>'2020'!G39</f>
        <v>868095</v>
      </c>
      <c r="D39" s="33">
        <f t="shared" si="2"/>
        <v>-868095</v>
      </c>
      <c r="E39" s="34">
        <f t="shared" si="3"/>
        <v>-1</v>
      </c>
      <c r="F39" s="35">
        <f>SUM('2021'!B39:G39)</f>
        <v>3445816</v>
      </c>
      <c r="G39" s="35">
        <f>SUM('2020'!B39:G39)</f>
        <v>5634611</v>
      </c>
      <c r="H39" s="35">
        <f t="shared" si="4"/>
        <v>-2188795</v>
      </c>
      <c r="I39" s="36">
        <f t="shared" si="5"/>
        <v>-0.38845538760350978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K14" sqref="K14"/>
    </sheetView>
  </sheetViews>
  <sheetFormatPr baseColWidth="10" defaultRowHeight="14.5" x14ac:dyDescent="0.35"/>
  <cols>
    <col min="1" max="1" width="24.7265625" style="51" customWidth="1"/>
    <col min="2" max="9" width="15.7265625" style="51" customWidth="1"/>
    <col min="10" max="16384" width="10.90625" style="51"/>
  </cols>
  <sheetData>
    <row r="1" spans="1:9" ht="26" x14ac:dyDescent="0.6">
      <c r="A1" s="54" t="s">
        <v>43</v>
      </c>
    </row>
    <row r="2" spans="1:9" ht="15.5" x14ac:dyDescent="0.35">
      <c r="A2" s="72">
        <v>44378</v>
      </c>
    </row>
    <row r="4" spans="1:9" x14ac:dyDescent="0.35">
      <c r="A4" s="55" t="s">
        <v>37</v>
      </c>
      <c r="B4" s="82" t="s">
        <v>38</v>
      </c>
      <c r="C4" s="83"/>
      <c r="D4" s="83"/>
      <c r="E4" s="84"/>
      <c r="F4" s="82" t="s">
        <v>39</v>
      </c>
      <c r="G4" s="83"/>
      <c r="H4" s="83"/>
      <c r="I4" s="84"/>
    </row>
    <row r="5" spans="1:9" x14ac:dyDescent="0.3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3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5964</v>
      </c>
      <c r="G6" s="11">
        <f>SUM('2020'!B6:H6)</f>
        <v>7331</v>
      </c>
      <c r="H6" s="11">
        <f>F6-G6</f>
        <v>-1367</v>
      </c>
      <c r="I6" s="26">
        <f>H6/G6</f>
        <v>-0.18646842177056336</v>
      </c>
    </row>
    <row r="7" spans="1:9" x14ac:dyDescent="0.35">
      <c r="A7" s="16" t="s">
        <v>20</v>
      </c>
      <c r="B7" s="30">
        <f>'2021'!H7</f>
        <v>0</v>
      </c>
      <c r="C7" s="43">
        <f>'2020'!H7</f>
        <v>4580</v>
      </c>
      <c r="D7" s="43">
        <f t="shared" ref="D7:D39" si="2">B7-C7</f>
        <v>-4580</v>
      </c>
      <c r="E7" s="23">
        <f t="shared" ref="E7:E39" si="3">D7/C7</f>
        <v>-1</v>
      </c>
      <c r="F7" s="43">
        <f>SUM('2021'!B7:H7)</f>
        <v>55106</v>
      </c>
      <c r="G7" s="43">
        <f>SUM('2020'!B7:H7)</f>
        <v>72600</v>
      </c>
      <c r="H7" s="43">
        <f t="shared" ref="H7:H39" si="4">F7-G7</f>
        <v>-17494</v>
      </c>
      <c r="I7" s="25">
        <f t="shared" ref="I7:I39" si="5">H7/G7</f>
        <v>-0.24096418732782368</v>
      </c>
    </row>
    <row r="8" spans="1:9" x14ac:dyDescent="0.35">
      <c r="A8" s="14" t="s">
        <v>21</v>
      </c>
      <c r="B8" s="29">
        <f>'2021'!H8</f>
        <v>0</v>
      </c>
      <c r="C8" s="11">
        <f>'2020'!H8</f>
        <v>4729</v>
      </c>
      <c r="D8" s="11">
        <f t="shared" si="2"/>
        <v>-4729</v>
      </c>
      <c r="E8" s="22">
        <f t="shared" si="3"/>
        <v>-1</v>
      </c>
      <c r="F8" s="11">
        <f>SUM('2021'!B8:H8)</f>
        <v>35915</v>
      </c>
      <c r="G8" s="11">
        <f>SUM('2020'!B8:H8)</f>
        <v>48236</v>
      </c>
      <c r="H8" s="11">
        <f t="shared" si="4"/>
        <v>-12321</v>
      </c>
      <c r="I8" s="26">
        <f t="shared" si="5"/>
        <v>-0.25543162782983664</v>
      </c>
    </row>
    <row r="9" spans="1:9" x14ac:dyDescent="0.35">
      <c r="A9" s="18" t="s">
        <v>44</v>
      </c>
      <c r="B9" s="31">
        <f>'2021'!H9</f>
        <v>0</v>
      </c>
      <c r="C9" s="31">
        <f>'2020'!H9</f>
        <v>10276</v>
      </c>
      <c r="D9" s="31">
        <f t="shared" si="2"/>
        <v>-10276</v>
      </c>
      <c r="E9" s="24">
        <f t="shared" si="3"/>
        <v>-1</v>
      </c>
      <c r="F9" s="31">
        <f>SUM('2021'!B9:H9)</f>
        <v>96985</v>
      </c>
      <c r="G9" s="31">
        <f>SUM('2020'!B9:H9)</f>
        <v>128167</v>
      </c>
      <c r="H9" s="31">
        <f t="shared" si="4"/>
        <v>-31182</v>
      </c>
      <c r="I9" s="27">
        <f t="shared" si="5"/>
        <v>-0.24329195502742515</v>
      </c>
    </row>
    <row r="10" spans="1:9" x14ac:dyDescent="0.35">
      <c r="A10" s="16" t="s">
        <v>16</v>
      </c>
      <c r="B10" s="30">
        <f>'2021'!H10</f>
        <v>0</v>
      </c>
      <c r="C10" s="43">
        <f>'2020'!H10</f>
        <v>20315</v>
      </c>
      <c r="D10" s="43">
        <f t="shared" si="2"/>
        <v>-20315</v>
      </c>
      <c r="E10" s="23">
        <f t="shared" si="3"/>
        <v>-1</v>
      </c>
      <c r="F10" s="43">
        <f>SUM('2021'!B10:H10)</f>
        <v>90026</v>
      </c>
      <c r="G10" s="43">
        <f>SUM('2020'!B10:H10)</f>
        <v>172562</v>
      </c>
      <c r="H10" s="43">
        <f t="shared" si="4"/>
        <v>-82536</v>
      </c>
      <c r="I10" s="26">
        <f t="shared" si="5"/>
        <v>-0.47829765533547364</v>
      </c>
    </row>
    <row r="11" spans="1:9" x14ac:dyDescent="0.35">
      <c r="A11" s="14" t="s">
        <v>14</v>
      </c>
      <c r="B11" s="29">
        <f>'2021'!H11</f>
        <v>0</v>
      </c>
      <c r="C11" s="11">
        <f>'2020'!H11</f>
        <v>90141</v>
      </c>
      <c r="D11" s="11">
        <f t="shared" si="2"/>
        <v>-90141</v>
      </c>
      <c r="E11" s="22">
        <f t="shared" si="3"/>
        <v>-1</v>
      </c>
      <c r="F11" s="11">
        <f>SUM('2021'!B11:H11)</f>
        <v>347255</v>
      </c>
      <c r="G11" s="11">
        <f>SUM('2020'!B11:H11)</f>
        <v>761007</v>
      </c>
      <c r="H11" s="11">
        <f t="shared" si="4"/>
        <v>-413752</v>
      </c>
      <c r="I11" s="26">
        <f t="shared" si="5"/>
        <v>-0.54369013688441759</v>
      </c>
    </row>
    <row r="12" spans="1:9" x14ac:dyDescent="0.35">
      <c r="A12" s="16" t="s">
        <v>17</v>
      </c>
      <c r="B12" s="30">
        <f>'2021'!H12</f>
        <v>0</v>
      </c>
      <c r="C12" s="43">
        <f>'2020'!H12</f>
        <v>1124</v>
      </c>
      <c r="D12" s="43">
        <f t="shared" si="2"/>
        <v>-1124</v>
      </c>
      <c r="E12" s="23">
        <f t="shared" si="3"/>
        <v>-1</v>
      </c>
      <c r="F12" s="43">
        <f>SUM('2021'!B12:H12)</f>
        <v>13764</v>
      </c>
      <c r="G12" s="43">
        <f>SUM('2020'!B12:H12)</f>
        <v>21294</v>
      </c>
      <c r="H12" s="43">
        <f t="shared" si="4"/>
        <v>-7530</v>
      </c>
      <c r="I12" s="25">
        <f t="shared" si="5"/>
        <v>-0.35362073823612283</v>
      </c>
    </row>
    <row r="13" spans="1:9" x14ac:dyDescent="0.35">
      <c r="A13" s="14" t="s">
        <v>15</v>
      </c>
      <c r="B13" s="29">
        <f>'2021'!H13</f>
        <v>0</v>
      </c>
      <c r="C13" s="11">
        <f>'2020'!H13</f>
        <v>112177</v>
      </c>
      <c r="D13" s="11">
        <f t="shared" si="2"/>
        <v>-112177</v>
      </c>
      <c r="E13" s="22">
        <f t="shared" si="3"/>
        <v>-1</v>
      </c>
      <c r="F13" s="11">
        <f>SUM('2021'!B13:H13)</f>
        <v>497215</v>
      </c>
      <c r="G13" s="11">
        <f>SUM('2020'!B13:H13)</f>
        <v>1037035</v>
      </c>
      <c r="H13" s="11">
        <f t="shared" si="4"/>
        <v>-539820</v>
      </c>
      <c r="I13" s="26">
        <f t="shared" si="5"/>
        <v>-0.52054173677841153</v>
      </c>
    </row>
    <row r="14" spans="1:9" x14ac:dyDescent="0.35">
      <c r="A14" s="18" t="s">
        <v>45</v>
      </c>
      <c r="B14" s="31">
        <f>'2021'!H14</f>
        <v>0</v>
      </c>
      <c r="C14" s="31">
        <f>'2020'!H14</f>
        <v>223757</v>
      </c>
      <c r="D14" s="31">
        <f t="shared" si="2"/>
        <v>-223757</v>
      </c>
      <c r="E14" s="24">
        <f t="shared" si="3"/>
        <v>-1</v>
      </c>
      <c r="F14" s="31">
        <f>SUM('2021'!B14:H14)</f>
        <v>948260</v>
      </c>
      <c r="G14" s="31">
        <f>SUM('2020'!B14:H14)</f>
        <v>1991898</v>
      </c>
      <c r="H14" s="31">
        <f t="shared" si="4"/>
        <v>-1043638</v>
      </c>
      <c r="I14" s="27">
        <f t="shared" si="5"/>
        <v>-0.52394148696368992</v>
      </c>
    </row>
    <row r="15" spans="1:9" x14ac:dyDescent="0.35">
      <c r="A15" s="16" t="s">
        <v>24</v>
      </c>
      <c r="B15" s="30">
        <f>'2021'!H15</f>
        <v>0</v>
      </c>
      <c r="C15" s="43">
        <f>'2020'!H15</f>
        <v>3830</v>
      </c>
      <c r="D15" s="43">
        <f t="shared" si="2"/>
        <v>-3830</v>
      </c>
      <c r="E15" s="23">
        <f t="shared" si="3"/>
        <v>-1</v>
      </c>
      <c r="F15" s="43">
        <f>SUM('2021'!B15:H15)</f>
        <v>50697</v>
      </c>
      <c r="G15" s="43">
        <f>SUM('2020'!B15:H15)</f>
        <v>58318</v>
      </c>
      <c r="H15" s="43">
        <f t="shared" si="4"/>
        <v>-7621</v>
      </c>
      <c r="I15" s="25">
        <f t="shared" si="5"/>
        <v>-0.13068006447409033</v>
      </c>
    </row>
    <row r="16" spans="1:9" x14ac:dyDescent="0.35">
      <c r="A16" s="14" t="s">
        <v>23</v>
      </c>
      <c r="B16" s="29">
        <f>'2021'!H16</f>
        <v>0</v>
      </c>
      <c r="C16" s="11">
        <f>'2020'!H16</f>
        <v>2267</v>
      </c>
      <c r="D16" s="11">
        <f t="shared" si="2"/>
        <v>-2267</v>
      </c>
      <c r="E16" s="22">
        <f t="shared" si="3"/>
        <v>-1</v>
      </c>
      <c r="F16" s="11">
        <f>SUM('2021'!B16:H16)</f>
        <v>36715</v>
      </c>
      <c r="G16" s="11">
        <f>SUM('2020'!B16:H16)</f>
        <v>34998</v>
      </c>
      <c r="H16" s="11">
        <f t="shared" si="4"/>
        <v>1717</v>
      </c>
      <c r="I16" s="26">
        <f t="shared" si="5"/>
        <v>4.905994628264472E-2</v>
      </c>
    </row>
    <row r="17" spans="1:9" x14ac:dyDescent="0.35">
      <c r="A17" s="18" t="s">
        <v>46</v>
      </c>
      <c r="B17" s="31">
        <f>'2021'!H17</f>
        <v>0</v>
      </c>
      <c r="C17" s="31">
        <f>'2020'!H17</f>
        <v>6097</v>
      </c>
      <c r="D17" s="31">
        <f t="shared" si="2"/>
        <v>-6097</v>
      </c>
      <c r="E17" s="24">
        <f t="shared" si="3"/>
        <v>-1</v>
      </c>
      <c r="F17" s="31">
        <f>SUM('2021'!B17:H17)</f>
        <v>87412</v>
      </c>
      <c r="G17" s="31">
        <f>SUM('2020'!B17:H17)</f>
        <v>93316</v>
      </c>
      <c r="H17" s="31">
        <f t="shared" si="4"/>
        <v>-5904</v>
      </c>
      <c r="I17" s="27">
        <f t="shared" si="5"/>
        <v>-6.32688927943761E-2</v>
      </c>
    </row>
    <row r="18" spans="1:9" x14ac:dyDescent="0.35">
      <c r="A18" s="16" t="s">
        <v>34</v>
      </c>
      <c r="B18" s="30">
        <f>'2021'!H18</f>
        <v>0</v>
      </c>
      <c r="C18" s="43">
        <f>'2020'!H18</f>
        <v>55775</v>
      </c>
      <c r="D18" s="43">
        <f t="shared" si="2"/>
        <v>-55775</v>
      </c>
      <c r="E18" s="23">
        <f t="shared" si="3"/>
        <v>-1</v>
      </c>
      <c r="F18" s="43">
        <f>SUM('2021'!B18:H18)</f>
        <v>220466</v>
      </c>
      <c r="G18" s="43">
        <f>SUM('2020'!B18:H18)</f>
        <v>432445</v>
      </c>
      <c r="H18" s="43">
        <f t="shared" si="4"/>
        <v>-211979</v>
      </c>
      <c r="I18" s="25">
        <f t="shared" si="5"/>
        <v>-0.49018719143474893</v>
      </c>
    </row>
    <row r="19" spans="1:9" x14ac:dyDescent="0.35">
      <c r="A19" s="14" t="s">
        <v>33</v>
      </c>
      <c r="B19" s="29">
        <f>'2021'!H19</f>
        <v>0</v>
      </c>
      <c r="C19" s="11">
        <f>'2020'!H19</f>
        <v>170638</v>
      </c>
      <c r="D19" s="11">
        <f t="shared" si="2"/>
        <v>-170638</v>
      </c>
      <c r="E19" s="22">
        <f t="shared" si="3"/>
        <v>-1</v>
      </c>
      <c r="F19" s="11">
        <f>SUM('2021'!B19:H19)</f>
        <v>771826</v>
      </c>
      <c r="G19" s="11">
        <f>SUM('2020'!B19:H19)</f>
        <v>1471295</v>
      </c>
      <c r="H19" s="11">
        <f t="shared" si="4"/>
        <v>-699469</v>
      </c>
      <c r="I19" s="26">
        <f t="shared" si="5"/>
        <v>-0.47541043774362041</v>
      </c>
    </row>
    <row r="20" spans="1:9" x14ac:dyDescent="0.35">
      <c r="A20" s="18" t="s">
        <v>47</v>
      </c>
      <c r="B20" s="31">
        <f>'2021'!H20</f>
        <v>0</v>
      </c>
      <c r="C20" s="31">
        <f>'2020'!H20</f>
        <v>226413</v>
      </c>
      <c r="D20" s="31">
        <f t="shared" si="2"/>
        <v>-226413</v>
      </c>
      <c r="E20" s="24">
        <f t="shared" si="3"/>
        <v>-1</v>
      </c>
      <c r="F20" s="31">
        <f>SUM('2021'!B20:H20)</f>
        <v>992292</v>
      </c>
      <c r="G20" s="31">
        <f>SUM('2020'!B20:H20)</f>
        <v>1903740</v>
      </c>
      <c r="H20" s="31">
        <f t="shared" si="4"/>
        <v>-911448</v>
      </c>
      <c r="I20" s="27">
        <f t="shared" si="5"/>
        <v>-0.47876705852689966</v>
      </c>
    </row>
    <row r="21" spans="1:9" x14ac:dyDescent="0.35">
      <c r="A21" s="16" t="s">
        <v>28</v>
      </c>
      <c r="B21" s="30">
        <f>'2021'!H21</f>
        <v>0</v>
      </c>
      <c r="C21" s="43">
        <f>'2020'!H21</f>
        <v>131</v>
      </c>
      <c r="D21" s="43">
        <f t="shared" si="2"/>
        <v>-131</v>
      </c>
      <c r="E21" s="23">
        <f t="shared" si="3"/>
        <v>-1</v>
      </c>
      <c r="F21" s="43">
        <f>SUM('2021'!B21:H21)</f>
        <v>6966</v>
      </c>
      <c r="G21" s="43">
        <f>SUM('2020'!B21:H21)</f>
        <v>7018</v>
      </c>
      <c r="H21" s="43">
        <f t="shared" si="4"/>
        <v>-52</v>
      </c>
      <c r="I21" s="25">
        <f t="shared" si="5"/>
        <v>-7.4095183813052152E-3</v>
      </c>
    </row>
    <row r="22" spans="1:9" x14ac:dyDescent="0.35">
      <c r="A22" s="14" t="s">
        <v>26</v>
      </c>
      <c r="B22" s="29">
        <f>'2021'!H22</f>
        <v>0</v>
      </c>
      <c r="C22" s="11">
        <f>'2020'!H22</f>
        <v>403</v>
      </c>
      <c r="D22" s="11">
        <f t="shared" si="2"/>
        <v>-403</v>
      </c>
      <c r="E22" s="22">
        <f t="shared" si="3"/>
        <v>-1</v>
      </c>
      <c r="F22" s="11">
        <f>SUM('2021'!B22:H22)</f>
        <v>14670</v>
      </c>
      <c r="G22" s="11">
        <f>SUM('2020'!B22:H22)</f>
        <v>15798</v>
      </c>
      <c r="H22" s="11">
        <f t="shared" si="4"/>
        <v>-1128</v>
      </c>
      <c r="I22" s="26">
        <f t="shared" si="5"/>
        <v>-7.1401443220660846E-2</v>
      </c>
    </row>
    <row r="23" spans="1:9" x14ac:dyDescent="0.35">
      <c r="A23" s="16" t="s">
        <v>27</v>
      </c>
      <c r="B23" s="30">
        <f>'2021'!H23</f>
        <v>0</v>
      </c>
      <c r="C23" s="43">
        <f>'2020'!H23</f>
        <v>101</v>
      </c>
      <c r="D23" s="43">
        <f t="shared" si="2"/>
        <v>-101</v>
      </c>
      <c r="E23" s="23">
        <f t="shared" si="3"/>
        <v>-1</v>
      </c>
      <c r="F23" s="43">
        <f>SUM('2021'!B23:H23)</f>
        <v>7924</v>
      </c>
      <c r="G23" s="43">
        <f>SUM('2020'!B23:H23)</f>
        <v>7894</v>
      </c>
      <c r="H23" s="43">
        <f t="shared" si="4"/>
        <v>30</v>
      </c>
      <c r="I23" s="25">
        <f t="shared" si="5"/>
        <v>3.8003546997719788E-3</v>
      </c>
    </row>
    <row r="24" spans="1:9" x14ac:dyDescent="0.35">
      <c r="A24" s="14" t="s">
        <v>25</v>
      </c>
      <c r="B24" s="29">
        <f>'2021'!H24</f>
        <v>0</v>
      </c>
      <c r="C24" s="11">
        <f>'2020'!H24</f>
        <v>372</v>
      </c>
      <c r="D24" s="11">
        <f t="shared" si="2"/>
        <v>-372</v>
      </c>
      <c r="E24" s="22">
        <f t="shared" si="3"/>
        <v>-1</v>
      </c>
      <c r="F24" s="11">
        <f>SUM('2021'!B24:H24)</f>
        <v>10943</v>
      </c>
      <c r="G24" s="11">
        <f>SUM('2020'!B24:H24)</f>
        <v>12583</v>
      </c>
      <c r="H24" s="11">
        <f t="shared" si="4"/>
        <v>-1640</v>
      </c>
      <c r="I24" s="26">
        <f t="shared" si="5"/>
        <v>-0.1303345783994278</v>
      </c>
    </row>
    <row r="25" spans="1:9" x14ac:dyDescent="0.35">
      <c r="A25" s="16" t="s">
        <v>29</v>
      </c>
      <c r="B25" s="30">
        <f>'2021'!H25</f>
        <v>0</v>
      </c>
      <c r="C25" s="43">
        <f>'2020'!H25</f>
        <v>1029</v>
      </c>
      <c r="D25" s="43">
        <f t="shared" si="2"/>
        <v>-1029</v>
      </c>
      <c r="E25" s="23">
        <f t="shared" si="3"/>
        <v>-1</v>
      </c>
      <c r="F25" s="43">
        <f>SUM('2021'!B25:H25)</f>
        <v>15652</v>
      </c>
      <c r="G25" s="43">
        <f>SUM('2020'!B25:H25)</f>
        <v>15975</v>
      </c>
      <c r="H25" s="43">
        <f t="shared" si="4"/>
        <v>-323</v>
      </c>
      <c r="I25" s="25">
        <f t="shared" si="5"/>
        <v>-2.0219092331768388E-2</v>
      </c>
    </row>
    <row r="26" spans="1:9" x14ac:dyDescent="0.35">
      <c r="A26" s="14" t="s">
        <v>30</v>
      </c>
      <c r="B26" s="29">
        <f>'2021'!H26</f>
        <v>0</v>
      </c>
      <c r="C26" s="11">
        <f>'2020'!H26</f>
        <v>524</v>
      </c>
      <c r="D26" s="11">
        <f t="shared" si="2"/>
        <v>-524</v>
      </c>
      <c r="E26" s="22">
        <f t="shared" si="3"/>
        <v>-1</v>
      </c>
      <c r="F26" s="11">
        <f>SUM('2021'!B26:H26)</f>
        <v>21862</v>
      </c>
      <c r="G26" s="11">
        <f>SUM('2020'!B26:H26)</f>
        <v>22197</v>
      </c>
      <c r="H26" s="11">
        <f t="shared" si="4"/>
        <v>-335</v>
      </c>
      <c r="I26" s="26">
        <f t="shared" si="5"/>
        <v>-1.5092129567058611E-2</v>
      </c>
    </row>
    <row r="27" spans="1:9" x14ac:dyDescent="0.35">
      <c r="A27" s="18" t="s">
        <v>48</v>
      </c>
      <c r="B27" s="31">
        <f>'2021'!H27</f>
        <v>0</v>
      </c>
      <c r="C27" s="31">
        <f>'2020'!H27</f>
        <v>2560</v>
      </c>
      <c r="D27" s="31">
        <f t="shared" si="2"/>
        <v>-2560</v>
      </c>
      <c r="E27" s="24">
        <f t="shared" si="3"/>
        <v>-1</v>
      </c>
      <c r="F27" s="31">
        <f>SUM('2021'!B27:H27)</f>
        <v>78017</v>
      </c>
      <c r="G27" s="31">
        <f>SUM('2020'!B27:H27)</f>
        <v>81465</v>
      </c>
      <c r="H27" s="31">
        <f t="shared" si="4"/>
        <v>-3448</v>
      </c>
      <c r="I27" s="27">
        <f t="shared" si="5"/>
        <v>-4.2324924814337445E-2</v>
      </c>
    </row>
    <row r="28" spans="1:9" x14ac:dyDescent="0.35">
      <c r="A28" s="16" t="s">
        <v>49</v>
      </c>
      <c r="B28" s="30">
        <f>'2021'!H28</f>
        <v>0</v>
      </c>
      <c r="C28" s="43">
        <f>'2020'!H28</f>
        <v>8039</v>
      </c>
      <c r="D28" s="43">
        <f t="shared" si="2"/>
        <v>-8039</v>
      </c>
      <c r="E28" s="23">
        <f t="shared" si="3"/>
        <v>-1</v>
      </c>
      <c r="F28" s="43">
        <f>SUM('2021'!B28:H28)</f>
        <v>33840</v>
      </c>
      <c r="G28" s="43">
        <f>SUM('2020'!B28:H28)</f>
        <v>62505</v>
      </c>
      <c r="H28" s="43">
        <f t="shared" si="4"/>
        <v>-28665</v>
      </c>
      <c r="I28" s="25">
        <f t="shared" si="5"/>
        <v>-0.45860331173506119</v>
      </c>
    </row>
    <row r="29" spans="1:9" x14ac:dyDescent="0.35">
      <c r="A29" s="14" t="s">
        <v>36</v>
      </c>
      <c r="B29" s="29">
        <f>'2021'!H29</f>
        <v>0</v>
      </c>
      <c r="C29" s="11">
        <f>'2020'!H29</f>
        <v>16507</v>
      </c>
      <c r="D29" s="11">
        <f t="shared" si="2"/>
        <v>-16507</v>
      </c>
      <c r="E29" s="22">
        <f t="shared" si="3"/>
        <v>-1</v>
      </c>
      <c r="F29" s="11">
        <f>SUM('2021'!B29:H29)</f>
        <v>163751</v>
      </c>
      <c r="G29" s="11">
        <f>SUM('2020'!B29:H29)</f>
        <v>237137</v>
      </c>
      <c r="H29" s="11">
        <f t="shared" si="4"/>
        <v>-73386</v>
      </c>
      <c r="I29" s="26">
        <f t="shared" si="5"/>
        <v>-0.30946667959871299</v>
      </c>
    </row>
    <row r="30" spans="1:9" x14ac:dyDescent="0.35">
      <c r="A30" s="16" t="s">
        <v>35</v>
      </c>
      <c r="B30" s="30">
        <f>'2021'!H30</f>
        <v>0</v>
      </c>
      <c r="C30" s="43">
        <f>'2020'!H30</f>
        <v>42353</v>
      </c>
      <c r="D30" s="43">
        <f t="shared" si="2"/>
        <v>-42353</v>
      </c>
      <c r="E30" s="23">
        <f t="shared" si="3"/>
        <v>-1</v>
      </c>
      <c r="F30" s="43">
        <f>SUM('2021'!B30:H30)</f>
        <v>196118</v>
      </c>
      <c r="G30" s="43">
        <f>SUM('2020'!B30:H30)</f>
        <v>406278</v>
      </c>
      <c r="H30" s="43">
        <f t="shared" si="4"/>
        <v>-210160</v>
      </c>
      <c r="I30" s="25">
        <f t="shared" si="5"/>
        <v>-0.51728127046012828</v>
      </c>
    </row>
    <row r="31" spans="1:9" x14ac:dyDescent="0.35">
      <c r="A31" s="18" t="s">
        <v>50</v>
      </c>
      <c r="B31" s="31">
        <f>'2021'!H31</f>
        <v>0</v>
      </c>
      <c r="C31" s="31">
        <f>'2020'!H31</f>
        <v>66899</v>
      </c>
      <c r="D31" s="31">
        <f t="shared" si="2"/>
        <v>-66899</v>
      </c>
      <c r="E31" s="24">
        <f t="shared" si="3"/>
        <v>-1</v>
      </c>
      <c r="F31" s="31">
        <f>SUM('2021'!B31:H31)</f>
        <v>393709</v>
      </c>
      <c r="G31" s="31">
        <f>SUM('2020'!B31:H31)</f>
        <v>705920</v>
      </c>
      <c r="H31" s="31">
        <f t="shared" si="4"/>
        <v>-312211</v>
      </c>
      <c r="I31" s="27">
        <f t="shared" si="5"/>
        <v>-0.44227532864913871</v>
      </c>
    </row>
    <row r="32" spans="1:9" x14ac:dyDescent="0.35">
      <c r="A32" s="14" t="s">
        <v>32</v>
      </c>
      <c r="B32" s="29">
        <f>'2021'!H32</f>
        <v>0</v>
      </c>
      <c r="C32" s="11">
        <f>'2020'!H32</f>
        <v>59911</v>
      </c>
      <c r="D32" s="11">
        <f t="shared" si="2"/>
        <v>-59911</v>
      </c>
      <c r="E32" s="22">
        <f t="shared" si="3"/>
        <v>-1</v>
      </c>
      <c r="F32" s="11">
        <f>SUM('2021'!B32:H32)</f>
        <v>310589</v>
      </c>
      <c r="G32" s="11">
        <f>SUM('2020'!B32:H32)</f>
        <v>521161</v>
      </c>
      <c r="H32" s="11">
        <f t="shared" si="4"/>
        <v>-210572</v>
      </c>
      <c r="I32" s="26">
        <f t="shared" si="5"/>
        <v>-0.40404404780864261</v>
      </c>
    </row>
    <row r="33" spans="1:9" x14ac:dyDescent="0.35">
      <c r="A33" s="16" t="s">
        <v>31</v>
      </c>
      <c r="B33" s="30">
        <f>'2021'!H33</f>
        <v>0</v>
      </c>
      <c r="C33" s="43">
        <f>'2020'!H33</f>
        <v>66814</v>
      </c>
      <c r="D33" s="43">
        <f t="shared" si="2"/>
        <v>-66814</v>
      </c>
      <c r="E33" s="23">
        <f t="shared" si="3"/>
        <v>-1</v>
      </c>
      <c r="F33" s="43">
        <f>SUM('2021'!B33:H33)</f>
        <v>404694</v>
      </c>
      <c r="G33" s="43">
        <f>SUM('2020'!B33:H33)</f>
        <v>700611</v>
      </c>
      <c r="H33" s="43">
        <f t="shared" si="4"/>
        <v>-295917</v>
      </c>
      <c r="I33" s="25">
        <f t="shared" si="5"/>
        <v>-0.42236990284194798</v>
      </c>
    </row>
    <row r="34" spans="1:9" x14ac:dyDescent="0.35">
      <c r="A34" s="18" t="s">
        <v>51</v>
      </c>
      <c r="B34" s="31">
        <f>'2021'!H34</f>
        <v>0</v>
      </c>
      <c r="C34" s="31">
        <f>'2020'!H34</f>
        <v>126725</v>
      </c>
      <c r="D34" s="44">
        <f t="shared" si="2"/>
        <v>-126725</v>
      </c>
      <c r="E34" s="24">
        <f t="shared" si="3"/>
        <v>-1</v>
      </c>
      <c r="F34" s="31">
        <f>SUM('2021'!B34:H34)</f>
        <v>715283</v>
      </c>
      <c r="G34" s="47">
        <f>SUM('2020'!B34:H34)</f>
        <v>1221772</v>
      </c>
      <c r="H34" s="47">
        <f t="shared" si="4"/>
        <v>-506489</v>
      </c>
      <c r="I34" s="27">
        <f t="shared" si="5"/>
        <v>-0.41455279708488979</v>
      </c>
    </row>
    <row r="35" spans="1:9" x14ac:dyDescent="0.35">
      <c r="A35" s="14" t="s">
        <v>52</v>
      </c>
      <c r="B35" s="29">
        <f>'2021'!H35</f>
        <v>0</v>
      </c>
      <c r="C35" s="11">
        <f>'2020'!H35</f>
        <v>66</v>
      </c>
      <c r="D35" s="11">
        <f t="shared" si="2"/>
        <v>-66</v>
      </c>
      <c r="E35" s="22">
        <f t="shared" si="3"/>
        <v>-1</v>
      </c>
      <c r="F35" s="49">
        <f>SUM('2021'!B35:H35)</f>
        <v>210</v>
      </c>
      <c r="G35" s="29">
        <f>SUM('2020'!B35:H35)</f>
        <v>367</v>
      </c>
      <c r="H35" s="29">
        <f t="shared" si="4"/>
        <v>-157</v>
      </c>
      <c r="I35" s="45">
        <f t="shared" si="5"/>
        <v>-0.42779291553133514</v>
      </c>
    </row>
    <row r="36" spans="1:9" x14ac:dyDescent="0.35">
      <c r="A36" s="16" t="s">
        <v>19</v>
      </c>
      <c r="B36" s="30">
        <f>'2021'!H36</f>
        <v>0</v>
      </c>
      <c r="C36" s="43">
        <f>'2020'!H36</f>
        <v>453</v>
      </c>
      <c r="D36" s="43">
        <f t="shared" si="2"/>
        <v>-453</v>
      </c>
      <c r="E36" s="57">
        <f t="shared" si="3"/>
        <v>-1</v>
      </c>
      <c r="F36" s="50">
        <f>SUM('2021'!B36:H36)</f>
        <v>28100</v>
      </c>
      <c r="G36" s="30">
        <f>SUM('2020'!B36:H36)</f>
        <v>28513</v>
      </c>
      <c r="H36" s="30">
        <f t="shared" si="4"/>
        <v>-413</v>
      </c>
      <c r="I36" s="46">
        <f t="shared" si="5"/>
        <v>-1.4484621050047346E-2</v>
      </c>
    </row>
    <row r="37" spans="1:9" x14ac:dyDescent="0.35">
      <c r="A37" s="14" t="s">
        <v>18</v>
      </c>
      <c r="B37" s="29">
        <f>'2021'!H37</f>
        <v>0</v>
      </c>
      <c r="C37" s="11">
        <f>'2020'!H37</f>
        <v>62988</v>
      </c>
      <c r="D37" s="11">
        <f t="shared" si="2"/>
        <v>-62988</v>
      </c>
      <c r="E37" s="22">
        <f t="shared" si="3"/>
        <v>-1</v>
      </c>
      <c r="F37" s="49">
        <f>SUM('2021'!B37:H37)</f>
        <v>105548</v>
      </c>
      <c r="G37" s="29">
        <f>SUM('2020'!B37:H37)</f>
        <v>205687</v>
      </c>
      <c r="H37" s="29">
        <f t="shared" si="4"/>
        <v>-100139</v>
      </c>
      <c r="I37" s="45">
        <f t="shared" si="5"/>
        <v>-0.48685138098178299</v>
      </c>
    </row>
    <row r="38" spans="1:9" x14ac:dyDescent="0.35">
      <c r="A38" s="18" t="s">
        <v>53</v>
      </c>
      <c r="B38" s="31">
        <f>'2021'!H38</f>
        <v>0</v>
      </c>
      <c r="C38" s="31">
        <f>'2020'!H38</f>
        <v>63507</v>
      </c>
      <c r="D38" s="31">
        <f t="shared" si="2"/>
        <v>-63507</v>
      </c>
      <c r="E38" s="24">
        <f t="shared" si="3"/>
        <v>-1</v>
      </c>
      <c r="F38" s="31">
        <f>SUM('2021'!B38:H38)</f>
        <v>133858</v>
      </c>
      <c r="G38" s="48">
        <f>SUM('2020'!B38:H38)</f>
        <v>234567</v>
      </c>
      <c r="H38" s="48">
        <f t="shared" si="4"/>
        <v>-100709</v>
      </c>
      <c r="I38" s="27">
        <f t="shared" si="5"/>
        <v>-0.42934001799059546</v>
      </c>
    </row>
    <row r="39" spans="1:9" x14ac:dyDescent="0.35">
      <c r="A39" s="32" t="s">
        <v>54</v>
      </c>
      <c r="B39" s="33">
        <f>'2021'!H39</f>
        <v>0</v>
      </c>
      <c r="C39" s="33">
        <f>'2020'!H39</f>
        <v>726234</v>
      </c>
      <c r="D39" s="33">
        <f t="shared" si="2"/>
        <v>-726234</v>
      </c>
      <c r="E39" s="34">
        <f t="shared" si="3"/>
        <v>-1</v>
      </c>
      <c r="F39" s="35">
        <f>SUM('2021'!B39:H39)</f>
        <v>3445816</v>
      </c>
      <c r="G39" s="35">
        <f>SUM('2020'!B39:H39)</f>
        <v>6360845</v>
      </c>
      <c r="H39" s="35">
        <f t="shared" si="4"/>
        <v>-2915029</v>
      </c>
      <c r="I39" s="36">
        <f t="shared" si="5"/>
        <v>-0.45827700564940665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2021-05-05T14:12:09Z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