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466" documentId="8_{4E9244F9-D190-4543-83CA-844AF51AD14B}" xr6:coauthVersionLast="45" xr6:coauthVersionMax="45" xr10:uidLastSave="{E0E8801B-31DB-45C8-B554-F272A92B72B0}"/>
  <bookViews>
    <workbookView xWindow="57480" yWindow="3090" windowWidth="29040" windowHeight="15840" tabRatio="904" activeTab="3" xr2:uid="{00000000-000D-0000-FFFF-FFFF00000000}"/>
  </bookViews>
  <sheets>
    <sheet name="2020" sheetId="4" r:id="rId1"/>
    <sheet name="2021" sheetId="2" r:id="rId2"/>
    <sheet name="01 - 2021" sheetId="3" r:id="rId3"/>
    <sheet name="02 - 2021" sheetId="5" r:id="rId4"/>
    <sheet name="03 - 2021" sheetId="6" r:id="rId5"/>
    <sheet name="04 - 2021" sheetId="7" r:id="rId6"/>
    <sheet name="05 - 2021" sheetId="8" r:id="rId7"/>
    <sheet name="06 - 2021" sheetId="14" r:id="rId8"/>
    <sheet name="07 - 2021" sheetId="15" r:id="rId9"/>
    <sheet name="08 - 2021" sheetId="16" r:id="rId10"/>
    <sheet name="09 - 2021" sheetId="17" r:id="rId11"/>
    <sheet name="10 - 2021" sheetId="18" r:id="rId12"/>
    <sheet name="11 - 2021 " sheetId="19" r:id="rId13"/>
    <sheet name="12 - 2021" sheetId="2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6" l="1"/>
  <c r="B36" i="6"/>
  <c r="B35" i="6"/>
  <c r="B33" i="6"/>
  <c r="B32" i="6"/>
  <c r="B30" i="6"/>
  <c r="B29" i="6"/>
  <c r="B28" i="6"/>
  <c r="B26" i="6"/>
  <c r="B25" i="6"/>
  <c r="B24" i="6"/>
  <c r="B23" i="6"/>
  <c r="B22" i="6"/>
  <c r="B21" i="6"/>
  <c r="B19" i="6"/>
  <c r="B18" i="6"/>
  <c r="B16" i="6"/>
  <c r="B15" i="6"/>
  <c r="B13" i="6"/>
  <c r="B12" i="6"/>
  <c r="B11" i="6"/>
  <c r="B10" i="6"/>
  <c r="B8" i="6"/>
  <c r="B7" i="6"/>
  <c r="B6" i="6"/>
  <c r="N20" i="2" l="1"/>
  <c r="N24" i="2"/>
  <c r="N32" i="2"/>
  <c r="N15" i="2"/>
  <c r="N11" i="2"/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G39" i="20"/>
  <c r="F39" i="20"/>
  <c r="H39" i="20" s="1"/>
  <c r="I39" i="20" s="1"/>
  <c r="C39" i="20"/>
  <c r="B39" i="20"/>
  <c r="D39" i="20" s="1"/>
  <c r="E39" i="20" s="1"/>
  <c r="G38" i="20"/>
  <c r="F38" i="20"/>
  <c r="H38" i="20" s="1"/>
  <c r="I38" i="20" s="1"/>
  <c r="C38" i="20"/>
  <c r="B38" i="20"/>
  <c r="D38" i="20" s="1"/>
  <c r="E38" i="20" s="1"/>
  <c r="G37" i="20"/>
  <c r="F37" i="20"/>
  <c r="H37" i="20" s="1"/>
  <c r="I37" i="20" s="1"/>
  <c r="C37" i="20"/>
  <c r="B37" i="20"/>
  <c r="D37" i="20" s="1"/>
  <c r="E37" i="20" s="1"/>
  <c r="G36" i="20"/>
  <c r="F36" i="20"/>
  <c r="H36" i="20" s="1"/>
  <c r="I36" i="20" s="1"/>
  <c r="C36" i="20"/>
  <c r="B36" i="20"/>
  <c r="D36" i="20" s="1"/>
  <c r="E36" i="20" s="1"/>
  <c r="G35" i="20"/>
  <c r="F35" i="20"/>
  <c r="H35" i="20" s="1"/>
  <c r="I35" i="20" s="1"/>
  <c r="C35" i="20"/>
  <c r="B35" i="20"/>
  <c r="D35" i="20" s="1"/>
  <c r="E35" i="20" s="1"/>
  <c r="G34" i="20"/>
  <c r="F34" i="20"/>
  <c r="H34" i="20" s="1"/>
  <c r="I34" i="20" s="1"/>
  <c r="C34" i="20"/>
  <c r="B34" i="20"/>
  <c r="D34" i="20" s="1"/>
  <c r="E34" i="20" s="1"/>
  <c r="G33" i="20"/>
  <c r="F33" i="20"/>
  <c r="H33" i="20" s="1"/>
  <c r="I33" i="20" s="1"/>
  <c r="C33" i="20"/>
  <c r="B33" i="20"/>
  <c r="D33" i="20" s="1"/>
  <c r="E33" i="20" s="1"/>
  <c r="G32" i="20"/>
  <c r="F32" i="20"/>
  <c r="H32" i="20" s="1"/>
  <c r="I32" i="20" s="1"/>
  <c r="C32" i="20"/>
  <c r="B32" i="20"/>
  <c r="D32" i="20" s="1"/>
  <c r="E32" i="20" s="1"/>
  <c r="G31" i="20"/>
  <c r="F31" i="20"/>
  <c r="H31" i="20" s="1"/>
  <c r="I31" i="20" s="1"/>
  <c r="C31" i="20"/>
  <c r="B31" i="20"/>
  <c r="D31" i="20" s="1"/>
  <c r="E31" i="20" s="1"/>
  <c r="G30" i="20"/>
  <c r="F30" i="20"/>
  <c r="H30" i="20" s="1"/>
  <c r="I30" i="20" s="1"/>
  <c r="C30" i="20"/>
  <c r="B30" i="20"/>
  <c r="D30" i="20" s="1"/>
  <c r="E30" i="20" s="1"/>
  <c r="G29" i="20"/>
  <c r="F29" i="20"/>
  <c r="H29" i="20" s="1"/>
  <c r="I29" i="20" s="1"/>
  <c r="C29" i="20"/>
  <c r="B29" i="20"/>
  <c r="D29" i="20" s="1"/>
  <c r="E29" i="20" s="1"/>
  <c r="G28" i="20"/>
  <c r="F28" i="20"/>
  <c r="H28" i="20" s="1"/>
  <c r="I28" i="20" s="1"/>
  <c r="C28" i="20"/>
  <c r="B28" i="20"/>
  <c r="D28" i="20" s="1"/>
  <c r="E28" i="20" s="1"/>
  <c r="G27" i="20"/>
  <c r="F27" i="20"/>
  <c r="H27" i="20" s="1"/>
  <c r="I27" i="20" s="1"/>
  <c r="C27" i="20"/>
  <c r="B27" i="20"/>
  <c r="D27" i="20" s="1"/>
  <c r="E27" i="20" s="1"/>
  <c r="G26" i="20"/>
  <c r="F26" i="20"/>
  <c r="H26" i="20" s="1"/>
  <c r="I26" i="20" s="1"/>
  <c r="C26" i="20"/>
  <c r="B26" i="20"/>
  <c r="D26" i="20" s="1"/>
  <c r="E26" i="20" s="1"/>
  <c r="G25" i="20"/>
  <c r="F25" i="20"/>
  <c r="H25" i="20" s="1"/>
  <c r="I25" i="20" s="1"/>
  <c r="C25" i="20"/>
  <c r="B25" i="20"/>
  <c r="D25" i="20" s="1"/>
  <c r="E25" i="20" s="1"/>
  <c r="G24" i="20"/>
  <c r="F24" i="20"/>
  <c r="H24" i="20" s="1"/>
  <c r="I24" i="20" s="1"/>
  <c r="C24" i="20"/>
  <c r="B24" i="20"/>
  <c r="D24" i="20" s="1"/>
  <c r="E24" i="20" s="1"/>
  <c r="G23" i="20"/>
  <c r="F23" i="20"/>
  <c r="H23" i="20" s="1"/>
  <c r="I23" i="20" s="1"/>
  <c r="C23" i="20"/>
  <c r="B23" i="20"/>
  <c r="D23" i="20" s="1"/>
  <c r="E23" i="20" s="1"/>
  <c r="G22" i="20"/>
  <c r="F22" i="20"/>
  <c r="H22" i="20" s="1"/>
  <c r="I22" i="20" s="1"/>
  <c r="C22" i="20"/>
  <c r="B22" i="20"/>
  <c r="D22" i="20" s="1"/>
  <c r="E22" i="20" s="1"/>
  <c r="G21" i="20"/>
  <c r="F21" i="20"/>
  <c r="H21" i="20" s="1"/>
  <c r="I21" i="20" s="1"/>
  <c r="C21" i="20"/>
  <c r="B21" i="20"/>
  <c r="D21" i="20" s="1"/>
  <c r="E21" i="20" s="1"/>
  <c r="G20" i="20"/>
  <c r="F20" i="20"/>
  <c r="H20" i="20" s="1"/>
  <c r="I20" i="20" s="1"/>
  <c r="C20" i="20"/>
  <c r="B20" i="20"/>
  <c r="D20" i="20" s="1"/>
  <c r="E20" i="20" s="1"/>
  <c r="G19" i="20"/>
  <c r="F19" i="20"/>
  <c r="H19" i="20" s="1"/>
  <c r="I19" i="20" s="1"/>
  <c r="C19" i="20"/>
  <c r="B19" i="20"/>
  <c r="D19" i="20" s="1"/>
  <c r="E19" i="20" s="1"/>
  <c r="G18" i="20"/>
  <c r="F18" i="20"/>
  <c r="H18" i="20" s="1"/>
  <c r="I18" i="20" s="1"/>
  <c r="C18" i="20"/>
  <c r="B18" i="20"/>
  <c r="D18" i="20" s="1"/>
  <c r="E18" i="20" s="1"/>
  <c r="G17" i="20"/>
  <c r="F17" i="20"/>
  <c r="H17" i="20" s="1"/>
  <c r="I17" i="20" s="1"/>
  <c r="C17" i="20"/>
  <c r="B17" i="20"/>
  <c r="D17" i="20" s="1"/>
  <c r="E17" i="20" s="1"/>
  <c r="G16" i="20"/>
  <c r="F16" i="20"/>
  <c r="H16" i="20" s="1"/>
  <c r="I16" i="20" s="1"/>
  <c r="C16" i="20"/>
  <c r="B16" i="20"/>
  <c r="D16" i="20" s="1"/>
  <c r="E16" i="20" s="1"/>
  <c r="G15" i="20"/>
  <c r="F15" i="20"/>
  <c r="H15" i="20" s="1"/>
  <c r="I15" i="20" s="1"/>
  <c r="C15" i="20"/>
  <c r="B15" i="20"/>
  <c r="D15" i="20" s="1"/>
  <c r="E15" i="20" s="1"/>
  <c r="G14" i="20"/>
  <c r="F14" i="20"/>
  <c r="H14" i="20" s="1"/>
  <c r="I14" i="20" s="1"/>
  <c r="C14" i="20"/>
  <c r="B14" i="20"/>
  <c r="D14" i="20" s="1"/>
  <c r="E14" i="20" s="1"/>
  <c r="G13" i="20"/>
  <c r="F13" i="20"/>
  <c r="H13" i="20" s="1"/>
  <c r="I13" i="20" s="1"/>
  <c r="C13" i="20"/>
  <c r="B13" i="20"/>
  <c r="D13" i="20" s="1"/>
  <c r="E13" i="20" s="1"/>
  <c r="G12" i="20"/>
  <c r="F12" i="20"/>
  <c r="H12" i="20" s="1"/>
  <c r="I12" i="20" s="1"/>
  <c r="C12" i="20"/>
  <c r="B12" i="20"/>
  <c r="D12" i="20" s="1"/>
  <c r="E12" i="20" s="1"/>
  <c r="G11" i="20"/>
  <c r="F11" i="20"/>
  <c r="H11" i="20" s="1"/>
  <c r="I11" i="20" s="1"/>
  <c r="C11" i="20"/>
  <c r="B11" i="20"/>
  <c r="D11" i="20" s="1"/>
  <c r="E11" i="20" s="1"/>
  <c r="G10" i="20"/>
  <c r="F10" i="20"/>
  <c r="H10" i="20" s="1"/>
  <c r="I10" i="20" s="1"/>
  <c r="C10" i="20"/>
  <c r="B10" i="20"/>
  <c r="D10" i="20" s="1"/>
  <c r="E10" i="20" s="1"/>
  <c r="G9" i="20"/>
  <c r="F9" i="20"/>
  <c r="H9" i="20" s="1"/>
  <c r="I9" i="20" s="1"/>
  <c r="C9" i="20"/>
  <c r="B9" i="20"/>
  <c r="D9" i="20" s="1"/>
  <c r="E9" i="20" s="1"/>
  <c r="G8" i="20"/>
  <c r="F8" i="20"/>
  <c r="H8" i="20" s="1"/>
  <c r="I8" i="20" s="1"/>
  <c r="C8" i="20"/>
  <c r="B8" i="20"/>
  <c r="D8" i="20" s="1"/>
  <c r="E8" i="20" s="1"/>
  <c r="G7" i="20"/>
  <c r="F7" i="20"/>
  <c r="H7" i="20" s="1"/>
  <c r="I7" i="20" s="1"/>
  <c r="C7" i="20"/>
  <c r="B7" i="20"/>
  <c r="D7" i="20" s="1"/>
  <c r="E7" i="20" s="1"/>
  <c r="G6" i="20"/>
  <c r="F6" i="20"/>
  <c r="H6" i="20" s="1"/>
  <c r="I6" i="20" s="1"/>
  <c r="C6" i="20"/>
  <c r="B6" i="20"/>
  <c r="D6" i="20"/>
  <c r="E6" i="20" s="1"/>
  <c r="G5" i="20"/>
  <c r="F5" i="20"/>
  <c r="G39" i="19"/>
  <c r="F39" i="19"/>
  <c r="H39" i="19" s="1"/>
  <c r="I39" i="19" s="1"/>
  <c r="D39" i="19"/>
  <c r="E39" i="19" s="1"/>
  <c r="C39" i="19"/>
  <c r="B39" i="19"/>
  <c r="G38" i="19"/>
  <c r="F38" i="19"/>
  <c r="H38" i="19" s="1"/>
  <c r="I38" i="19" s="1"/>
  <c r="D38" i="19"/>
  <c r="E38" i="19" s="1"/>
  <c r="C38" i="19"/>
  <c r="B38" i="19"/>
  <c r="G37" i="19"/>
  <c r="F37" i="19"/>
  <c r="H37" i="19" s="1"/>
  <c r="I37" i="19" s="1"/>
  <c r="D37" i="19"/>
  <c r="E37" i="19" s="1"/>
  <c r="C37" i="19"/>
  <c r="B37" i="19"/>
  <c r="G36" i="19"/>
  <c r="F36" i="19"/>
  <c r="H36" i="19" s="1"/>
  <c r="I36" i="19" s="1"/>
  <c r="D36" i="19"/>
  <c r="E36" i="19" s="1"/>
  <c r="C36" i="19"/>
  <c r="B36" i="19"/>
  <c r="G35" i="19"/>
  <c r="F35" i="19"/>
  <c r="H35" i="19" s="1"/>
  <c r="I35" i="19" s="1"/>
  <c r="D35" i="19"/>
  <c r="E35" i="19" s="1"/>
  <c r="C35" i="19"/>
  <c r="B35" i="19"/>
  <c r="G34" i="19"/>
  <c r="F34" i="19"/>
  <c r="H34" i="19" s="1"/>
  <c r="I34" i="19" s="1"/>
  <c r="D34" i="19"/>
  <c r="E34" i="19" s="1"/>
  <c r="C34" i="19"/>
  <c r="B34" i="19"/>
  <c r="G33" i="19"/>
  <c r="F33" i="19"/>
  <c r="H33" i="19" s="1"/>
  <c r="I33" i="19" s="1"/>
  <c r="D33" i="19"/>
  <c r="E33" i="19" s="1"/>
  <c r="C33" i="19"/>
  <c r="B33" i="19"/>
  <c r="G32" i="19"/>
  <c r="F32" i="19"/>
  <c r="H32" i="19" s="1"/>
  <c r="I32" i="19" s="1"/>
  <c r="D32" i="19"/>
  <c r="E32" i="19" s="1"/>
  <c r="C32" i="19"/>
  <c r="B32" i="19"/>
  <c r="G31" i="19"/>
  <c r="F31" i="19"/>
  <c r="H31" i="19" s="1"/>
  <c r="I31" i="19" s="1"/>
  <c r="D31" i="19"/>
  <c r="E31" i="19" s="1"/>
  <c r="C31" i="19"/>
  <c r="B31" i="19"/>
  <c r="G30" i="19"/>
  <c r="F30" i="19"/>
  <c r="H30" i="19" s="1"/>
  <c r="I30" i="19" s="1"/>
  <c r="D30" i="19"/>
  <c r="E30" i="19" s="1"/>
  <c r="C30" i="19"/>
  <c r="B30" i="19"/>
  <c r="G29" i="19"/>
  <c r="F29" i="19"/>
  <c r="H29" i="19" s="1"/>
  <c r="I29" i="19" s="1"/>
  <c r="D29" i="19"/>
  <c r="E29" i="19" s="1"/>
  <c r="C29" i="19"/>
  <c r="B29" i="19"/>
  <c r="G28" i="19"/>
  <c r="F28" i="19"/>
  <c r="H28" i="19" s="1"/>
  <c r="I28" i="19" s="1"/>
  <c r="D28" i="19"/>
  <c r="E28" i="19" s="1"/>
  <c r="C28" i="19"/>
  <c r="B28" i="19"/>
  <c r="G27" i="19"/>
  <c r="F27" i="19"/>
  <c r="H27" i="19" s="1"/>
  <c r="I27" i="19" s="1"/>
  <c r="D27" i="19"/>
  <c r="E27" i="19" s="1"/>
  <c r="C27" i="19"/>
  <c r="B27" i="19"/>
  <c r="G26" i="19"/>
  <c r="F26" i="19"/>
  <c r="H26" i="19" s="1"/>
  <c r="I26" i="19" s="1"/>
  <c r="D26" i="19"/>
  <c r="E26" i="19" s="1"/>
  <c r="C26" i="19"/>
  <c r="B26" i="19"/>
  <c r="G25" i="19"/>
  <c r="F25" i="19"/>
  <c r="H25" i="19" s="1"/>
  <c r="I25" i="19" s="1"/>
  <c r="D25" i="19"/>
  <c r="E25" i="19" s="1"/>
  <c r="C25" i="19"/>
  <c r="B25" i="19"/>
  <c r="G24" i="19"/>
  <c r="F24" i="19"/>
  <c r="H24" i="19" s="1"/>
  <c r="I24" i="19" s="1"/>
  <c r="D24" i="19"/>
  <c r="E24" i="19" s="1"/>
  <c r="C24" i="19"/>
  <c r="B24" i="19"/>
  <c r="G23" i="19"/>
  <c r="F23" i="19"/>
  <c r="H23" i="19" s="1"/>
  <c r="I23" i="19" s="1"/>
  <c r="D23" i="19"/>
  <c r="E23" i="19" s="1"/>
  <c r="C23" i="19"/>
  <c r="B23" i="19"/>
  <c r="G22" i="19"/>
  <c r="F22" i="19"/>
  <c r="H22" i="19" s="1"/>
  <c r="I22" i="19" s="1"/>
  <c r="D22" i="19"/>
  <c r="E22" i="19" s="1"/>
  <c r="C22" i="19"/>
  <c r="B22" i="19"/>
  <c r="G21" i="19"/>
  <c r="F21" i="19"/>
  <c r="H21" i="19" s="1"/>
  <c r="I21" i="19" s="1"/>
  <c r="D21" i="19"/>
  <c r="E21" i="19" s="1"/>
  <c r="C21" i="19"/>
  <c r="B21" i="19"/>
  <c r="G20" i="19"/>
  <c r="F20" i="19"/>
  <c r="H20" i="19" s="1"/>
  <c r="I20" i="19" s="1"/>
  <c r="D20" i="19"/>
  <c r="E20" i="19" s="1"/>
  <c r="C20" i="19"/>
  <c r="B20" i="19"/>
  <c r="G19" i="19"/>
  <c r="F19" i="19"/>
  <c r="H19" i="19" s="1"/>
  <c r="I19" i="19" s="1"/>
  <c r="D19" i="19"/>
  <c r="E19" i="19" s="1"/>
  <c r="C19" i="19"/>
  <c r="B19" i="19"/>
  <c r="G18" i="19"/>
  <c r="F18" i="19"/>
  <c r="H18" i="19" s="1"/>
  <c r="I18" i="19" s="1"/>
  <c r="D18" i="19"/>
  <c r="E18" i="19" s="1"/>
  <c r="C18" i="19"/>
  <c r="B18" i="19"/>
  <c r="G17" i="19"/>
  <c r="F17" i="19"/>
  <c r="H17" i="19" s="1"/>
  <c r="I17" i="19" s="1"/>
  <c r="D17" i="19"/>
  <c r="E17" i="19" s="1"/>
  <c r="C17" i="19"/>
  <c r="B17" i="19"/>
  <c r="G16" i="19"/>
  <c r="F16" i="19"/>
  <c r="H16" i="19" s="1"/>
  <c r="I16" i="19" s="1"/>
  <c r="D16" i="19"/>
  <c r="E16" i="19" s="1"/>
  <c r="C16" i="19"/>
  <c r="B16" i="19"/>
  <c r="G15" i="19"/>
  <c r="F15" i="19"/>
  <c r="H15" i="19" s="1"/>
  <c r="I15" i="19" s="1"/>
  <c r="D15" i="19"/>
  <c r="E15" i="19" s="1"/>
  <c r="C15" i="19"/>
  <c r="B15" i="19"/>
  <c r="G14" i="19"/>
  <c r="F14" i="19"/>
  <c r="H14" i="19" s="1"/>
  <c r="I14" i="19" s="1"/>
  <c r="D14" i="19"/>
  <c r="E14" i="19" s="1"/>
  <c r="C14" i="19"/>
  <c r="B14" i="19"/>
  <c r="G13" i="19"/>
  <c r="F13" i="19"/>
  <c r="H13" i="19" s="1"/>
  <c r="I13" i="19" s="1"/>
  <c r="D13" i="19"/>
  <c r="E13" i="19" s="1"/>
  <c r="C13" i="19"/>
  <c r="B13" i="19"/>
  <c r="G12" i="19"/>
  <c r="F12" i="19"/>
  <c r="H12" i="19" s="1"/>
  <c r="I12" i="19" s="1"/>
  <c r="D12" i="19"/>
  <c r="E12" i="19" s="1"/>
  <c r="C12" i="19"/>
  <c r="B12" i="19"/>
  <c r="G11" i="19"/>
  <c r="F11" i="19"/>
  <c r="H11" i="19" s="1"/>
  <c r="I11" i="19" s="1"/>
  <c r="D11" i="19"/>
  <c r="E11" i="19" s="1"/>
  <c r="C11" i="19"/>
  <c r="B11" i="19"/>
  <c r="G10" i="19"/>
  <c r="F10" i="19"/>
  <c r="H10" i="19" s="1"/>
  <c r="I10" i="19" s="1"/>
  <c r="D10" i="19"/>
  <c r="E10" i="19" s="1"/>
  <c r="C10" i="19"/>
  <c r="B10" i="19"/>
  <c r="G9" i="19"/>
  <c r="F9" i="19"/>
  <c r="H9" i="19" s="1"/>
  <c r="I9" i="19" s="1"/>
  <c r="D9" i="19"/>
  <c r="E9" i="19" s="1"/>
  <c r="C9" i="19"/>
  <c r="B9" i="19"/>
  <c r="G8" i="19"/>
  <c r="F8" i="19"/>
  <c r="H8" i="19" s="1"/>
  <c r="I8" i="19" s="1"/>
  <c r="D8" i="19"/>
  <c r="E8" i="19" s="1"/>
  <c r="C8" i="19"/>
  <c r="B8" i="19"/>
  <c r="G7" i="19"/>
  <c r="F7" i="19"/>
  <c r="H7" i="19" s="1"/>
  <c r="I7" i="19" s="1"/>
  <c r="D7" i="19"/>
  <c r="E7" i="19" s="1"/>
  <c r="C7" i="19"/>
  <c r="B7" i="19"/>
  <c r="G6" i="19"/>
  <c r="F6" i="19"/>
  <c r="C6" i="19"/>
  <c r="B6" i="19"/>
  <c r="D6" i="19"/>
  <c r="E6" i="19" s="1"/>
  <c r="G5" i="19"/>
  <c r="F5" i="19"/>
  <c r="G39" i="18"/>
  <c r="F39" i="18"/>
  <c r="H39" i="18" s="1"/>
  <c r="I39" i="18" s="1"/>
  <c r="C39" i="18"/>
  <c r="B39" i="18"/>
  <c r="D39" i="18" s="1"/>
  <c r="E39" i="18" s="1"/>
  <c r="G38" i="18"/>
  <c r="F38" i="18"/>
  <c r="H38" i="18" s="1"/>
  <c r="I38" i="18" s="1"/>
  <c r="C38" i="18"/>
  <c r="B38" i="18"/>
  <c r="D38" i="18" s="1"/>
  <c r="E38" i="18" s="1"/>
  <c r="G37" i="18"/>
  <c r="F37" i="18"/>
  <c r="C37" i="18"/>
  <c r="B37" i="18"/>
  <c r="D37" i="18" s="1"/>
  <c r="E37" i="18" s="1"/>
  <c r="G36" i="18"/>
  <c r="F36" i="18"/>
  <c r="H36" i="18" s="1"/>
  <c r="I36" i="18" s="1"/>
  <c r="D36" i="18"/>
  <c r="E36" i="18" s="1"/>
  <c r="C36" i="18"/>
  <c r="B36" i="18"/>
  <c r="G35" i="18"/>
  <c r="F35" i="18"/>
  <c r="H35" i="18" s="1"/>
  <c r="I35" i="18" s="1"/>
  <c r="C35" i="18"/>
  <c r="D35" i="18" s="1"/>
  <c r="E35" i="18" s="1"/>
  <c r="B35" i="18"/>
  <c r="G34" i="18"/>
  <c r="F34" i="18"/>
  <c r="H34" i="18" s="1"/>
  <c r="I34" i="18" s="1"/>
  <c r="D34" i="18"/>
  <c r="E34" i="18" s="1"/>
  <c r="C34" i="18"/>
  <c r="B34" i="18"/>
  <c r="G33" i="18"/>
  <c r="F33" i="18"/>
  <c r="H33" i="18" s="1"/>
  <c r="I33" i="18" s="1"/>
  <c r="C33" i="18"/>
  <c r="D33" i="18" s="1"/>
  <c r="E33" i="18" s="1"/>
  <c r="B33" i="18"/>
  <c r="G32" i="18"/>
  <c r="F32" i="18"/>
  <c r="H32" i="18" s="1"/>
  <c r="I32" i="18" s="1"/>
  <c r="C32" i="18"/>
  <c r="B32" i="18"/>
  <c r="D32" i="18" s="1"/>
  <c r="E32" i="18" s="1"/>
  <c r="G31" i="18"/>
  <c r="F31" i="18"/>
  <c r="C31" i="18"/>
  <c r="B31" i="18"/>
  <c r="D31" i="18" s="1"/>
  <c r="E31" i="18" s="1"/>
  <c r="G30" i="18"/>
  <c r="F30" i="18"/>
  <c r="H30" i="18" s="1"/>
  <c r="I30" i="18" s="1"/>
  <c r="C30" i="18"/>
  <c r="B30" i="18"/>
  <c r="D30" i="18" s="1"/>
  <c r="E30" i="18" s="1"/>
  <c r="G29" i="18"/>
  <c r="F29" i="18"/>
  <c r="C29" i="18"/>
  <c r="B29" i="18"/>
  <c r="D29" i="18" s="1"/>
  <c r="E29" i="18" s="1"/>
  <c r="G28" i="18"/>
  <c r="F28" i="18"/>
  <c r="H28" i="18" s="1"/>
  <c r="I28" i="18" s="1"/>
  <c r="D28" i="18"/>
  <c r="E28" i="18" s="1"/>
  <c r="C28" i="18"/>
  <c r="B28" i="18"/>
  <c r="G27" i="18"/>
  <c r="F27" i="18"/>
  <c r="H27" i="18" s="1"/>
  <c r="I27" i="18" s="1"/>
  <c r="C27" i="18"/>
  <c r="D27" i="18" s="1"/>
  <c r="E27" i="18" s="1"/>
  <c r="B27" i="18"/>
  <c r="G26" i="18"/>
  <c r="F26" i="18"/>
  <c r="H26" i="18" s="1"/>
  <c r="I26" i="18" s="1"/>
  <c r="D26" i="18"/>
  <c r="E26" i="18" s="1"/>
  <c r="C26" i="18"/>
  <c r="B26" i="18"/>
  <c r="G25" i="18"/>
  <c r="F25" i="18"/>
  <c r="H25" i="18" s="1"/>
  <c r="I25" i="18" s="1"/>
  <c r="C25" i="18"/>
  <c r="D25" i="18" s="1"/>
  <c r="E25" i="18" s="1"/>
  <c r="B25" i="18"/>
  <c r="G24" i="18"/>
  <c r="F24" i="18"/>
  <c r="H24" i="18" s="1"/>
  <c r="I24" i="18" s="1"/>
  <c r="C24" i="18"/>
  <c r="B24" i="18"/>
  <c r="D24" i="18" s="1"/>
  <c r="E24" i="18" s="1"/>
  <c r="G23" i="18"/>
  <c r="F23" i="18"/>
  <c r="C23" i="18"/>
  <c r="B23" i="18"/>
  <c r="D23" i="18" s="1"/>
  <c r="E23" i="18" s="1"/>
  <c r="G22" i="18"/>
  <c r="F22" i="18"/>
  <c r="H22" i="18" s="1"/>
  <c r="I22" i="18" s="1"/>
  <c r="C22" i="18"/>
  <c r="B22" i="18"/>
  <c r="D22" i="18" s="1"/>
  <c r="E22" i="18" s="1"/>
  <c r="G21" i="18"/>
  <c r="F21" i="18"/>
  <c r="C21" i="18"/>
  <c r="B21" i="18"/>
  <c r="D21" i="18" s="1"/>
  <c r="E21" i="18" s="1"/>
  <c r="G20" i="18"/>
  <c r="F20" i="18"/>
  <c r="H20" i="18" s="1"/>
  <c r="I20" i="18" s="1"/>
  <c r="D20" i="18"/>
  <c r="E20" i="18" s="1"/>
  <c r="C20" i="18"/>
  <c r="B20" i="18"/>
  <c r="G19" i="18"/>
  <c r="F19" i="18"/>
  <c r="H19" i="18" s="1"/>
  <c r="I19" i="18" s="1"/>
  <c r="C19" i="18"/>
  <c r="D19" i="18" s="1"/>
  <c r="E19" i="18" s="1"/>
  <c r="B19" i="18"/>
  <c r="G18" i="18"/>
  <c r="F18" i="18"/>
  <c r="H18" i="18" s="1"/>
  <c r="I18" i="18" s="1"/>
  <c r="D18" i="18"/>
  <c r="E18" i="18" s="1"/>
  <c r="C18" i="18"/>
  <c r="B18" i="18"/>
  <c r="G17" i="18"/>
  <c r="F17" i="18"/>
  <c r="H17" i="18" s="1"/>
  <c r="I17" i="18" s="1"/>
  <c r="C17" i="18"/>
  <c r="D17" i="18" s="1"/>
  <c r="E17" i="18" s="1"/>
  <c r="B17" i="18"/>
  <c r="G16" i="18"/>
  <c r="F16" i="18"/>
  <c r="H16" i="18" s="1"/>
  <c r="I16" i="18" s="1"/>
  <c r="C16" i="18"/>
  <c r="B16" i="18"/>
  <c r="D16" i="18" s="1"/>
  <c r="E16" i="18" s="1"/>
  <c r="G15" i="18"/>
  <c r="F15" i="18"/>
  <c r="C15" i="18"/>
  <c r="B15" i="18"/>
  <c r="D15" i="18" s="1"/>
  <c r="E15" i="18" s="1"/>
  <c r="G14" i="18"/>
  <c r="F14" i="18"/>
  <c r="H14" i="18" s="1"/>
  <c r="I14" i="18" s="1"/>
  <c r="C14" i="18"/>
  <c r="B14" i="18"/>
  <c r="D14" i="18" s="1"/>
  <c r="E14" i="18" s="1"/>
  <c r="G13" i="18"/>
  <c r="F13" i="18"/>
  <c r="C13" i="18"/>
  <c r="B13" i="18"/>
  <c r="D13" i="18" s="1"/>
  <c r="E13" i="18" s="1"/>
  <c r="G12" i="18"/>
  <c r="F12" i="18"/>
  <c r="H12" i="18" s="1"/>
  <c r="I12" i="18" s="1"/>
  <c r="D12" i="18"/>
  <c r="E12" i="18" s="1"/>
  <c r="C12" i="18"/>
  <c r="B12" i="18"/>
  <c r="G11" i="18"/>
  <c r="F11" i="18"/>
  <c r="H11" i="18" s="1"/>
  <c r="I11" i="18" s="1"/>
  <c r="C11" i="18"/>
  <c r="D11" i="18" s="1"/>
  <c r="E11" i="18" s="1"/>
  <c r="B11" i="18"/>
  <c r="G10" i="18"/>
  <c r="F10" i="18"/>
  <c r="H10" i="18" s="1"/>
  <c r="I10" i="18" s="1"/>
  <c r="D10" i="18"/>
  <c r="E10" i="18" s="1"/>
  <c r="C10" i="18"/>
  <c r="B10" i="18"/>
  <c r="G9" i="18"/>
  <c r="F9" i="18"/>
  <c r="H9" i="18" s="1"/>
  <c r="I9" i="18" s="1"/>
  <c r="C9" i="18"/>
  <c r="D9" i="18" s="1"/>
  <c r="E9" i="18" s="1"/>
  <c r="B9" i="18"/>
  <c r="G8" i="18"/>
  <c r="F8" i="18"/>
  <c r="H8" i="18" s="1"/>
  <c r="I8" i="18" s="1"/>
  <c r="C8" i="18"/>
  <c r="B8" i="18"/>
  <c r="D8" i="18" s="1"/>
  <c r="E8" i="18" s="1"/>
  <c r="G7" i="18"/>
  <c r="F7" i="18"/>
  <c r="C7" i="18"/>
  <c r="B7" i="18"/>
  <c r="D7" i="18" s="1"/>
  <c r="E7" i="18" s="1"/>
  <c r="G6" i="18"/>
  <c r="F6" i="18"/>
  <c r="H6" i="18" s="1"/>
  <c r="I6" i="18" s="1"/>
  <c r="C6" i="18"/>
  <c r="B6" i="18"/>
  <c r="D6" i="18" s="1"/>
  <c r="E6" i="18" s="1"/>
  <c r="G5" i="18"/>
  <c r="F5" i="18"/>
  <c r="G39" i="17"/>
  <c r="F39" i="17"/>
  <c r="H39" i="17" s="1"/>
  <c r="I39" i="17" s="1"/>
  <c r="C39" i="17"/>
  <c r="B39" i="17"/>
  <c r="D39" i="17" s="1"/>
  <c r="E39" i="17" s="1"/>
  <c r="G38" i="17"/>
  <c r="F38" i="17"/>
  <c r="H38" i="17" s="1"/>
  <c r="I38" i="17" s="1"/>
  <c r="C38" i="17"/>
  <c r="B38" i="17"/>
  <c r="D38" i="17" s="1"/>
  <c r="E38" i="17" s="1"/>
  <c r="G37" i="17"/>
  <c r="F37" i="17"/>
  <c r="H37" i="17" s="1"/>
  <c r="I37" i="17" s="1"/>
  <c r="D37" i="17"/>
  <c r="E37" i="17" s="1"/>
  <c r="C37" i="17"/>
  <c r="B37" i="17"/>
  <c r="G36" i="17"/>
  <c r="F36" i="17"/>
  <c r="H36" i="17" s="1"/>
  <c r="I36" i="17" s="1"/>
  <c r="C36" i="17"/>
  <c r="D36" i="17" s="1"/>
  <c r="E36" i="17" s="1"/>
  <c r="B36" i="17"/>
  <c r="G35" i="17"/>
  <c r="F35" i="17"/>
  <c r="H35" i="17" s="1"/>
  <c r="I35" i="17" s="1"/>
  <c r="C35" i="17"/>
  <c r="B35" i="17"/>
  <c r="D35" i="17" s="1"/>
  <c r="E35" i="17" s="1"/>
  <c r="G34" i="17"/>
  <c r="F34" i="17"/>
  <c r="H34" i="17" s="1"/>
  <c r="I34" i="17" s="1"/>
  <c r="C34" i="17"/>
  <c r="B34" i="17"/>
  <c r="D34" i="17" s="1"/>
  <c r="E34" i="17" s="1"/>
  <c r="G33" i="17"/>
  <c r="F33" i="17"/>
  <c r="H33" i="17" s="1"/>
  <c r="I33" i="17" s="1"/>
  <c r="C33" i="17"/>
  <c r="B33" i="17"/>
  <c r="D33" i="17" s="1"/>
  <c r="E33" i="17" s="1"/>
  <c r="G32" i="17"/>
  <c r="F32" i="17"/>
  <c r="C32" i="17"/>
  <c r="B32" i="17"/>
  <c r="D32" i="17" s="1"/>
  <c r="E32" i="17" s="1"/>
  <c r="G31" i="17"/>
  <c r="F31" i="17"/>
  <c r="H31" i="17" s="1"/>
  <c r="I31" i="17" s="1"/>
  <c r="C31" i="17"/>
  <c r="B31" i="17"/>
  <c r="D31" i="17" s="1"/>
  <c r="E31" i="17" s="1"/>
  <c r="G30" i="17"/>
  <c r="F30" i="17"/>
  <c r="H30" i="17" s="1"/>
  <c r="I30" i="17" s="1"/>
  <c r="C30" i="17"/>
  <c r="B30" i="17"/>
  <c r="D30" i="17" s="1"/>
  <c r="E30" i="17" s="1"/>
  <c r="G29" i="17"/>
  <c r="F29" i="17"/>
  <c r="H29" i="17" s="1"/>
  <c r="I29" i="17" s="1"/>
  <c r="D29" i="17"/>
  <c r="E29" i="17" s="1"/>
  <c r="C29" i="17"/>
  <c r="B29" i="17"/>
  <c r="G28" i="17"/>
  <c r="F28" i="17"/>
  <c r="H28" i="17" s="1"/>
  <c r="I28" i="17" s="1"/>
  <c r="C28" i="17"/>
  <c r="D28" i="17" s="1"/>
  <c r="E28" i="17" s="1"/>
  <c r="B28" i="17"/>
  <c r="G27" i="17"/>
  <c r="F27" i="17"/>
  <c r="H27" i="17" s="1"/>
  <c r="I27" i="17" s="1"/>
  <c r="C27" i="17"/>
  <c r="B27" i="17"/>
  <c r="D27" i="17" s="1"/>
  <c r="E27" i="17" s="1"/>
  <c r="G26" i="17"/>
  <c r="F26" i="17"/>
  <c r="H26" i="17" s="1"/>
  <c r="I26" i="17" s="1"/>
  <c r="C26" i="17"/>
  <c r="B26" i="17"/>
  <c r="D26" i="17" s="1"/>
  <c r="E26" i="17" s="1"/>
  <c r="G25" i="17"/>
  <c r="F25" i="17"/>
  <c r="H25" i="17" s="1"/>
  <c r="I25" i="17" s="1"/>
  <c r="C25" i="17"/>
  <c r="B25" i="17"/>
  <c r="D25" i="17" s="1"/>
  <c r="E25" i="17" s="1"/>
  <c r="G24" i="17"/>
  <c r="F24" i="17"/>
  <c r="H24" i="17" s="1"/>
  <c r="I24" i="17" s="1"/>
  <c r="C24" i="17"/>
  <c r="B24" i="17"/>
  <c r="D24" i="17" s="1"/>
  <c r="E24" i="17" s="1"/>
  <c r="G23" i="17"/>
  <c r="F23" i="17"/>
  <c r="H23" i="17" s="1"/>
  <c r="I23" i="17" s="1"/>
  <c r="C23" i="17"/>
  <c r="B23" i="17"/>
  <c r="D23" i="17" s="1"/>
  <c r="E23" i="17" s="1"/>
  <c r="G22" i="17"/>
  <c r="F22" i="17"/>
  <c r="H22" i="17" s="1"/>
  <c r="I22" i="17" s="1"/>
  <c r="C22" i="17"/>
  <c r="B22" i="17"/>
  <c r="D22" i="17" s="1"/>
  <c r="E22" i="17" s="1"/>
  <c r="G21" i="17"/>
  <c r="F21" i="17"/>
  <c r="H21" i="17" s="1"/>
  <c r="I21" i="17" s="1"/>
  <c r="D21" i="17"/>
  <c r="E21" i="17" s="1"/>
  <c r="C21" i="17"/>
  <c r="B21" i="17"/>
  <c r="G20" i="17"/>
  <c r="F20" i="17"/>
  <c r="H20" i="17" s="1"/>
  <c r="I20" i="17" s="1"/>
  <c r="C20" i="17"/>
  <c r="D20" i="17" s="1"/>
  <c r="E20" i="17" s="1"/>
  <c r="B20" i="17"/>
  <c r="G19" i="17"/>
  <c r="F19" i="17"/>
  <c r="H19" i="17" s="1"/>
  <c r="I19" i="17" s="1"/>
  <c r="C19" i="17"/>
  <c r="B19" i="17"/>
  <c r="D19" i="17" s="1"/>
  <c r="E19" i="17" s="1"/>
  <c r="G18" i="17"/>
  <c r="F18" i="17"/>
  <c r="H18" i="17" s="1"/>
  <c r="I18" i="17" s="1"/>
  <c r="C18" i="17"/>
  <c r="B18" i="17"/>
  <c r="D18" i="17" s="1"/>
  <c r="E18" i="17" s="1"/>
  <c r="G17" i="17"/>
  <c r="F17" i="17"/>
  <c r="H17" i="17" s="1"/>
  <c r="I17" i="17" s="1"/>
  <c r="C17" i="17"/>
  <c r="B17" i="17"/>
  <c r="D17" i="17" s="1"/>
  <c r="E17" i="17" s="1"/>
  <c r="G16" i="17"/>
  <c r="F16" i="17"/>
  <c r="C16" i="17"/>
  <c r="B16" i="17"/>
  <c r="D16" i="17" s="1"/>
  <c r="E16" i="17" s="1"/>
  <c r="G15" i="17"/>
  <c r="F15" i="17"/>
  <c r="H15" i="17" s="1"/>
  <c r="I15" i="17" s="1"/>
  <c r="C15" i="17"/>
  <c r="D15" i="17" s="1"/>
  <c r="E15" i="17" s="1"/>
  <c r="B15" i="17"/>
  <c r="G14" i="17"/>
  <c r="F14" i="17"/>
  <c r="H14" i="17" s="1"/>
  <c r="I14" i="17" s="1"/>
  <c r="C14" i="17"/>
  <c r="B14" i="17"/>
  <c r="D14" i="17" s="1"/>
  <c r="E14" i="17" s="1"/>
  <c r="G13" i="17"/>
  <c r="F13" i="17"/>
  <c r="H13" i="17" s="1"/>
  <c r="I13" i="17" s="1"/>
  <c r="D13" i="17"/>
  <c r="E13" i="17" s="1"/>
  <c r="C13" i="17"/>
  <c r="B13" i="17"/>
  <c r="G12" i="17"/>
  <c r="F12" i="17"/>
  <c r="H12" i="17" s="1"/>
  <c r="I12" i="17" s="1"/>
  <c r="C12" i="17"/>
  <c r="D12" i="17" s="1"/>
  <c r="E12" i="17" s="1"/>
  <c r="B12" i="17"/>
  <c r="G11" i="17"/>
  <c r="F11" i="17"/>
  <c r="C11" i="17"/>
  <c r="B11" i="17"/>
  <c r="D11" i="17" s="1"/>
  <c r="E11" i="17" s="1"/>
  <c r="G10" i="17"/>
  <c r="F10" i="17"/>
  <c r="H10" i="17" s="1"/>
  <c r="I10" i="17" s="1"/>
  <c r="C10" i="17"/>
  <c r="B10" i="17"/>
  <c r="D10" i="17" s="1"/>
  <c r="E10" i="17" s="1"/>
  <c r="G9" i="17"/>
  <c r="F9" i="17"/>
  <c r="H9" i="17" s="1"/>
  <c r="I9" i="17" s="1"/>
  <c r="C9" i="17"/>
  <c r="B9" i="17"/>
  <c r="D9" i="17" s="1"/>
  <c r="E9" i="17" s="1"/>
  <c r="G8" i="17"/>
  <c r="F8" i="17"/>
  <c r="C8" i="17"/>
  <c r="B8" i="17"/>
  <c r="D8" i="17" s="1"/>
  <c r="E8" i="17" s="1"/>
  <c r="G7" i="17"/>
  <c r="F7" i="17"/>
  <c r="H7" i="17" s="1"/>
  <c r="I7" i="17" s="1"/>
  <c r="C7" i="17"/>
  <c r="D7" i="17" s="1"/>
  <c r="E7" i="17" s="1"/>
  <c r="B7" i="17"/>
  <c r="G6" i="17"/>
  <c r="F6" i="17"/>
  <c r="C6" i="17"/>
  <c r="D6" i="17" s="1"/>
  <c r="E6" i="17" s="1"/>
  <c r="B6" i="17"/>
  <c r="H6" i="17"/>
  <c r="I6" i="17" s="1"/>
  <c r="G5" i="17"/>
  <c r="F5" i="17"/>
  <c r="G39" i="16"/>
  <c r="F39" i="16"/>
  <c r="H39" i="16" s="1"/>
  <c r="I39" i="16" s="1"/>
  <c r="C39" i="16"/>
  <c r="B39" i="16"/>
  <c r="D39" i="16" s="1"/>
  <c r="E39" i="16" s="1"/>
  <c r="G38" i="16"/>
  <c r="F38" i="16"/>
  <c r="H38" i="16" s="1"/>
  <c r="I38" i="16" s="1"/>
  <c r="C38" i="16"/>
  <c r="B38" i="16"/>
  <c r="D38" i="16" s="1"/>
  <c r="E38" i="16" s="1"/>
  <c r="G37" i="16"/>
  <c r="F37" i="16"/>
  <c r="H37" i="16" s="1"/>
  <c r="I37" i="16" s="1"/>
  <c r="C37" i="16"/>
  <c r="B37" i="16"/>
  <c r="D37" i="16" s="1"/>
  <c r="E37" i="16" s="1"/>
  <c r="G36" i="16"/>
  <c r="F36" i="16"/>
  <c r="H36" i="16" s="1"/>
  <c r="I36" i="16" s="1"/>
  <c r="C36" i="16"/>
  <c r="B36" i="16"/>
  <c r="D36" i="16" s="1"/>
  <c r="E36" i="16" s="1"/>
  <c r="G35" i="16"/>
  <c r="F35" i="16"/>
  <c r="H35" i="16" s="1"/>
  <c r="I35" i="16" s="1"/>
  <c r="C35" i="16"/>
  <c r="B35" i="16"/>
  <c r="D35" i="16" s="1"/>
  <c r="E35" i="16" s="1"/>
  <c r="G34" i="16"/>
  <c r="F34" i="16"/>
  <c r="H34" i="16" s="1"/>
  <c r="I34" i="16" s="1"/>
  <c r="C34" i="16"/>
  <c r="B34" i="16"/>
  <c r="D34" i="16" s="1"/>
  <c r="E34" i="16" s="1"/>
  <c r="G33" i="16"/>
  <c r="F33" i="16"/>
  <c r="H33" i="16" s="1"/>
  <c r="I33" i="16" s="1"/>
  <c r="C33" i="16"/>
  <c r="B33" i="16"/>
  <c r="D33" i="16" s="1"/>
  <c r="E33" i="16" s="1"/>
  <c r="G32" i="16"/>
  <c r="F32" i="16"/>
  <c r="H32" i="16" s="1"/>
  <c r="I32" i="16" s="1"/>
  <c r="C32" i="16"/>
  <c r="B32" i="16"/>
  <c r="D32" i="16" s="1"/>
  <c r="E32" i="16" s="1"/>
  <c r="G31" i="16"/>
  <c r="F31" i="16"/>
  <c r="H31" i="16" s="1"/>
  <c r="I31" i="16" s="1"/>
  <c r="C31" i="16"/>
  <c r="B31" i="16"/>
  <c r="D31" i="16" s="1"/>
  <c r="E31" i="16" s="1"/>
  <c r="G30" i="16"/>
  <c r="F30" i="16"/>
  <c r="H30" i="16" s="1"/>
  <c r="I30" i="16" s="1"/>
  <c r="C30" i="16"/>
  <c r="B30" i="16"/>
  <c r="D30" i="16" s="1"/>
  <c r="E30" i="16" s="1"/>
  <c r="G29" i="16"/>
  <c r="F29" i="16"/>
  <c r="H29" i="16" s="1"/>
  <c r="I29" i="16" s="1"/>
  <c r="C29" i="16"/>
  <c r="B29" i="16"/>
  <c r="D29" i="16" s="1"/>
  <c r="E29" i="16" s="1"/>
  <c r="G28" i="16"/>
  <c r="F28" i="16"/>
  <c r="H28" i="16" s="1"/>
  <c r="I28" i="16" s="1"/>
  <c r="C28" i="16"/>
  <c r="B28" i="16"/>
  <c r="D28" i="16" s="1"/>
  <c r="E28" i="16" s="1"/>
  <c r="G27" i="16"/>
  <c r="F27" i="16"/>
  <c r="H27" i="16" s="1"/>
  <c r="I27" i="16" s="1"/>
  <c r="C27" i="16"/>
  <c r="B27" i="16"/>
  <c r="D27" i="16" s="1"/>
  <c r="E27" i="16" s="1"/>
  <c r="G26" i="16"/>
  <c r="F26" i="16"/>
  <c r="H26" i="16" s="1"/>
  <c r="I26" i="16" s="1"/>
  <c r="C26" i="16"/>
  <c r="B26" i="16"/>
  <c r="D26" i="16" s="1"/>
  <c r="E26" i="16" s="1"/>
  <c r="G25" i="16"/>
  <c r="F25" i="16"/>
  <c r="H25" i="16" s="1"/>
  <c r="I25" i="16" s="1"/>
  <c r="C25" i="16"/>
  <c r="B25" i="16"/>
  <c r="D25" i="16" s="1"/>
  <c r="E25" i="16" s="1"/>
  <c r="G24" i="16"/>
  <c r="F24" i="16"/>
  <c r="H24" i="16" s="1"/>
  <c r="I24" i="16" s="1"/>
  <c r="C24" i="16"/>
  <c r="B24" i="16"/>
  <c r="D24" i="16" s="1"/>
  <c r="E24" i="16" s="1"/>
  <c r="G23" i="16"/>
  <c r="F23" i="16"/>
  <c r="H23" i="16" s="1"/>
  <c r="I23" i="16" s="1"/>
  <c r="C23" i="16"/>
  <c r="B23" i="16"/>
  <c r="D23" i="16" s="1"/>
  <c r="E23" i="16" s="1"/>
  <c r="G22" i="16"/>
  <c r="F22" i="16"/>
  <c r="H22" i="16" s="1"/>
  <c r="I22" i="16" s="1"/>
  <c r="C22" i="16"/>
  <c r="B22" i="16"/>
  <c r="D22" i="16" s="1"/>
  <c r="E22" i="16" s="1"/>
  <c r="G21" i="16"/>
  <c r="F21" i="16"/>
  <c r="H21" i="16" s="1"/>
  <c r="I21" i="16" s="1"/>
  <c r="C21" i="16"/>
  <c r="B21" i="16"/>
  <c r="D21" i="16" s="1"/>
  <c r="E21" i="16" s="1"/>
  <c r="G20" i="16"/>
  <c r="F20" i="16"/>
  <c r="H20" i="16" s="1"/>
  <c r="I20" i="16" s="1"/>
  <c r="C20" i="16"/>
  <c r="B20" i="16"/>
  <c r="D20" i="16" s="1"/>
  <c r="E20" i="16" s="1"/>
  <c r="G19" i="16"/>
  <c r="F19" i="16"/>
  <c r="H19" i="16" s="1"/>
  <c r="I19" i="16" s="1"/>
  <c r="C19" i="16"/>
  <c r="B19" i="16"/>
  <c r="D19" i="16" s="1"/>
  <c r="E19" i="16" s="1"/>
  <c r="G18" i="16"/>
  <c r="F18" i="16"/>
  <c r="H18" i="16" s="1"/>
  <c r="I18" i="16" s="1"/>
  <c r="C18" i="16"/>
  <c r="B18" i="16"/>
  <c r="D18" i="16" s="1"/>
  <c r="E18" i="16" s="1"/>
  <c r="G17" i="16"/>
  <c r="F17" i="16"/>
  <c r="H17" i="16" s="1"/>
  <c r="I17" i="16" s="1"/>
  <c r="C17" i="16"/>
  <c r="B17" i="16"/>
  <c r="D17" i="16" s="1"/>
  <c r="E17" i="16" s="1"/>
  <c r="G16" i="16"/>
  <c r="F16" i="16"/>
  <c r="H16" i="16" s="1"/>
  <c r="I16" i="16" s="1"/>
  <c r="C16" i="16"/>
  <c r="B16" i="16"/>
  <c r="D16" i="16" s="1"/>
  <c r="E16" i="16" s="1"/>
  <c r="G15" i="16"/>
  <c r="F15" i="16"/>
  <c r="H15" i="16" s="1"/>
  <c r="I15" i="16" s="1"/>
  <c r="C15" i="16"/>
  <c r="B15" i="16"/>
  <c r="D15" i="16" s="1"/>
  <c r="E15" i="16" s="1"/>
  <c r="G14" i="16"/>
  <c r="F14" i="16"/>
  <c r="H14" i="16" s="1"/>
  <c r="I14" i="16" s="1"/>
  <c r="C14" i="16"/>
  <c r="B14" i="16"/>
  <c r="D14" i="16" s="1"/>
  <c r="E14" i="16" s="1"/>
  <c r="G13" i="16"/>
  <c r="F13" i="16"/>
  <c r="H13" i="16" s="1"/>
  <c r="I13" i="16" s="1"/>
  <c r="C13" i="16"/>
  <c r="B13" i="16"/>
  <c r="D13" i="16" s="1"/>
  <c r="E13" i="16" s="1"/>
  <c r="G12" i="16"/>
  <c r="F12" i="16"/>
  <c r="H12" i="16" s="1"/>
  <c r="I12" i="16" s="1"/>
  <c r="C12" i="16"/>
  <c r="B12" i="16"/>
  <c r="D12" i="16" s="1"/>
  <c r="E12" i="16" s="1"/>
  <c r="G11" i="16"/>
  <c r="F11" i="16"/>
  <c r="H11" i="16" s="1"/>
  <c r="I11" i="16" s="1"/>
  <c r="C11" i="16"/>
  <c r="B11" i="16"/>
  <c r="D11" i="16" s="1"/>
  <c r="E11" i="16" s="1"/>
  <c r="G10" i="16"/>
  <c r="F10" i="16"/>
  <c r="H10" i="16" s="1"/>
  <c r="I10" i="16" s="1"/>
  <c r="C10" i="16"/>
  <c r="B10" i="16"/>
  <c r="D10" i="16" s="1"/>
  <c r="E10" i="16" s="1"/>
  <c r="G9" i="16"/>
  <c r="F9" i="16"/>
  <c r="H9" i="16" s="1"/>
  <c r="I9" i="16" s="1"/>
  <c r="C9" i="16"/>
  <c r="B9" i="16"/>
  <c r="D9" i="16" s="1"/>
  <c r="E9" i="16" s="1"/>
  <c r="G8" i="16"/>
  <c r="F8" i="16"/>
  <c r="H8" i="16" s="1"/>
  <c r="I8" i="16" s="1"/>
  <c r="C8" i="16"/>
  <c r="B8" i="16"/>
  <c r="D8" i="16" s="1"/>
  <c r="E8" i="16" s="1"/>
  <c r="G7" i="16"/>
  <c r="F7" i="16"/>
  <c r="H7" i="16" s="1"/>
  <c r="I7" i="16" s="1"/>
  <c r="C7" i="16"/>
  <c r="B7" i="16"/>
  <c r="D7" i="16" s="1"/>
  <c r="E7" i="16" s="1"/>
  <c r="G6" i="16"/>
  <c r="F6" i="16"/>
  <c r="C6" i="16"/>
  <c r="B6" i="16"/>
  <c r="D6" i="16"/>
  <c r="E6" i="16" s="1"/>
  <c r="G5" i="16"/>
  <c r="F5" i="16"/>
  <c r="G39" i="15"/>
  <c r="F39" i="15"/>
  <c r="H39" i="15" s="1"/>
  <c r="I39" i="15" s="1"/>
  <c r="D39" i="15"/>
  <c r="E39" i="15" s="1"/>
  <c r="C39" i="15"/>
  <c r="B39" i="15"/>
  <c r="G38" i="15"/>
  <c r="F38" i="15"/>
  <c r="H38" i="15" s="1"/>
  <c r="I38" i="15" s="1"/>
  <c r="D38" i="15"/>
  <c r="E38" i="15" s="1"/>
  <c r="C38" i="15"/>
  <c r="B38" i="15"/>
  <c r="G37" i="15"/>
  <c r="F37" i="15"/>
  <c r="H37" i="15" s="1"/>
  <c r="I37" i="15" s="1"/>
  <c r="D37" i="15"/>
  <c r="E37" i="15" s="1"/>
  <c r="C37" i="15"/>
  <c r="B37" i="15"/>
  <c r="G36" i="15"/>
  <c r="F36" i="15"/>
  <c r="H36" i="15" s="1"/>
  <c r="I36" i="15" s="1"/>
  <c r="D36" i="15"/>
  <c r="E36" i="15" s="1"/>
  <c r="C36" i="15"/>
  <c r="B36" i="15"/>
  <c r="G35" i="15"/>
  <c r="F35" i="15"/>
  <c r="H35" i="15" s="1"/>
  <c r="I35" i="15" s="1"/>
  <c r="D35" i="15"/>
  <c r="E35" i="15" s="1"/>
  <c r="C35" i="15"/>
  <c r="B35" i="15"/>
  <c r="G34" i="15"/>
  <c r="F34" i="15"/>
  <c r="H34" i="15" s="1"/>
  <c r="I34" i="15" s="1"/>
  <c r="D34" i="15"/>
  <c r="E34" i="15" s="1"/>
  <c r="C34" i="15"/>
  <c r="B34" i="15"/>
  <c r="G33" i="15"/>
  <c r="F33" i="15"/>
  <c r="H33" i="15" s="1"/>
  <c r="I33" i="15" s="1"/>
  <c r="D33" i="15"/>
  <c r="E33" i="15" s="1"/>
  <c r="C33" i="15"/>
  <c r="B33" i="15"/>
  <c r="G32" i="15"/>
  <c r="F32" i="15"/>
  <c r="H32" i="15" s="1"/>
  <c r="I32" i="15" s="1"/>
  <c r="D32" i="15"/>
  <c r="E32" i="15" s="1"/>
  <c r="C32" i="15"/>
  <c r="B32" i="15"/>
  <c r="G31" i="15"/>
  <c r="F31" i="15"/>
  <c r="H31" i="15" s="1"/>
  <c r="I31" i="15" s="1"/>
  <c r="D31" i="15"/>
  <c r="E31" i="15" s="1"/>
  <c r="C31" i="15"/>
  <c r="B31" i="15"/>
  <c r="G30" i="15"/>
  <c r="F30" i="15"/>
  <c r="H30" i="15" s="1"/>
  <c r="I30" i="15" s="1"/>
  <c r="D30" i="15"/>
  <c r="E30" i="15" s="1"/>
  <c r="C30" i="15"/>
  <c r="B30" i="15"/>
  <c r="G29" i="15"/>
  <c r="F29" i="15"/>
  <c r="H29" i="15" s="1"/>
  <c r="I29" i="15" s="1"/>
  <c r="D29" i="15"/>
  <c r="E29" i="15" s="1"/>
  <c r="C29" i="15"/>
  <c r="B29" i="15"/>
  <c r="G28" i="15"/>
  <c r="F28" i="15"/>
  <c r="H28" i="15" s="1"/>
  <c r="I28" i="15" s="1"/>
  <c r="D28" i="15"/>
  <c r="E28" i="15" s="1"/>
  <c r="C28" i="15"/>
  <c r="B28" i="15"/>
  <c r="G27" i="15"/>
  <c r="F27" i="15"/>
  <c r="H27" i="15" s="1"/>
  <c r="I27" i="15" s="1"/>
  <c r="D27" i="15"/>
  <c r="E27" i="15" s="1"/>
  <c r="C27" i="15"/>
  <c r="B27" i="15"/>
  <c r="G26" i="15"/>
  <c r="F26" i="15"/>
  <c r="H26" i="15" s="1"/>
  <c r="I26" i="15" s="1"/>
  <c r="D26" i="15"/>
  <c r="E26" i="15" s="1"/>
  <c r="C26" i="15"/>
  <c r="B26" i="15"/>
  <c r="G25" i="15"/>
  <c r="F25" i="15"/>
  <c r="H25" i="15" s="1"/>
  <c r="I25" i="15" s="1"/>
  <c r="D25" i="15"/>
  <c r="E25" i="15" s="1"/>
  <c r="C25" i="15"/>
  <c r="B25" i="15"/>
  <c r="G24" i="15"/>
  <c r="F24" i="15"/>
  <c r="H24" i="15" s="1"/>
  <c r="I24" i="15" s="1"/>
  <c r="D24" i="15"/>
  <c r="E24" i="15" s="1"/>
  <c r="C24" i="15"/>
  <c r="B24" i="15"/>
  <c r="G23" i="15"/>
  <c r="F23" i="15"/>
  <c r="H23" i="15" s="1"/>
  <c r="I23" i="15" s="1"/>
  <c r="D23" i="15"/>
  <c r="E23" i="15" s="1"/>
  <c r="C23" i="15"/>
  <c r="B23" i="15"/>
  <c r="G22" i="15"/>
  <c r="F22" i="15"/>
  <c r="H22" i="15" s="1"/>
  <c r="I22" i="15" s="1"/>
  <c r="D22" i="15"/>
  <c r="E22" i="15" s="1"/>
  <c r="C22" i="15"/>
  <c r="B22" i="15"/>
  <c r="G21" i="15"/>
  <c r="F21" i="15"/>
  <c r="H21" i="15" s="1"/>
  <c r="I21" i="15" s="1"/>
  <c r="D21" i="15"/>
  <c r="E21" i="15" s="1"/>
  <c r="C21" i="15"/>
  <c r="B21" i="15"/>
  <c r="G20" i="15"/>
  <c r="F20" i="15"/>
  <c r="H20" i="15" s="1"/>
  <c r="I20" i="15" s="1"/>
  <c r="D20" i="15"/>
  <c r="E20" i="15" s="1"/>
  <c r="C20" i="15"/>
  <c r="B20" i="15"/>
  <c r="G19" i="15"/>
  <c r="F19" i="15"/>
  <c r="H19" i="15" s="1"/>
  <c r="I19" i="15" s="1"/>
  <c r="D19" i="15"/>
  <c r="E19" i="15" s="1"/>
  <c r="C19" i="15"/>
  <c r="B19" i="15"/>
  <c r="G18" i="15"/>
  <c r="F18" i="15"/>
  <c r="H18" i="15" s="1"/>
  <c r="I18" i="15" s="1"/>
  <c r="D18" i="15"/>
  <c r="E18" i="15" s="1"/>
  <c r="C18" i="15"/>
  <c r="B18" i="15"/>
  <c r="G17" i="15"/>
  <c r="F17" i="15"/>
  <c r="H17" i="15" s="1"/>
  <c r="I17" i="15" s="1"/>
  <c r="D17" i="15"/>
  <c r="E17" i="15" s="1"/>
  <c r="C17" i="15"/>
  <c r="B17" i="15"/>
  <c r="G16" i="15"/>
  <c r="F16" i="15"/>
  <c r="H16" i="15" s="1"/>
  <c r="I16" i="15" s="1"/>
  <c r="D16" i="15"/>
  <c r="E16" i="15" s="1"/>
  <c r="C16" i="15"/>
  <c r="B16" i="15"/>
  <c r="G15" i="15"/>
  <c r="F15" i="15"/>
  <c r="H15" i="15" s="1"/>
  <c r="I15" i="15" s="1"/>
  <c r="D15" i="15"/>
  <c r="E15" i="15" s="1"/>
  <c r="C15" i="15"/>
  <c r="B15" i="15"/>
  <c r="G14" i="15"/>
  <c r="F14" i="15"/>
  <c r="H14" i="15" s="1"/>
  <c r="I14" i="15" s="1"/>
  <c r="D14" i="15"/>
  <c r="E14" i="15" s="1"/>
  <c r="C14" i="15"/>
  <c r="B14" i="15"/>
  <c r="G13" i="15"/>
  <c r="F13" i="15"/>
  <c r="H13" i="15" s="1"/>
  <c r="I13" i="15" s="1"/>
  <c r="D13" i="15"/>
  <c r="E13" i="15" s="1"/>
  <c r="C13" i="15"/>
  <c r="B13" i="15"/>
  <c r="G12" i="15"/>
  <c r="F12" i="15"/>
  <c r="H12" i="15" s="1"/>
  <c r="I12" i="15" s="1"/>
  <c r="D12" i="15"/>
  <c r="E12" i="15" s="1"/>
  <c r="C12" i="15"/>
  <c r="B12" i="15"/>
  <c r="G11" i="15"/>
  <c r="F11" i="15"/>
  <c r="H11" i="15" s="1"/>
  <c r="I11" i="15" s="1"/>
  <c r="D11" i="15"/>
  <c r="E11" i="15" s="1"/>
  <c r="C11" i="15"/>
  <c r="B11" i="15"/>
  <c r="G10" i="15"/>
  <c r="F10" i="15"/>
  <c r="H10" i="15" s="1"/>
  <c r="I10" i="15" s="1"/>
  <c r="D10" i="15"/>
  <c r="E10" i="15" s="1"/>
  <c r="C10" i="15"/>
  <c r="B10" i="15"/>
  <c r="G9" i="15"/>
  <c r="F9" i="15"/>
  <c r="H9" i="15" s="1"/>
  <c r="I9" i="15" s="1"/>
  <c r="D9" i="15"/>
  <c r="E9" i="15" s="1"/>
  <c r="C9" i="15"/>
  <c r="B9" i="15"/>
  <c r="G8" i="15"/>
  <c r="F8" i="15"/>
  <c r="H8" i="15" s="1"/>
  <c r="I8" i="15" s="1"/>
  <c r="D8" i="15"/>
  <c r="E8" i="15" s="1"/>
  <c r="C8" i="15"/>
  <c r="B8" i="15"/>
  <c r="G7" i="15"/>
  <c r="F7" i="15"/>
  <c r="H7" i="15" s="1"/>
  <c r="I7" i="15" s="1"/>
  <c r="D7" i="15"/>
  <c r="E7" i="15" s="1"/>
  <c r="C7" i="15"/>
  <c r="B7" i="15"/>
  <c r="G6" i="15"/>
  <c r="F6" i="15"/>
  <c r="H6" i="15" s="1"/>
  <c r="I6" i="15" s="1"/>
  <c r="C6" i="15"/>
  <c r="B6" i="15"/>
  <c r="D6" i="15"/>
  <c r="E6" i="15" s="1"/>
  <c r="G5" i="15"/>
  <c r="F5" i="15"/>
  <c r="G39" i="14"/>
  <c r="F39" i="14"/>
  <c r="H39" i="14" s="1"/>
  <c r="I39" i="14" s="1"/>
  <c r="D39" i="14"/>
  <c r="E39" i="14" s="1"/>
  <c r="C39" i="14"/>
  <c r="B39" i="14"/>
  <c r="G38" i="14"/>
  <c r="F38" i="14"/>
  <c r="H38" i="14" s="1"/>
  <c r="I38" i="14" s="1"/>
  <c r="D38" i="14"/>
  <c r="E38" i="14" s="1"/>
  <c r="C38" i="14"/>
  <c r="B38" i="14"/>
  <c r="G37" i="14"/>
  <c r="F37" i="14"/>
  <c r="H37" i="14" s="1"/>
  <c r="I37" i="14" s="1"/>
  <c r="D37" i="14"/>
  <c r="E37" i="14" s="1"/>
  <c r="C37" i="14"/>
  <c r="B37" i="14"/>
  <c r="G36" i="14"/>
  <c r="F36" i="14"/>
  <c r="H36" i="14" s="1"/>
  <c r="I36" i="14" s="1"/>
  <c r="D36" i="14"/>
  <c r="E36" i="14" s="1"/>
  <c r="C36" i="14"/>
  <c r="B36" i="14"/>
  <c r="G35" i="14"/>
  <c r="F35" i="14"/>
  <c r="H35" i="14" s="1"/>
  <c r="I35" i="14" s="1"/>
  <c r="D35" i="14"/>
  <c r="E35" i="14" s="1"/>
  <c r="C35" i="14"/>
  <c r="B35" i="14"/>
  <c r="G34" i="14"/>
  <c r="F34" i="14"/>
  <c r="H34" i="14" s="1"/>
  <c r="I34" i="14" s="1"/>
  <c r="D34" i="14"/>
  <c r="E34" i="14" s="1"/>
  <c r="C34" i="14"/>
  <c r="B34" i="14"/>
  <c r="G33" i="14"/>
  <c r="F33" i="14"/>
  <c r="H33" i="14" s="1"/>
  <c r="I33" i="14" s="1"/>
  <c r="D33" i="14"/>
  <c r="E33" i="14" s="1"/>
  <c r="C33" i="14"/>
  <c r="B33" i="14"/>
  <c r="G32" i="14"/>
  <c r="F32" i="14"/>
  <c r="H32" i="14" s="1"/>
  <c r="I32" i="14" s="1"/>
  <c r="D32" i="14"/>
  <c r="E32" i="14" s="1"/>
  <c r="C32" i="14"/>
  <c r="B32" i="14"/>
  <c r="G31" i="14"/>
  <c r="F31" i="14"/>
  <c r="H31" i="14" s="1"/>
  <c r="I31" i="14" s="1"/>
  <c r="D31" i="14"/>
  <c r="E31" i="14" s="1"/>
  <c r="C31" i="14"/>
  <c r="B31" i="14"/>
  <c r="G30" i="14"/>
  <c r="F30" i="14"/>
  <c r="H30" i="14" s="1"/>
  <c r="I30" i="14" s="1"/>
  <c r="D30" i="14"/>
  <c r="E30" i="14" s="1"/>
  <c r="C30" i="14"/>
  <c r="B30" i="14"/>
  <c r="G29" i="14"/>
  <c r="F29" i="14"/>
  <c r="H29" i="14" s="1"/>
  <c r="I29" i="14" s="1"/>
  <c r="D29" i="14"/>
  <c r="E29" i="14" s="1"/>
  <c r="C29" i="14"/>
  <c r="B29" i="14"/>
  <c r="G28" i="14"/>
  <c r="F28" i="14"/>
  <c r="H28" i="14" s="1"/>
  <c r="I28" i="14" s="1"/>
  <c r="D28" i="14"/>
  <c r="E28" i="14" s="1"/>
  <c r="C28" i="14"/>
  <c r="B28" i="14"/>
  <c r="G27" i="14"/>
  <c r="F27" i="14"/>
  <c r="H27" i="14" s="1"/>
  <c r="I27" i="14" s="1"/>
  <c r="D27" i="14"/>
  <c r="E27" i="14" s="1"/>
  <c r="C27" i="14"/>
  <c r="B27" i="14"/>
  <c r="G26" i="14"/>
  <c r="F26" i="14"/>
  <c r="H26" i="14" s="1"/>
  <c r="I26" i="14" s="1"/>
  <c r="D26" i="14"/>
  <c r="E26" i="14" s="1"/>
  <c r="C26" i="14"/>
  <c r="B26" i="14"/>
  <c r="G25" i="14"/>
  <c r="F25" i="14"/>
  <c r="H25" i="14" s="1"/>
  <c r="I25" i="14" s="1"/>
  <c r="D25" i="14"/>
  <c r="E25" i="14" s="1"/>
  <c r="C25" i="14"/>
  <c r="B25" i="14"/>
  <c r="G24" i="14"/>
  <c r="F24" i="14"/>
  <c r="H24" i="14" s="1"/>
  <c r="I24" i="14" s="1"/>
  <c r="D24" i="14"/>
  <c r="E24" i="14" s="1"/>
  <c r="C24" i="14"/>
  <c r="B24" i="14"/>
  <c r="G23" i="14"/>
  <c r="F23" i="14"/>
  <c r="H23" i="14" s="1"/>
  <c r="I23" i="14" s="1"/>
  <c r="D23" i="14"/>
  <c r="E23" i="14" s="1"/>
  <c r="C23" i="14"/>
  <c r="B23" i="14"/>
  <c r="G22" i="14"/>
  <c r="F22" i="14"/>
  <c r="H22" i="14" s="1"/>
  <c r="I22" i="14" s="1"/>
  <c r="D22" i="14"/>
  <c r="E22" i="14" s="1"/>
  <c r="C22" i="14"/>
  <c r="B22" i="14"/>
  <c r="G21" i="14"/>
  <c r="F21" i="14"/>
  <c r="H21" i="14" s="1"/>
  <c r="I21" i="14" s="1"/>
  <c r="D21" i="14"/>
  <c r="E21" i="14" s="1"/>
  <c r="C21" i="14"/>
  <c r="B21" i="14"/>
  <c r="G20" i="14"/>
  <c r="F20" i="14"/>
  <c r="H20" i="14" s="1"/>
  <c r="I20" i="14" s="1"/>
  <c r="D20" i="14"/>
  <c r="E20" i="14" s="1"/>
  <c r="C20" i="14"/>
  <c r="B20" i="14"/>
  <c r="G19" i="14"/>
  <c r="F19" i="14"/>
  <c r="H19" i="14" s="1"/>
  <c r="I19" i="14" s="1"/>
  <c r="D19" i="14"/>
  <c r="E19" i="14" s="1"/>
  <c r="C19" i="14"/>
  <c r="B19" i="14"/>
  <c r="G18" i="14"/>
  <c r="F18" i="14"/>
  <c r="H18" i="14" s="1"/>
  <c r="I18" i="14" s="1"/>
  <c r="D18" i="14"/>
  <c r="E18" i="14" s="1"/>
  <c r="C18" i="14"/>
  <c r="B18" i="14"/>
  <c r="G17" i="14"/>
  <c r="F17" i="14"/>
  <c r="H17" i="14" s="1"/>
  <c r="I17" i="14" s="1"/>
  <c r="D17" i="14"/>
  <c r="E17" i="14" s="1"/>
  <c r="C17" i="14"/>
  <c r="B17" i="14"/>
  <c r="G16" i="14"/>
  <c r="F16" i="14"/>
  <c r="H16" i="14" s="1"/>
  <c r="I16" i="14" s="1"/>
  <c r="D16" i="14"/>
  <c r="E16" i="14" s="1"/>
  <c r="C16" i="14"/>
  <c r="B16" i="14"/>
  <c r="G15" i="14"/>
  <c r="F15" i="14"/>
  <c r="H15" i="14" s="1"/>
  <c r="I15" i="14" s="1"/>
  <c r="D15" i="14"/>
  <c r="E15" i="14" s="1"/>
  <c r="C15" i="14"/>
  <c r="B15" i="14"/>
  <c r="G14" i="14"/>
  <c r="F14" i="14"/>
  <c r="H14" i="14" s="1"/>
  <c r="I14" i="14" s="1"/>
  <c r="D14" i="14"/>
  <c r="E14" i="14" s="1"/>
  <c r="C14" i="14"/>
  <c r="B14" i="14"/>
  <c r="G13" i="14"/>
  <c r="F13" i="14"/>
  <c r="H13" i="14" s="1"/>
  <c r="I13" i="14" s="1"/>
  <c r="D13" i="14"/>
  <c r="E13" i="14" s="1"/>
  <c r="C13" i="14"/>
  <c r="B13" i="14"/>
  <c r="G12" i="14"/>
  <c r="F12" i="14"/>
  <c r="H12" i="14" s="1"/>
  <c r="I12" i="14" s="1"/>
  <c r="D12" i="14"/>
  <c r="E12" i="14" s="1"/>
  <c r="C12" i="14"/>
  <c r="B12" i="14"/>
  <c r="G11" i="14"/>
  <c r="F11" i="14"/>
  <c r="H11" i="14" s="1"/>
  <c r="I11" i="14" s="1"/>
  <c r="D11" i="14"/>
  <c r="E11" i="14" s="1"/>
  <c r="C11" i="14"/>
  <c r="B11" i="14"/>
  <c r="G10" i="14"/>
  <c r="F10" i="14"/>
  <c r="H10" i="14" s="1"/>
  <c r="I10" i="14" s="1"/>
  <c r="D10" i="14"/>
  <c r="E10" i="14" s="1"/>
  <c r="C10" i="14"/>
  <c r="B10" i="14"/>
  <c r="G9" i="14"/>
  <c r="F9" i="14"/>
  <c r="H9" i="14" s="1"/>
  <c r="I9" i="14" s="1"/>
  <c r="D9" i="14"/>
  <c r="E9" i="14" s="1"/>
  <c r="C9" i="14"/>
  <c r="B9" i="14"/>
  <c r="G8" i="14"/>
  <c r="F8" i="14"/>
  <c r="H8" i="14" s="1"/>
  <c r="I8" i="14" s="1"/>
  <c r="D8" i="14"/>
  <c r="E8" i="14" s="1"/>
  <c r="C8" i="14"/>
  <c r="B8" i="14"/>
  <c r="G7" i="14"/>
  <c r="F7" i="14"/>
  <c r="H7" i="14" s="1"/>
  <c r="I7" i="14" s="1"/>
  <c r="D7" i="14"/>
  <c r="E7" i="14" s="1"/>
  <c r="C7" i="14"/>
  <c r="B7" i="14"/>
  <c r="G6" i="14"/>
  <c r="F6" i="14"/>
  <c r="H6" i="14" s="1"/>
  <c r="I6" i="14" s="1"/>
  <c r="B6" i="14"/>
  <c r="C6" i="14"/>
  <c r="D6" i="14"/>
  <c r="E6" i="14" s="1"/>
  <c r="G5" i="14"/>
  <c r="F5" i="14"/>
  <c r="G39" i="8"/>
  <c r="F39" i="8"/>
  <c r="C39" i="8"/>
  <c r="B39" i="8"/>
  <c r="G38" i="8"/>
  <c r="F38" i="8"/>
  <c r="D38" i="8"/>
  <c r="E38" i="8" s="1"/>
  <c r="C38" i="8"/>
  <c r="B38" i="8"/>
  <c r="G37" i="8"/>
  <c r="F37" i="8"/>
  <c r="C37" i="8"/>
  <c r="B37" i="8"/>
  <c r="D37" i="8" s="1"/>
  <c r="E37" i="8" s="1"/>
  <c r="G36" i="8"/>
  <c r="F36" i="8"/>
  <c r="C36" i="8"/>
  <c r="B36" i="8"/>
  <c r="G35" i="8"/>
  <c r="F35" i="8"/>
  <c r="C35" i="8"/>
  <c r="B35" i="8"/>
  <c r="G34" i="8"/>
  <c r="F34" i="8"/>
  <c r="C34" i="8"/>
  <c r="B34" i="8"/>
  <c r="D34" i="8" s="1"/>
  <c r="E34" i="8" s="1"/>
  <c r="G33" i="8"/>
  <c r="F33" i="8"/>
  <c r="C33" i="8"/>
  <c r="B33" i="8"/>
  <c r="D33" i="8" s="1"/>
  <c r="E33" i="8" s="1"/>
  <c r="G32" i="8"/>
  <c r="F32" i="8"/>
  <c r="C32" i="8"/>
  <c r="B32" i="8"/>
  <c r="G31" i="8"/>
  <c r="F31" i="8"/>
  <c r="C31" i="8"/>
  <c r="B31" i="8"/>
  <c r="G30" i="8"/>
  <c r="F30" i="8"/>
  <c r="C30" i="8"/>
  <c r="B30" i="8"/>
  <c r="D30" i="8" s="1"/>
  <c r="E30" i="8" s="1"/>
  <c r="G29" i="8"/>
  <c r="F29" i="8"/>
  <c r="C29" i="8"/>
  <c r="B29" i="8"/>
  <c r="D29" i="8" s="1"/>
  <c r="E29" i="8" s="1"/>
  <c r="G28" i="8"/>
  <c r="F28" i="8"/>
  <c r="C28" i="8"/>
  <c r="B28" i="8"/>
  <c r="D28" i="8" s="1"/>
  <c r="E28" i="8" s="1"/>
  <c r="G27" i="8"/>
  <c r="F27" i="8"/>
  <c r="C27" i="8"/>
  <c r="B27" i="8"/>
  <c r="D27" i="8" s="1"/>
  <c r="E27" i="8" s="1"/>
  <c r="G26" i="8"/>
  <c r="F26" i="8"/>
  <c r="C26" i="8"/>
  <c r="B26" i="8"/>
  <c r="D26" i="8" s="1"/>
  <c r="E26" i="8" s="1"/>
  <c r="G25" i="8"/>
  <c r="F25" i="8"/>
  <c r="C25" i="8"/>
  <c r="B25" i="8"/>
  <c r="D25" i="8" s="1"/>
  <c r="E25" i="8" s="1"/>
  <c r="G24" i="8"/>
  <c r="F24" i="8"/>
  <c r="C24" i="8"/>
  <c r="B24" i="8"/>
  <c r="G23" i="8"/>
  <c r="F23" i="8"/>
  <c r="C23" i="8"/>
  <c r="B23" i="8"/>
  <c r="G22" i="8"/>
  <c r="F22" i="8"/>
  <c r="C22" i="8"/>
  <c r="B22" i="8"/>
  <c r="D22" i="8" s="1"/>
  <c r="E22" i="8" s="1"/>
  <c r="G21" i="8"/>
  <c r="F21" i="8"/>
  <c r="C21" i="8"/>
  <c r="B21" i="8"/>
  <c r="D21" i="8" s="1"/>
  <c r="E21" i="8" s="1"/>
  <c r="G20" i="8"/>
  <c r="F20" i="8"/>
  <c r="C20" i="8"/>
  <c r="B20" i="8"/>
  <c r="G19" i="8"/>
  <c r="F19" i="8"/>
  <c r="C19" i="8"/>
  <c r="B19" i="8"/>
  <c r="G18" i="8"/>
  <c r="F18" i="8"/>
  <c r="C18" i="8"/>
  <c r="B18" i="8"/>
  <c r="D18" i="8" s="1"/>
  <c r="E18" i="8" s="1"/>
  <c r="G17" i="8"/>
  <c r="F17" i="8"/>
  <c r="C17" i="8"/>
  <c r="B17" i="8"/>
  <c r="D17" i="8" s="1"/>
  <c r="E17" i="8" s="1"/>
  <c r="G16" i="8"/>
  <c r="F16" i="8"/>
  <c r="C16" i="8"/>
  <c r="B16" i="8"/>
  <c r="D16" i="8" s="1"/>
  <c r="E16" i="8" s="1"/>
  <c r="G15" i="8"/>
  <c r="F15" i="8"/>
  <c r="C15" i="8"/>
  <c r="B15" i="8"/>
  <c r="G14" i="8"/>
  <c r="F14" i="8"/>
  <c r="C14" i="8"/>
  <c r="B14" i="8"/>
  <c r="G13" i="8"/>
  <c r="F13" i="8"/>
  <c r="C13" i="8"/>
  <c r="B13" i="8"/>
  <c r="D13" i="8" s="1"/>
  <c r="E13" i="8" s="1"/>
  <c r="G12" i="8"/>
  <c r="F12" i="8"/>
  <c r="C12" i="8"/>
  <c r="B12" i="8"/>
  <c r="D12" i="8" s="1"/>
  <c r="E12" i="8" s="1"/>
  <c r="G11" i="8"/>
  <c r="F11" i="8"/>
  <c r="C11" i="8"/>
  <c r="B11" i="8"/>
  <c r="G10" i="8"/>
  <c r="F10" i="8"/>
  <c r="C10" i="8"/>
  <c r="B10" i="8"/>
  <c r="G9" i="8"/>
  <c r="F9" i="8"/>
  <c r="C9" i="8"/>
  <c r="B9" i="8"/>
  <c r="D9" i="8" s="1"/>
  <c r="E9" i="8" s="1"/>
  <c r="G8" i="8"/>
  <c r="F8" i="8"/>
  <c r="C8" i="8"/>
  <c r="B8" i="8"/>
  <c r="D8" i="8" s="1"/>
  <c r="E8" i="8" s="1"/>
  <c r="G7" i="8"/>
  <c r="F7" i="8"/>
  <c r="C7" i="8"/>
  <c r="B7" i="8"/>
  <c r="D7" i="8" s="1"/>
  <c r="E7" i="8" s="1"/>
  <c r="G6" i="8"/>
  <c r="F6" i="8"/>
  <c r="B6" i="8"/>
  <c r="C6" i="8"/>
  <c r="D6" i="8"/>
  <c r="E6" i="8" s="1"/>
  <c r="G5" i="8"/>
  <c r="F5" i="8"/>
  <c r="G39" i="7"/>
  <c r="F39" i="7"/>
  <c r="H39" i="7" s="1"/>
  <c r="I39" i="7" s="1"/>
  <c r="G38" i="7"/>
  <c r="F38" i="7"/>
  <c r="H38" i="7" s="1"/>
  <c r="G37" i="7"/>
  <c r="F37" i="7"/>
  <c r="H37" i="7" s="1"/>
  <c r="I37" i="7" s="1"/>
  <c r="G36" i="7"/>
  <c r="F36" i="7"/>
  <c r="G35" i="7"/>
  <c r="F35" i="7"/>
  <c r="H35" i="7" s="1"/>
  <c r="I35" i="7" s="1"/>
  <c r="G34" i="7"/>
  <c r="F34" i="7"/>
  <c r="H34" i="7" s="1"/>
  <c r="G33" i="7"/>
  <c r="F33" i="7"/>
  <c r="H33" i="7" s="1"/>
  <c r="I33" i="7" s="1"/>
  <c r="G32" i="7"/>
  <c r="F32" i="7"/>
  <c r="G31" i="7"/>
  <c r="F31" i="7"/>
  <c r="H31" i="7" s="1"/>
  <c r="G30" i="7"/>
  <c r="F30" i="7"/>
  <c r="H30" i="7" s="1"/>
  <c r="I30" i="7" s="1"/>
  <c r="G29" i="7"/>
  <c r="F29" i="7"/>
  <c r="H29" i="7" s="1"/>
  <c r="I29" i="7" s="1"/>
  <c r="G28" i="7"/>
  <c r="F28" i="7"/>
  <c r="H28" i="7" s="1"/>
  <c r="I28" i="7" s="1"/>
  <c r="G27" i="7"/>
  <c r="F27" i="7"/>
  <c r="H27" i="7" s="1"/>
  <c r="G26" i="7"/>
  <c r="F26" i="7"/>
  <c r="G25" i="7"/>
  <c r="F25" i="7"/>
  <c r="H25" i="7" s="1"/>
  <c r="I25" i="7" s="1"/>
  <c r="G24" i="7"/>
  <c r="F24" i="7"/>
  <c r="H24" i="7" s="1"/>
  <c r="I24" i="7" s="1"/>
  <c r="G23" i="7"/>
  <c r="F23" i="7"/>
  <c r="H23" i="7" s="1"/>
  <c r="I23" i="7" s="1"/>
  <c r="G22" i="7"/>
  <c r="F22" i="7"/>
  <c r="H22" i="7" s="1"/>
  <c r="I22" i="7" s="1"/>
  <c r="G21" i="7"/>
  <c r="F21" i="7"/>
  <c r="H21" i="7" s="1"/>
  <c r="I21" i="7" s="1"/>
  <c r="G20" i="7"/>
  <c r="F20" i="7"/>
  <c r="G19" i="7"/>
  <c r="F19" i="7"/>
  <c r="H19" i="7" s="1"/>
  <c r="I19" i="7" s="1"/>
  <c r="G18" i="7"/>
  <c r="F18" i="7"/>
  <c r="H18" i="7" s="1"/>
  <c r="I18" i="7" s="1"/>
  <c r="G17" i="7"/>
  <c r="F17" i="7"/>
  <c r="H17" i="7" s="1"/>
  <c r="G16" i="7"/>
  <c r="F16" i="7"/>
  <c r="H16" i="7" s="1"/>
  <c r="I16" i="7" s="1"/>
  <c r="G15" i="7"/>
  <c r="F15" i="7"/>
  <c r="H15" i="7" s="1"/>
  <c r="I15" i="7" s="1"/>
  <c r="G14" i="7"/>
  <c r="F14" i="7"/>
  <c r="G13" i="7"/>
  <c r="F13" i="7"/>
  <c r="H13" i="7" s="1"/>
  <c r="I13" i="7" s="1"/>
  <c r="G12" i="7"/>
  <c r="F12" i="7"/>
  <c r="H12" i="7" s="1"/>
  <c r="I12" i="7" s="1"/>
  <c r="G11" i="7"/>
  <c r="F11" i="7"/>
  <c r="H11" i="7" s="1"/>
  <c r="I11" i="7" s="1"/>
  <c r="G10" i="7"/>
  <c r="F10" i="7"/>
  <c r="G9" i="7"/>
  <c r="F9" i="7"/>
  <c r="H9" i="7" s="1"/>
  <c r="I9" i="7" s="1"/>
  <c r="G8" i="7"/>
  <c r="F8" i="7"/>
  <c r="H8" i="7" s="1"/>
  <c r="I8" i="7" s="1"/>
  <c r="G7" i="7"/>
  <c r="F7" i="7"/>
  <c r="H7" i="7" s="1"/>
  <c r="I7" i="7" s="1"/>
  <c r="G6" i="7"/>
  <c r="F6" i="7"/>
  <c r="H6" i="7" s="1"/>
  <c r="I6" i="7" s="1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H26" i="7"/>
  <c r="I26" i="7" s="1"/>
  <c r="G5" i="7"/>
  <c r="F5" i="7"/>
  <c r="G39" i="6"/>
  <c r="F39" i="6"/>
  <c r="G38" i="6"/>
  <c r="F38" i="6"/>
  <c r="H38" i="6" s="1"/>
  <c r="G37" i="6"/>
  <c r="F37" i="6"/>
  <c r="H37" i="6" s="1"/>
  <c r="I37" i="6" s="1"/>
  <c r="G36" i="6"/>
  <c r="F36" i="6"/>
  <c r="G35" i="6"/>
  <c r="F35" i="6"/>
  <c r="G34" i="6"/>
  <c r="F34" i="6"/>
  <c r="H34" i="6" s="1"/>
  <c r="G33" i="6"/>
  <c r="F33" i="6"/>
  <c r="H33" i="6" s="1"/>
  <c r="I33" i="6" s="1"/>
  <c r="G32" i="6"/>
  <c r="F32" i="6"/>
  <c r="G31" i="6"/>
  <c r="F31" i="6"/>
  <c r="G30" i="6"/>
  <c r="F30" i="6"/>
  <c r="H30" i="6" s="1"/>
  <c r="I30" i="6" s="1"/>
  <c r="G29" i="6"/>
  <c r="F29" i="6"/>
  <c r="H29" i="6" s="1"/>
  <c r="I29" i="6" s="1"/>
  <c r="G28" i="6"/>
  <c r="F28" i="6"/>
  <c r="H28" i="6" s="1"/>
  <c r="I28" i="6" s="1"/>
  <c r="G27" i="6"/>
  <c r="F27" i="6"/>
  <c r="H27" i="6" s="1"/>
  <c r="G26" i="6"/>
  <c r="F26" i="6"/>
  <c r="H26" i="6" s="1"/>
  <c r="I26" i="6" s="1"/>
  <c r="G25" i="6"/>
  <c r="F25" i="6"/>
  <c r="H25" i="6" s="1"/>
  <c r="I25" i="6" s="1"/>
  <c r="G24" i="6"/>
  <c r="F24" i="6"/>
  <c r="G23" i="6"/>
  <c r="F23" i="6"/>
  <c r="G22" i="6"/>
  <c r="F22" i="6"/>
  <c r="H22" i="6" s="1"/>
  <c r="I22" i="6" s="1"/>
  <c r="G21" i="6"/>
  <c r="F21" i="6"/>
  <c r="H21" i="6" s="1"/>
  <c r="I21" i="6" s="1"/>
  <c r="G20" i="6"/>
  <c r="F20" i="6"/>
  <c r="G19" i="6"/>
  <c r="F19" i="6"/>
  <c r="G18" i="6"/>
  <c r="F18" i="6"/>
  <c r="H18" i="6" s="1"/>
  <c r="I18" i="6" s="1"/>
  <c r="G17" i="6"/>
  <c r="F17" i="6"/>
  <c r="H17" i="6" s="1"/>
  <c r="G16" i="6"/>
  <c r="F16" i="6"/>
  <c r="H16" i="6" s="1"/>
  <c r="I16" i="6" s="1"/>
  <c r="G15" i="6"/>
  <c r="F15" i="6"/>
  <c r="G14" i="6"/>
  <c r="F14" i="6"/>
  <c r="H14" i="6" s="1"/>
  <c r="I14" i="6" s="1"/>
  <c r="G13" i="6"/>
  <c r="F13" i="6"/>
  <c r="H13" i="6" s="1"/>
  <c r="I13" i="6" s="1"/>
  <c r="G12" i="6"/>
  <c r="F12" i="6"/>
  <c r="H12" i="6" s="1"/>
  <c r="I12" i="6" s="1"/>
  <c r="G11" i="6"/>
  <c r="F11" i="6"/>
  <c r="G10" i="6"/>
  <c r="F10" i="6"/>
  <c r="G9" i="6"/>
  <c r="F9" i="6"/>
  <c r="H9" i="6" s="1"/>
  <c r="I9" i="6" s="1"/>
  <c r="G8" i="6"/>
  <c r="F8" i="6"/>
  <c r="H8" i="6" s="1"/>
  <c r="I8" i="6" s="1"/>
  <c r="G7" i="6"/>
  <c r="F7" i="6"/>
  <c r="H7" i="6" s="1"/>
  <c r="I7" i="6" s="1"/>
  <c r="G6" i="6"/>
  <c r="F6" i="6"/>
  <c r="G5" i="6"/>
  <c r="F5" i="6"/>
  <c r="F39" i="5"/>
  <c r="F38" i="5"/>
  <c r="H38" i="5" s="1"/>
  <c r="F37" i="5"/>
  <c r="H37" i="5" s="1"/>
  <c r="F36" i="5"/>
  <c r="F35" i="5"/>
  <c r="F34" i="5"/>
  <c r="H34" i="5" s="1"/>
  <c r="F33" i="5"/>
  <c r="H33" i="5" s="1"/>
  <c r="F32" i="5"/>
  <c r="F31" i="5"/>
  <c r="F30" i="5"/>
  <c r="H30" i="5" s="1"/>
  <c r="F29" i="5"/>
  <c r="H29" i="5" s="1"/>
  <c r="F28" i="5"/>
  <c r="H28" i="5" s="1"/>
  <c r="F27" i="5"/>
  <c r="H27" i="5" s="1"/>
  <c r="F26" i="5"/>
  <c r="H26" i="5" s="1"/>
  <c r="F25" i="5"/>
  <c r="H25" i="5" s="1"/>
  <c r="F24" i="5"/>
  <c r="F23" i="5"/>
  <c r="F22" i="5"/>
  <c r="H22" i="5" s="1"/>
  <c r="F21" i="5"/>
  <c r="H21" i="5" s="1"/>
  <c r="F20" i="5"/>
  <c r="F19" i="5"/>
  <c r="F18" i="5"/>
  <c r="H18" i="5" s="1"/>
  <c r="F17" i="5"/>
  <c r="H17" i="5" s="1"/>
  <c r="F16" i="5"/>
  <c r="H16" i="5" s="1"/>
  <c r="F15" i="5"/>
  <c r="F14" i="5"/>
  <c r="F13" i="5"/>
  <c r="H13" i="5" s="1"/>
  <c r="F12" i="5"/>
  <c r="H12" i="5" s="1"/>
  <c r="F11" i="5"/>
  <c r="F10" i="5"/>
  <c r="F9" i="5"/>
  <c r="H9" i="5" s="1"/>
  <c r="F8" i="5"/>
  <c r="H8" i="5" s="1"/>
  <c r="F7" i="5"/>
  <c r="H7" i="5" s="1"/>
  <c r="F6" i="5"/>
  <c r="H6" i="5" s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39" i="6"/>
  <c r="C38" i="6"/>
  <c r="C37" i="6"/>
  <c r="C36" i="6"/>
  <c r="D36" i="6" s="1"/>
  <c r="E36" i="6" s="1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D6" i="6"/>
  <c r="E6" i="6" s="1"/>
  <c r="B39" i="6"/>
  <c r="B38" i="6"/>
  <c r="B34" i="6"/>
  <c r="B31" i="6"/>
  <c r="D28" i="6"/>
  <c r="E28" i="6" s="1"/>
  <c r="B27" i="6"/>
  <c r="D26" i="6"/>
  <c r="E26" i="6" s="1"/>
  <c r="B20" i="6"/>
  <c r="B17" i="6"/>
  <c r="B14" i="6"/>
  <c r="B9" i="6"/>
  <c r="D7" i="6"/>
  <c r="E7" i="6" s="1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G5" i="5"/>
  <c r="F5" i="5"/>
  <c r="N6" i="2"/>
  <c r="D34" i="6" l="1"/>
  <c r="E34" i="6" s="1"/>
  <c r="I34" i="6" s="1"/>
  <c r="D20" i="6"/>
  <c r="E20" i="6" s="1"/>
  <c r="I20" i="6" s="1"/>
  <c r="H37" i="18"/>
  <c r="I37" i="18" s="1"/>
  <c r="H21" i="18"/>
  <c r="I21" i="18" s="1"/>
  <c r="H11" i="17"/>
  <c r="I11" i="17" s="1"/>
  <c r="H36" i="5"/>
  <c r="H20" i="5"/>
  <c r="H36" i="7"/>
  <c r="I36" i="7" s="1"/>
  <c r="H32" i="7"/>
  <c r="I32" i="7" s="1"/>
  <c r="H32" i="5"/>
  <c r="H10" i="7"/>
  <c r="I10" i="7" s="1"/>
  <c r="H14" i="7"/>
  <c r="I14" i="7" s="1"/>
  <c r="H38" i="8"/>
  <c r="I38" i="8" s="1"/>
  <c r="H20" i="7"/>
  <c r="H7" i="8"/>
  <c r="I7" i="8" s="1"/>
  <c r="H11" i="8"/>
  <c r="I11" i="8" s="1"/>
  <c r="H15" i="8"/>
  <c r="I15" i="8" s="1"/>
  <c r="H19" i="8"/>
  <c r="I19" i="8" s="1"/>
  <c r="H25" i="8"/>
  <c r="I25" i="8" s="1"/>
  <c r="H29" i="8"/>
  <c r="I29" i="8" s="1"/>
  <c r="H33" i="8"/>
  <c r="I33" i="8" s="1"/>
  <c r="H37" i="8"/>
  <c r="I37" i="8" s="1"/>
  <c r="H39" i="8"/>
  <c r="I39" i="8" s="1"/>
  <c r="H32" i="17"/>
  <c r="I32" i="17" s="1"/>
  <c r="H13" i="18"/>
  <c r="I13" i="18" s="1"/>
  <c r="H29" i="18"/>
  <c r="I29" i="18" s="1"/>
  <c r="H24" i="6"/>
  <c r="I24" i="6" s="1"/>
  <c r="H9" i="8"/>
  <c r="I9" i="8" s="1"/>
  <c r="H13" i="8"/>
  <c r="I13" i="8" s="1"/>
  <c r="H17" i="8"/>
  <c r="I17" i="8" s="1"/>
  <c r="H21" i="8"/>
  <c r="I21" i="8" s="1"/>
  <c r="H23" i="8"/>
  <c r="I23" i="8" s="1"/>
  <c r="H27" i="8"/>
  <c r="I27" i="8" s="1"/>
  <c r="H31" i="8"/>
  <c r="I31" i="8" s="1"/>
  <c r="H35" i="8"/>
  <c r="I35" i="8" s="1"/>
  <c r="H11" i="5"/>
  <c r="H19" i="5"/>
  <c r="H35" i="5"/>
  <c r="H8" i="17"/>
  <c r="I8" i="17" s="1"/>
  <c r="H15" i="18"/>
  <c r="I15" i="18" s="1"/>
  <c r="H31" i="18"/>
  <c r="I31" i="18" s="1"/>
  <c r="H6" i="6"/>
  <c r="I6" i="6" s="1"/>
  <c r="H10" i="6"/>
  <c r="I10" i="6" s="1"/>
  <c r="H6" i="8"/>
  <c r="I6" i="8" s="1"/>
  <c r="H8" i="8"/>
  <c r="I8" i="8" s="1"/>
  <c r="H10" i="8"/>
  <c r="I10" i="8" s="1"/>
  <c r="H12" i="8"/>
  <c r="I12" i="8" s="1"/>
  <c r="H14" i="8"/>
  <c r="I14" i="8" s="1"/>
  <c r="H16" i="8"/>
  <c r="I16" i="8" s="1"/>
  <c r="H18" i="8"/>
  <c r="I18" i="8" s="1"/>
  <c r="H20" i="8"/>
  <c r="I20" i="8" s="1"/>
  <c r="H22" i="8"/>
  <c r="I22" i="8" s="1"/>
  <c r="H24" i="8"/>
  <c r="I24" i="8" s="1"/>
  <c r="H26" i="8"/>
  <c r="I26" i="8" s="1"/>
  <c r="H28" i="8"/>
  <c r="I28" i="8" s="1"/>
  <c r="H30" i="8"/>
  <c r="I30" i="8" s="1"/>
  <c r="H32" i="8"/>
  <c r="I32" i="8" s="1"/>
  <c r="H34" i="8"/>
  <c r="I34" i="8" s="1"/>
  <c r="H36" i="8"/>
  <c r="I36" i="8" s="1"/>
  <c r="H16" i="17"/>
  <c r="I16" i="17" s="1"/>
  <c r="H15" i="5"/>
  <c r="H23" i="5"/>
  <c r="H31" i="5"/>
  <c r="H39" i="5"/>
  <c r="H11" i="6"/>
  <c r="I11" i="6" s="1"/>
  <c r="H15" i="6"/>
  <c r="I15" i="6" s="1"/>
  <c r="H19" i="6"/>
  <c r="I19" i="6" s="1"/>
  <c r="H23" i="6"/>
  <c r="I23" i="6" s="1"/>
  <c r="H31" i="6"/>
  <c r="H35" i="6"/>
  <c r="I35" i="6" s="1"/>
  <c r="H39" i="6"/>
  <c r="I39" i="6" s="1"/>
  <c r="H7" i="18"/>
  <c r="I7" i="18" s="1"/>
  <c r="H23" i="18"/>
  <c r="I23" i="18" s="1"/>
  <c r="H6" i="19"/>
  <c r="I6" i="19" s="1"/>
  <c r="H6" i="16"/>
  <c r="I6" i="16" s="1"/>
  <c r="D11" i="8"/>
  <c r="E11" i="8" s="1"/>
  <c r="D15" i="8"/>
  <c r="E15" i="8" s="1"/>
  <c r="D19" i="8"/>
  <c r="E19" i="8" s="1"/>
  <c r="D23" i="8"/>
  <c r="E23" i="8" s="1"/>
  <c r="D31" i="8"/>
  <c r="E31" i="8" s="1"/>
  <c r="D35" i="8"/>
  <c r="E35" i="8" s="1"/>
  <c r="D39" i="8"/>
  <c r="E39" i="8" s="1"/>
  <c r="H20" i="6"/>
  <c r="H32" i="6"/>
  <c r="I32" i="6" s="1"/>
  <c r="H36" i="6"/>
  <c r="I36" i="6" s="1"/>
  <c r="H24" i="5"/>
  <c r="D15" i="6"/>
  <c r="E15" i="6" s="1"/>
  <c r="H14" i="5"/>
  <c r="D10" i="8"/>
  <c r="E10" i="8" s="1"/>
  <c r="D14" i="8"/>
  <c r="E14" i="8" s="1"/>
  <c r="D20" i="8"/>
  <c r="E20" i="8" s="1"/>
  <c r="D24" i="8"/>
  <c r="E24" i="8" s="1"/>
  <c r="D32" i="8"/>
  <c r="E32" i="8" s="1"/>
  <c r="D36" i="8"/>
  <c r="E36" i="8" s="1"/>
  <c r="D10" i="7"/>
  <c r="E10" i="7" s="1"/>
  <c r="D6" i="7"/>
  <c r="D7" i="7"/>
  <c r="D8" i="7"/>
  <c r="D9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8" i="6"/>
  <c r="E8" i="6" s="1"/>
  <c r="D21" i="6"/>
  <c r="E21" i="6" s="1"/>
  <c r="D37" i="6"/>
  <c r="E37" i="6" s="1"/>
  <c r="D24" i="6"/>
  <c r="E24" i="6" s="1"/>
  <c r="D32" i="6"/>
  <c r="E32" i="6" s="1"/>
  <c r="D19" i="6"/>
  <c r="E19" i="6" s="1"/>
  <c r="D27" i="6"/>
  <c r="E27" i="6" s="1"/>
  <c r="I27" i="6" s="1"/>
  <c r="D35" i="6"/>
  <c r="E35" i="6" s="1"/>
  <c r="D22" i="6"/>
  <c r="E22" i="6" s="1"/>
  <c r="D30" i="6"/>
  <c r="E30" i="6" s="1"/>
  <c r="D38" i="6"/>
  <c r="E38" i="6" s="1"/>
  <c r="I38" i="6" s="1"/>
  <c r="D29" i="6"/>
  <c r="E29" i="6" s="1"/>
  <c r="D9" i="6"/>
  <c r="E9" i="6" s="1"/>
  <c r="D13" i="6"/>
  <c r="E13" i="6" s="1"/>
  <c r="D17" i="6"/>
  <c r="E17" i="6" s="1"/>
  <c r="I17" i="6" s="1"/>
  <c r="D25" i="6"/>
  <c r="E25" i="6" s="1"/>
  <c r="D33" i="6"/>
  <c r="E33" i="6" s="1"/>
  <c r="D10" i="6"/>
  <c r="E10" i="6" s="1"/>
  <c r="D14" i="6"/>
  <c r="E14" i="6" s="1"/>
  <c r="D18" i="6"/>
  <c r="E18" i="6" s="1"/>
  <c r="D23" i="6"/>
  <c r="E23" i="6" s="1"/>
  <c r="D31" i="6"/>
  <c r="E31" i="6" s="1"/>
  <c r="I31" i="6" s="1"/>
  <c r="D39" i="6"/>
  <c r="E39" i="6" s="1"/>
  <c r="D12" i="6"/>
  <c r="E12" i="6" s="1"/>
  <c r="D11" i="6"/>
  <c r="E11" i="6" s="1"/>
  <c r="D16" i="6"/>
  <c r="E16" i="6" s="1"/>
  <c r="D10" i="5"/>
  <c r="E10" i="5" s="1"/>
  <c r="H10" i="5"/>
  <c r="D6" i="5"/>
  <c r="D7" i="5"/>
  <c r="D8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E36" i="5" s="1"/>
  <c r="D37" i="5"/>
  <c r="D38" i="5"/>
  <c r="D39" i="5"/>
  <c r="G39" i="3"/>
  <c r="F39" i="3"/>
  <c r="F37" i="3"/>
  <c r="G36" i="3"/>
  <c r="F36" i="3"/>
  <c r="F35" i="3"/>
  <c r="F33" i="3"/>
  <c r="F32" i="3"/>
  <c r="F30" i="3"/>
  <c r="F29" i="3"/>
  <c r="F28" i="3"/>
  <c r="F38" i="3"/>
  <c r="F34" i="3"/>
  <c r="G31" i="3"/>
  <c r="F31" i="3"/>
  <c r="F27" i="3"/>
  <c r="F26" i="3"/>
  <c r="F25" i="3"/>
  <c r="F21" i="3"/>
  <c r="G24" i="3"/>
  <c r="F24" i="3"/>
  <c r="F23" i="3"/>
  <c r="F22" i="3"/>
  <c r="G20" i="3"/>
  <c r="F20" i="3"/>
  <c r="F19" i="3"/>
  <c r="G18" i="3"/>
  <c r="F18" i="3"/>
  <c r="F17" i="3"/>
  <c r="F15" i="3"/>
  <c r="G5" i="3"/>
  <c r="F5" i="3"/>
  <c r="F16" i="3"/>
  <c r="G14" i="3"/>
  <c r="F14" i="3"/>
  <c r="G13" i="3"/>
  <c r="F13" i="3"/>
  <c r="G12" i="3"/>
  <c r="F12" i="3"/>
  <c r="F11" i="3"/>
  <c r="D36" i="3"/>
  <c r="E36" i="3" s="1"/>
  <c r="D23" i="3"/>
  <c r="H23" i="3" s="1"/>
  <c r="I23" i="3" s="1"/>
  <c r="D20" i="3"/>
  <c r="H20" i="3" s="1"/>
  <c r="D15" i="3"/>
  <c r="E15" i="3" s="1"/>
  <c r="F9" i="3"/>
  <c r="G7" i="3"/>
  <c r="F8" i="3"/>
  <c r="F7" i="3"/>
  <c r="F6" i="3"/>
  <c r="G6" i="3"/>
  <c r="D6" i="3"/>
  <c r="E6" i="3" s="1"/>
  <c r="D7" i="3"/>
  <c r="G8" i="3"/>
  <c r="D8" i="3"/>
  <c r="E8" i="3" s="1"/>
  <c r="D9" i="3"/>
  <c r="D10" i="3"/>
  <c r="G11" i="3"/>
  <c r="D12" i="3"/>
  <c r="E12" i="3" s="1"/>
  <c r="D13" i="3"/>
  <c r="E13" i="3" s="1"/>
  <c r="D14" i="3"/>
  <c r="H14" i="3" s="1"/>
  <c r="I14" i="3" s="1"/>
  <c r="G15" i="3"/>
  <c r="G16" i="3"/>
  <c r="G17" i="3"/>
  <c r="D18" i="3"/>
  <c r="H18" i="3" s="1"/>
  <c r="I18" i="3" s="1"/>
  <c r="G19" i="3"/>
  <c r="G21" i="3"/>
  <c r="D21" i="3"/>
  <c r="E21" i="3" s="1"/>
  <c r="D22" i="3"/>
  <c r="G23" i="3"/>
  <c r="D24" i="3"/>
  <c r="G25" i="3"/>
  <c r="D25" i="3"/>
  <c r="H25" i="3" s="1"/>
  <c r="I25" i="3" s="1"/>
  <c r="D26" i="3"/>
  <c r="G27" i="3"/>
  <c r="G28" i="3"/>
  <c r="D28" i="3"/>
  <c r="E28" i="3" s="1"/>
  <c r="G29" i="3"/>
  <c r="D29" i="3"/>
  <c r="H29" i="3" s="1"/>
  <c r="G30" i="3"/>
  <c r="D30" i="3"/>
  <c r="E30" i="3" s="1"/>
  <c r="D31" i="3"/>
  <c r="H31" i="3" s="1"/>
  <c r="D32" i="3"/>
  <c r="D33" i="3"/>
  <c r="G34" i="3"/>
  <c r="G35" i="3"/>
  <c r="G37" i="3"/>
  <c r="D38" i="3"/>
  <c r="D39" i="3"/>
  <c r="E21" i="7" l="1"/>
  <c r="E36" i="7"/>
  <c r="E28" i="7"/>
  <c r="E20" i="7"/>
  <c r="I20" i="7" s="1"/>
  <c r="E12" i="7"/>
  <c r="E13" i="7"/>
  <c r="E35" i="7"/>
  <c r="E27" i="7"/>
  <c r="I27" i="7" s="1"/>
  <c r="E19" i="7"/>
  <c r="E11" i="7"/>
  <c r="E29" i="7"/>
  <c r="E34" i="7"/>
  <c r="I34" i="7" s="1"/>
  <c r="E26" i="7"/>
  <c r="E18" i="7"/>
  <c r="E9" i="7"/>
  <c r="E33" i="7"/>
  <c r="E25" i="7"/>
  <c r="E17" i="7"/>
  <c r="I17" i="7" s="1"/>
  <c r="E8" i="7"/>
  <c r="E37" i="7"/>
  <c r="E32" i="7"/>
  <c r="E24" i="7"/>
  <c r="E16" i="7"/>
  <c r="E7" i="7"/>
  <c r="E31" i="7"/>
  <c r="I31" i="7" s="1"/>
  <c r="E23" i="7"/>
  <c r="E15" i="7"/>
  <c r="E6" i="7"/>
  <c r="E39" i="7"/>
  <c r="E38" i="7"/>
  <c r="I38" i="7" s="1"/>
  <c r="E30" i="7"/>
  <c r="E22" i="7"/>
  <c r="E14" i="7"/>
  <c r="H13" i="3"/>
  <c r="I13" i="3" s="1"/>
  <c r="I29" i="3"/>
  <c r="H15" i="3"/>
  <c r="I15" i="3" s="1"/>
  <c r="E32" i="3"/>
  <c r="H32" i="3"/>
  <c r="E22" i="3"/>
  <c r="H22" i="3"/>
  <c r="E7" i="3"/>
  <c r="H7" i="3"/>
  <c r="I7" i="3" s="1"/>
  <c r="H38" i="3"/>
  <c r="E38" i="3"/>
  <c r="I38" i="3" s="1"/>
  <c r="H24" i="3"/>
  <c r="I24" i="3" s="1"/>
  <c r="E24" i="3"/>
  <c r="E26" i="3"/>
  <c r="H26" i="3"/>
  <c r="E39" i="3"/>
  <c r="H39" i="3"/>
  <c r="I39" i="3" s="1"/>
  <c r="E33" i="3"/>
  <c r="H33" i="3"/>
  <c r="E9" i="3"/>
  <c r="H9" i="3"/>
  <c r="H8" i="3"/>
  <c r="I8" i="3" s="1"/>
  <c r="G38" i="3"/>
  <c r="G32" i="3"/>
  <c r="E29" i="3"/>
  <c r="D27" i="3"/>
  <c r="E18" i="3"/>
  <c r="D16" i="3"/>
  <c r="G9" i="3"/>
  <c r="G10" i="3" s="1"/>
  <c r="D19" i="3"/>
  <c r="G26" i="3"/>
  <c r="H21" i="3"/>
  <c r="I21" i="3" s="1"/>
  <c r="G33" i="3"/>
  <c r="H36" i="3"/>
  <c r="I36" i="3" s="1"/>
  <c r="D37" i="3"/>
  <c r="D34" i="3"/>
  <c r="H6" i="3"/>
  <c r="E20" i="3"/>
  <c r="I20" i="3" s="1"/>
  <c r="D17" i="3"/>
  <c r="D11" i="3"/>
  <c r="H28" i="3"/>
  <c r="I28" i="3" s="1"/>
  <c r="H30" i="3"/>
  <c r="I30" i="3" s="1"/>
  <c r="G22" i="3"/>
  <c r="E25" i="3"/>
  <c r="D35" i="3"/>
  <c r="H12" i="3"/>
  <c r="I12" i="3" s="1"/>
  <c r="E32" i="5"/>
  <c r="I32" i="5"/>
  <c r="E7" i="5"/>
  <c r="I7" i="5"/>
  <c r="E31" i="5"/>
  <c r="I31" i="5" s="1"/>
  <c r="E6" i="5"/>
  <c r="E38" i="5"/>
  <c r="I38" i="5" s="1"/>
  <c r="E30" i="5"/>
  <c r="I30" i="5"/>
  <c r="E14" i="5"/>
  <c r="I14" i="5"/>
  <c r="E37" i="5"/>
  <c r="I37" i="5"/>
  <c r="E29" i="5"/>
  <c r="I29" i="5"/>
  <c r="E21" i="5"/>
  <c r="I21" i="5"/>
  <c r="E13" i="5"/>
  <c r="I13" i="5"/>
  <c r="I36" i="5"/>
  <c r="E28" i="5"/>
  <c r="I28" i="5"/>
  <c r="E20" i="5"/>
  <c r="I20" i="5" s="1"/>
  <c r="E12" i="5"/>
  <c r="I12" i="5"/>
  <c r="E16" i="5"/>
  <c r="I16" i="5"/>
  <c r="E39" i="5"/>
  <c r="I39" i="5"/>
  <c r="E23" i="5"/>
  <c r="I23" i="5"/>
  <c r="E35" i="5"/>
  <c r="I35" i="5"/>
  <c r="E27" i="5"/>
  <c r="I27" i="5" s="1"/>
  <c r="E19" i="5"/>
  <c r="I19" i="5"/>
  <c r="E34" i="5"/>
  <c r="I34" i="5" s="1"/>
  <c r="E26" i="5"/>
  <c r="I26" i="5"/>
  <c r="E18" i="5"/>
  <c r="I18" i="5"/>
  <c r="E9" i="5"/>
  <c r="I9" i="5"/>
  <c r="E24" i="5"/>
  <c r="I24" i="5"/>
  <c r="E15" i="5"/>
  <c r="I15" i="5"/>
  <c r="E22" i="5"/>
  <c r="I22" i="5"/>
  <c r="E11" i="5"/>
  <c r="I11" i="5"/>
  <c r="E33" i="5"/>
  <c r="I33" i="5"/>
  <c r="E25" i="5"/>
  <c r="I25" i="5"/>
  <c r="E17" i="5"/>
  <c r="I17" i="5" s="1"/>
  <c r="E8" i="5"/>
  <c r="I8" i="5"/>
  <c r="E10" i="3"/>
  <c r="F10" i="3"/>
  <c r="E31" i="3"/>
  <c r="I31" i="3" s="1"/>
  <c r="E23" i="3"/>
  <c r="E14" i="3"/>
  <c r="I22" i="3" l="1"/>
  <c r="H27" i="3"/>
  <c r="E27" i="3"/>
  <c r="I27" i="3" s="1"/>
  <c r="E11" i="3"/>
  <c r="H11" i="3"/>
  <c r="I11" i="3" s="1"/>
  <c r="E17" i="3"/>
  <c r="I17" i="3" s="1"/>
  <c r="H17" i="3"/>
  <c r="H19" i="3"/>
  <c r="I19" i="3" s="1"/>
  <c r="E19" i="3"/>
  <c r="I26" i="3"/>
  <c r="E35" i="3"/>
  <c r="H35" i="3"/>
  <c r="I35" i="3" s="1"/>
  <c r="I6" i="3"/>
  <c r="H10" i="3"/>
  <c r="I10" i="3" s="1"/>
  <c r="I9" i="3"/>
  <c r="E34" i="3"/>
  <c r="I34" i="3" s="1"/>
  <c r="H34" i="3"/>
  <c r="H16" i="3"/>
  <c r="I16" i="3" s="1"/>
  <c r="E16" i="3"/>
  <c r="I32" i="3"/>
  <c r="E37" i="3"/>
  <c r="H37" i="3"/>
  <c r="I37" i="3" s="1"/>
  <c r="I33" i="3"/>
  <c r="I6" i="5"/>
  <c r="I10" i="5"/>
  <c r="N34" i="2" l="1"/>
  <c r="N33" i="2"/>
  <c r="N38" i="2"/>
  <c r="N37" i="2"/>
  <c r="N35" i="2" l="1"/>
  <c r="N39" i="2"/>
  <c r="N30" i="2" l="1"/>
  <c r="N29" i="2"/>
  <c r="N28" i="2"/>
  <c r="N27" i="2"/>
  <c r="N26" i="2"/>
  <c r="N25" i="2"/>
  <c r="N22" i="2"/>
  <c r="N21" i="2"/>
  <c r="N18" i="2"/>
  <c r="N17" i="2"/>
  <c r="N16" i="2"/>
  <c r="N13" i="2"/>
  <c r="N12" i="2"/>
  <c r="N9" i="2"/>
  <c r="N8" i="2"/>
  <c r="N7" i="2"/>
  <c r="N23" i="2" l="1"/>
  <c r="N31" i="2"/>
  <c r="N19" i="2"/>
  <c r="N14" i="2"/>
  <c r="N10" i="2"/>
</calcChain>
</file>

<file path=xl/sharedStrings.xml><?xml version="1.0" encoding="utf-8"?>
<sst xmlns="http://schemas.openxmlformats.org/spreadsheetml/2006/main" count="604" uniqueCount="56">
  <si>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</si>
  <si>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</si>
  <si>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</si>
  <si>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</si>
  <si>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</si>
  <si>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</si>
  <si>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</si>
  <si>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</si>
  <si>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</si>
  <si>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</si>
  <si>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</si>
  <si>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</si>
  <si>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</si>
  <si>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/>
  </si>
  <si>
    <t>Porsgrunn</t>
  </si>
  <si>
    <t>Skien</t>
  </si>
  <si>
    <t>Bamble</t>
  </si>
  <si>
    <t>Siljan</t>
  </si>
  <si>
    <t>Kragerø</t>
  </si>
  <si>
    <t>Drangedal</t>
  </si>
  <si>
    <t>Notodden</t>
  </si>
  <si>
    <t>Tinn</t>
  </si>
  <si>
    <t>Hjartdal</t>
  </si>
  <si>
    <t>Nome</t>
  </si>
  <si>
    <t>Midt-Telemark</t>
  </si>
  <si>
    <t>Seljord</t>
  </si>
  <si>
    <t>Kviteseid</t>
  </si>
  <si>
    <t>Nissedal</t>
  </si>
  <si>
    <t>Fyresdal</t>
  </si>
  <si>
    <t>Tokke</t>
  </si>
  <si>
    <t>Vinje</t>
  </si>
  <si>
    <t>Sandefjord</t>
  </si>
  <si>
    <t>Larvik</t>
  </si>
  <si>
    <t>Tønsberg</t>
  </si>
  <si>
    <t>Færder</t>
  </si>
  <si>
    <t>Horten</t>
  </si>
  <si>
    <t>Holmestrand</t>
  </si>
  <si>
    <t>Kommune/region</t>
  </si>
  <si>
    <t>Denne måned</t>
  </si>
  <si>
    <t>Hittil i år</t>
  </si>
  <si>
    <t>Endring</t>
  </si>
  <si>
    <t>Endring %</t>
  </si>
  <si>
    <t>Passasjerer 2020</t>
  </si>
  <si>
    <t>Passasjerrapport Vestfold og Telemark fylkeskommune - periodisert</t>
  </si>
  <si>
    <t>Aust-Telemark Region</t>
  </si>
  <si>
    <t>Grenland Region</t>
  </si>
  <si>
    <t>Midt-Telemark Region</t>
  </si>
  <si>
    <t>Tønsberg Region</t>
  </si>
  <si>
    <t>Vest-Telemark Region</t>
  </si>
  <si>
    <t>Drammen</t>
  </si>
  <si>
    <t>Vestfold-Nord Region</t>
  </si>
  <si>
    <t>Vestfold-Syd Region</t>
  </si>
  <si>
    <t>Agder</t>
  </si>
  <si>
    <t>Vestmar Region</t>
  </si>
  <si>
    <t>Total Vestfold og Telemark Fylke</t>
  </si>
  <si>
    <t>Passasjerer 2020 før justering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</si>
</sst>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0.0\ 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</font>
    <font>
      <b/>
      <sz val="10"/>
      <name val="Arial"/>
    </font>
    <font>
      <sz val="10"/>
      <name val="Arial"/>
      <family val="2"/>
    </font>
    <font>
      <b/>
      <i/>
      <sz val="12"/>
      <color rgb="FFFF0000"/>
      <name val="Calibri"/>
      <family val="2"/>
      <scheme val="minor"/>
    </font>
    <font>
      <b/>
      <i/>
      <sz val="12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21902"/>
        <bgColor rgb="FFC00000"/>
      </patternFill>
    </fill>
    <fill>
      <patternFill patternType="solid">
        <fgColor rgb="FFDFDFDF"/>
      </patternFill>
    </fill>
    <fill>
      <patternFill patternType="solid">
        <fgColor rgb="FFFDE182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indexed="64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9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3" xfId="0" applyFont="1" applyBorder="1"/>
    <xf numFmtId="0" fontId="0" fillId="0" borderId="5" xfId="0" applyFont="1" applyBorder="1"/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0" fillId="0" borderId="6" xfId="0" applyFont="1" applyBorder="1"/>
    <xf numFmtId="0" fontId="4" fillId="0" borderId="0" xfId="0" applyFont="1"/>
    <xf numFmtId="0" fontId="5" fillId="0" borderId="0" xfId="0" applyFont="1"/>
    <xf numFmtId="0" fontId="2" fillId="3" borderId="10" xfId="0" applyFont="1" applyFill="1" applyBorder="1"/>
    <xf numFmtId="164" fontId="6" fillId="0" borderId="11" xfId="1" applyNumberFormat="1" applyFont="1" applyBorder="1" applyAlignment="1">
      <alignment horizontal="right"/>
    </xf>
    <xf numFmtId="0" fontId="10" fillId="0" borderId="0" xfId="0" applyFont="1"/>
    <xf numFmtId="0" fontId="2" fillId="3" borderId="11" xfId="0" applyFont="1" applyFill="1" applyBorder="1"/>
    <xf numFmtId="0" fontId="8" fillId="0" borderId="11" xfId="3" applyFont="1" applyBorder="1" applyAlignment="1">
      <alignment horizontal="left"/>
    </xf>
    <xf numFmtId="3" fontId="8" fillId="0" borderId="11" xfId="3" applyNumberFormat="1" applyFont="1" applyBorder="1" applyAlignment="1">
      <alignment horizontal="right"/>
    </xf>
    <xf numFmtId="0" fontId="8" fillId="4" borderId="11" xfId="3" applyFont="1" applyFill="1" applyBorder="1" applyAlignment="1">
      <alignment horizontal="left"/>
    </xf>
    <xf numFmtId="3" fontId="8" fillId="4" borderId="11" xfId="3" applyNumberFormat="1" applyFont="1" applyFill="1" applyBorder="1" applyAlignment="1">
      <alignment horizontal="right"/>
    </xf>
    <xf numFmtId="0" fontId="9" fillId="5" borderId="11" xfId="3" applyFont="1" applyFill="1" applyBorder="1" applyAlignment="1">
      <alignment horizontal="left"/>
    </xf>
    <xf numFmtId="3" fontId="9" fillId="5" borderId="11" xfId="3" applyNumberFormat="1" applyFont="1" applyFill="1" applyBorder="1" applyAlignment="1">
      <alignment horizontal="right"/>
    </xf>
    <xf numFmtId="0" fontId="0" fillId="0" borderId="11" xfId="0" applyFont="1" applyBorder="1"/>
    <xf numFmtId="0" fontId="3" fillId="0" borderId="11" xfId="0" applyFont="1" applyBorder="1" applyAlignment="1">
      <alignment horizontal="right"/>
    </xf>
    <xf numFmtId="165" fontId="8" fillId="0" borderId="11" xfId="2" applyNumberFormat="1" applyFont="1" applyBorder="1" applyAlignment="1">
      <alignment horizontal="right"/>
    </xf>
    <xf numFmtId="165" fontId="8" fillId="4" borderId="11" xfId="2" applyNumberFormat="1" applyFont="1" applyFill="1" applyBorder="1" applyAlignment="1">
      <alignment horizontal="right"/>
    </xf>
    <xf numFmtId="165" fontId="9" fillId="5" borderId="11" xfId="2" applyNumberFormat="1" applyFont="1" applyFill="1" applyBorder="1" applyAlignment="1">
      <alignment horizontal="right"/>
    </xf>
    <xf numFmtId="165" fontId="8" fillId="4" borderId="11" xfId="2" applyNumberFormat="1" applyFont="1" applyFill="1" applyBorder="1" applyAlignment="1">
      <alignment horizontal="right" indent="1"/>
    </xf>
    <xf numFmtId="165" fontId="8" fillId="0" borderId="11" xfId="2" applyNumberFormat="1" applyFont="1" applyBorder="1" applyAlignment="1">
      <alignment horizontal="right" indent="1"/>
    </xf>
    <xf numFmtId="165" fontId="9" fillId="5" borderId="11" xfId="2" applyNumberFormat="1" applyFont="1" applyFill="1" applyBorder="1" applyAlignment="1">
      <alignment horizontal="right" indent="1"/>
    </xf>
    <xf numFmtId="164" fontId="3" fillId="0" borderId="11" xfId="1" applyNumberFormat="1" applyFont="1" applyBorder="1" applyAlignment="1">
      <alignment horizontal="right"/>
    </xf>
    <xf numFmtId="164" fontId="8" fillId="0" borderId="11" xfId="1" applyNumberFormat="1" applyFont="1" applyBorder="1" applyAlignment="1">
      <alignment horizontal="right"/>
    </xf>
    <xf numFmtId="164" fontId="8" fillId="4" borderId="11" xfId="1" applyNumberFormat="1" applyFont="1" applyFill="1" applyBorder="1" applyAlignment="1">
      <alignment horizontal="right"/>
    </xf>
    <xf numFmtId="164" fontId="9" fillId="5" borderId="11" xfId="1" applyNumberFormat="1" applyFont="1" applyFill="1" applyBorder="1" applyAlignment="1">
      <alignment horizontal="right"/>
    </xf>
    <xf numFmtId="0" fontId="11" fillId="0" borderId="11" xfId="3" applyFont="1" applyBorder="1" applyAlignment="1">
      <alignment horizontal="left"/>
    </xf>
    <xf numFmtId="164" fontId="11" fillId="0" borderId="11" xfId="1" applyNumberFormat="1" applyFont="1" applyBorder="1" applyAlignment="1">
      <alignment horizontal="right"/>
    </xf>
    <xf numFmtId="165" fontId="11" fillId="0" borderId="11" xfId="2" applyNumberFormat="1" applyFont="1" applyBorder="1" applyAlignment="1">
      <alignment horizontal="right"/>
    </xf>
    <xf numFmtId="164" fontId="11" fillId="0" borderId="11" xfId="1" applyNumberFormat="1" applyFont="1" applyBorder="1" applyAlignment="1"/>
    <xf numFmtId="165" fontId="11" fillId="0" borderId="11" xfId="2" applyNumberFormat="1" applyFont="1" applyBorder="1" applyAlignment="1">
      <alignment horizontal="right" indent="1"/>
    </xf>
    <xf numFmtId="3" fontId="12" fillId="0" borderId="11" xfId="3" applyNumberFormat="1" applyFont="1" applyBorder="1" applyAlignment="1">
      <alignment horizontal="right"/>
    </xf>
    <xf numFmtId="3" fontId="12" fillId="4" borderId="11" xfId="3" applyNumberFormat="1" applyFont="1" applyFill="1" applyBorder="1" applyAlignment="1">
      <alignment horizontal="right"/>
    </xf>
    <xf numFmtId="3" fontId="13" fillId="5" borderId="11" xfId="3" applyNumberFormat="1" applyFont="1" applyFill="1" applyBorder="1" applyAlignment="1">
      <alignment horizontal="right"/>
    </xf>
    <xf numFmtId="3" fontId="12" fillId="0" borderId="11" xfId="3" applyNumberFormat="1" applyFont="1" applyBorder="1" applyAlignment="1">
      <alignment horizontal="right"/>
    </xf>
    <xf numFmtId="3" fontId="13" fillId="5" borderId="11" xfId="3" applyNumberFormat="1" applyFont="1" applyFill="1" applyBorder="1" applyAlignment="1">
      <alignment horizontal="right"/>
    </xf>
    <xf numFmtId="3" fontId="12" fillId="4" borderId="11" xfId="3" applyNumberFormat="1" applyFont="1" applyFill="1" applyBorder="1" applyAlignment="1">
      <alignment horizontal="right"/>
    </xf>
    <xf numFmtId="164" fontId="6" fillId="4" borderId="11" xfId="1" applyNumberFormat="1" applyFont="1" applyFill="1" applyBorder="1" applyAlignment="1">
      <alignment horizontal="right"/>
    </xf>
    <xf numFmtId="164" fontId="14" fillId="5" borderId="11" xfId="1" applyNumberFormat="1" applyFont="1" applyFill="1" applyBorder="1" applyAlignment="1">
      <alignment horizontal="right"/>
    </xf>
    <xf numFmtId="165" fontId="8" fillId="0" borderId="12" xfId="2" applyNumberFormat="1" applyFont="1" applyBorder="1" applyAlignment="1">
      <alignment horizontal="right" indent="1"/>
    </xf>
    <xf numFmtId="165" fontId="8" fillId="4" borderId="12" xfId="2" applyNumberFormat="1" applyFont="1" applyFill="1" applyBorder="1" applyAlignment="1">
      <alignment horizontal="right" indent="1"/>
    </xf>
    <xf numFmtId="164" fontId="9" fillId="5" borderId="15" xfId="1" applyNumberFormat="1" applyFont="1" applyFill="1" applyBorder="1" applyAlignment="1">
      <alignment horizontal="right"/>
    </xf>
    <xf numFmtId="164" fontId="9" fillId="5" borderId="16" xfId="1" applyNumberFormat="1" applyFont="1" applyFill="1" applyBorder="1" applyAlignment="1">
      <alignment horizontal="right"/>
    </xf>
    <xf numFmtId="164" fontId="6" fillId="0" borderId="13" xfId="1" applyNumberFormat="1" applyFont="1" applyBorder="1" applyAlignment="1">
      <alignment horizontal="right"/>
    </xf>
    <xf numFmtId="164" fontId="6" fillId="4" borderId="13" xfId="1" applyNumberFormat="1" applyFont="1" applyFill="1" applyBorder="1" applyAlignment="1">
      <alignment horizontal="right"/>
    </xf>
    <xf numFmtId="0" fontId="0" fillId="0" borderId="0" xfId="0"/>
    <xf numFmtId="0" fontId="0" fillId="0" borderId="3" xfId="0" applyFont="1" applyBorder="1"/>
    <xf numFmtId="0" fontId="0" fillId="0" borderId="6" xfId="0" applyFont="1" applyBorder="1"/>
    <xf numFmtId="0" fontId="4" fillId="0" borderId="0" xfId="0" applyFont="1"/>
    <xf numFmtId="0" fontId="2" fillId="3" borderId="10" xfId="0" applyFont="1" applyFill="1" applyBorder="1"/>
    <xf numFmtId="165" fontId="8" fillId="4" borderId="13" xfId="2" applyNumberFormat="1" applyFont="1" applyFill="1" applyBorder="1" applyAlignment="1">
      <alignment horizontal="right"/>
    </xf>
    <xf numFmtId="165" fontId="8" fillId="6" borderId="11" xfId="2" applyNumberFormat="1" applyFont="1" applyFill="1" applyBorder="1" applyAlignment="1">
      <alignment horizontal="right"/>
    </xf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0" fillId="0" borderId="21" xfId="0" applyFont="1" applyBorder="1"/>
    <xf numFmtId="0" fontId="8" fillId="0" borderId="17" xfId="3" applyFont="1" applyBorder="1" applyAlignment="1">
      <alignment horizontal="left"/>
    </xf>
    <xf numFmtId="3" fontId="8" fillId="0" borderId="17" xfId="3" applyNumberFormat="1" applyFont="1" applyBorder="1" applyAlignment="1">
      <alignment horizontal="right"/>
    </xf>
    <xf numFmtId="0" fontId="8" fillId="4" borderId="17" xfId="3" applyFont="1" applyFill="1" applyBorder="1" applyAlignment="1">
      <alignment horizontal="left"/>
    </xf>
    <xf numFmtId="164" fontId="8" fillId="4" borderId="17" xfId="1" applyNumberFormat="1" applyFont="1" applyFill="1" applyBorder="1" applyAlignment="1">
      <alignment horizontal="right"/>
    </xf>
    <xf numFmtId="3" fontId="8" fillId="4" borderId="17" xfId="3" applyNumberFormat="1" applyFont="1" applyFill="1" applyBorder="1" applyAlignment="1">
      <alignment horizontal="right"/>
    </xf>
    <xf numFmtId="0" fontId="9" fillId="5" borderId="17" xfId="3" applyFont="1" applyFill="1" applyBorder="1" applyAlignment="1">
      <alignment horizontal="left"/>
    </xf>
    <xf numFmtId="3" fontId="9" fillId="5" borderId="17" xfId="3" applyNumberFormat="1" applyFont="1" applyFill="1" applyBorder="1" applyAlignment="1">
      <alignment horizontal="right"/>
    </xf>
    <xf numFmtId="0" fontId="11" fillId="0" borderId="17" xfId="3" applyFont="1" applyBorder="1" applyAlignment="1">
      <alignment horizontal="left"/>
    </xf>
    <xf numFmtId="3" fontId="11" fillId="0" borderId="17" xfId="3" applyNumberFormat="1" applyFont="1" applyBorder="1" applyAlignment="1">
      <alignment horizontal="right"/>
    </xf>
    <xf numFmtId="17" fontId="15" fillId="0" borderId="0" xfId="0" applyNumberFormat="1" applyFont="1"/>
    <xf numFmtId="17" fontId="16" fillId="0" borderId="0" xfId="0" applyNumberFormat="1" applyFont="1"/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3" fontId="12" fillId="0" borderId="17" xfId="0" applyNumberFormat="1" applyFont="1" applyBorder="1" applyAlignment="1">
      <alignment horizontal="right"/>
    </xf>
    <xf numFmtId="3" fontId="12" fillId="4" borderId="17" xfId="0" applyNumberFormat="1" applyFont="1" applyFill="1" applyBorder="1" applyAlignment="1">
      <alignment horizontal="right"/>
    </xf>
    <xf numFmtId="3" fontId="13" fillId="5" borderId="17" xfId="0" applyNumberFormat="1" applyFont="1" applyFill="1" applyBorder="1" applyAlignment="1">
      <alignment horizontal="right"/>
    </xf>
  </cellXfs>
  <cellStyles count="5">
    <cellStyle name="Komma" xfId="1" builtinId="3"/>
    <cellStyle name="Komma 2" xfId="4" xr:uid="{0509BA13-36D4-4660-BD09-CD419088217F}"/>
    <cellStyle name="Normal" xfId="0" builtinId="0"/>
    <cellStyle name="Normal 2" xfId="3" xr:uid="{885350FB-D8E2-427C-83D6-A571DDA5BFC3}"/>
    <cellStyle name="Prosent" xfId="2" builtinId="5"/>
  </cellStyles>
  <dxfs count="0"/>
  <tableStyles count="1" defaultTableStyle="TableStyleMedium2" defaultPivotStyle="PivotStyleLight16">
    <tableStyle name="Tabellstil 1" pivot="0" count="0" xr9:uid="{00000000-0011-0000-FFFF-FFFF00000000}"/>
  </tableStyles>
  <colors>
    <mruColors>
      <color rgb="FFF21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93521</xdr:rowOff>
    </xdr:from>
    <xdr:to>
      <xdr:col>8</xdr:col>
      <xdr:colOff>1006475</xdr:colOff>
      <xdr:row>2</xdr:row>
      <xdr:rowOff>88356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3521"/>
          <a:ext cx="876300" cy="5123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DE49407-30E5-447D-B44E-9BCBA34E5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95871CC-FF18-4B8D-A12D-DEE91B795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A4B42-30E0-4AB2-A7EF-FEAE149A9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0</xdr:row>
      <xdr:rowOff>63500</xdr:rowOff>
    </xdr:from>
    <xdr:to>
      <xdr:col>8</xdr:col>
      <xdr:colOff>1049097</xdr:colOff>
      <xdr:row>2</xdr:row>
      <xdr:rowOff>57830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63500"/>
          <a:ext cx="883997" cy="51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0</xdr:row>
      <xdr:rowOff>82408</xdr:rowOff>
    </xdr:from>
    <xdr:to>
      <xdr:col>9</xdr:col>
      <xdr:colOff>1348</xdr:colOff>
      <xdr:row>2</xdr:row>
      <xdr:rowOff>83373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82408"/>
          <a:ext cx="858598" cy="5375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9314AAA-AF08-425C-855F-4707DD6C9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C0EE4F5-E6F0-4EFB-B61C-534A9E8C7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626BF-4EFA-47AB-B93F-F6EBFA913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B5B79A7-0F95-4E71-8BD8-D9F0F593B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opLeftCell="A4" workbookViewId="0">
      <selection activeCell="Q27" sqref="Q27"/>
    </sheetView>
  </sheetViews>
  <sheetFormatPr baseColWidth="10" defaultRowHeight="14.5" x14ac:dyDescent="0.35"/>
  <cols>
    <col min="1" max="1" width="27.26953125" bestFit="1" customWidth="1"/>
  </cols>
  <sheetData>
    <row r="1" spans="1:14" x14ac:dyDescent="0.35">
      <c r="A1" t="s">
        <v>55</v>
      </c>
    </row>
    <row r="4" spans="1:14" x14ac:dyDescent="0.35">
      <c r="A4" s="4" t="s">
        <v>37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6" t="s">
        <v>12</v>
      </c>
    </row>
    <row r="5" spans="1:14" x14ac:dyDescent="0.35">
      <c r="A5" s="7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 t="s">
        <v>13</v>
      </c>
    </row>
    <row r="6" spans="1:14" x14ac:dyDescent="0.35">
      <c r="A6" s="14" t="s">
        <v>22</v>
      </c>
      <c r="B6" s="15">
        <v>2180</v>
      </c>
      <c r="C6" s="37">
        <v>1711</v>
      </c>
      <c r="D6" s="40">
        <v>942</v>
      </c>
      <c r="E6" s="40">
        <v>42</v>
      </c>
      <c r="F6" s="40">
        <v>793</v>
      </c>
      <c r="G6" s="40">
        <v>696</v>
      </c>
      <c r="H6" s="40">
        <v>967</v>
      </c>
      <c r="I6" s="40">
        <v>1418</v>
      </c>
      <c r="J6" s="40">
        <v>2082</v>
      </c>
      <c r="K6" s="40">
        <v>1522</v>
      </c>
      <c r="L6" s="40">
        <v>1869</v>
      </c>
      <c r="M6" s="40">
        <v>1249</v>
      </c>
      <c r="N6" s="40">
        <v>2180</v>
      </c>
    </row>
    <row r="7" spans="1:14" x14ac:dyDescent="0.35">
      <c r="A7" s="16" t="s">
        <v>20</v>
      </c>
      <c r="B7" s="17">
        <v>22586</v>
      </c>
      <c r="C7" s="38">
        <v>17293</v>
      </c>
      <c r="D7" s="42">
        <v>9662</v>
      </c>
      <c r="E7" s="42">
        <v>2341</v>
      </c>
      <c r="F7" s="42">
        <v>7391</v>
      </c>
      <c r="G7" s="42">
        <v>8747</v>
      </c>
      <c r="H7" s="42">
        <v>4580</v>
      </c>
      <c r="I7" s="42">
        <v>9124</v>
      </c>
      <c r="J7" s="42">
        <v>15587</v>
      </c>
      <c r="K7" s="42">
        <v>14187</v>
      </c>
      <c r="L7" s="42">
        <v>15461</v>
      </c>
      <c r="M7" s="42">
        <v>13184</v>
      </c>
      <c r="N7" s="42">
        <v>22586</v>
      </c>
    </row>
    <row r="8" spans="1:14" x14ac:dyDescent="0.35">
      <c r="A8" s="14" t="s">
        <v>21</v>
      </c>
      <c r="B8" s="15">
        <v>14138</v>
      </c>
      <c r="C8" s="37">
        <v>11972</v>
      </c>
      <c r="D8" s="40">
        <v>6284</v>
      </c>
      <c r="E8" s="40">
        <v>1235</v>
      </c>
      <c r="F8" s="40">
        <v>4679</v>
      </c>
      <c r="G8" s="40">
        <v>5199</v>
      </c>
      <c r="H8" s="40">
        <v>4729</v>
      </c>
      <c r="I8" s="40">
        <v>6310</v>
      </c>
      <c r="J8" s="40">
        <v>9868</v>
      </c>
      <c r="K8" s="40">
        <v>8981</v>
      </c>
      <c r="L8" s="40">
        <v>10319</v>
      </c>
      <c r="M8" s="40">
        <v>8046</v>
      </c>
      <c r="N8" s="40">
        <v>14138</v>
      </c>
    </row>
    <row r="9" spans="1:14" x14ac:dyDescent="0.35">
      <c r="A9" s="18" t="s">
        <v>44</v>
      </c>
      <c r="B9" s="19">
        <v>38904</v>
      </c>
      <c r="C9" s="39">
        <v>30976</v>
      </c>
      <c r="D9" s="41">
        <v>16888</v>
      </c>
      <c r="E9" s="41">
        <v>3618</v>
      </c>
      <c r="F9" s="41">
        <v>12863</v>
      </c>
      <c r="G9" s="41">
        <v>14642</v>
      </c>
      <c r="H9" s="41">
        <v>10276</v>
      </c>
      <c r="I9" s="41">
        <v>16852</v>
      </c>
      <c r="J9" s="41">
        <v>27537</v>
      </c>
      <c r="K9" s="41">
        <v>24690</v>
      </c>
      <c r="L9" s="41">
        <v>27649</v>
      </c>
      <c r="M9" s="41">
        <v>22479</v>
      </c>
      <c r="N9" s="41">
        <v>38904</v>
      </c>
    </row>
    <row r="10" spans="1:14" x14ac:dyDescent="0.35">
      <c r="A10" s="16" t="s">
        <v>16</v>
      </c>
      <c r="B10" s="17">
        <v>41734</v>
      </c>
      <c r="C10" s="38">
        <v>35311</v>
      </c>
      <c r="D10" s="42">
        <v>21220</v>
      </c>
      <c r="E10" s="42">
        <v>9220</v>
      </c>
      <c r="F10" s="42">
        <v>19780</v>
      </c>
      <c r="G10" s="42">
        <v>24982</v>
      </c>
      <c r="H10" s="42">
        <v>20315</v>
      </c>
      <c r="I10" s="42">
        <v>26189</v>
      </c>
      <c r="J10" s="42">
        <v>34742</v>
      </c>
      <c r="K10" s="42">
        <v>32525</v>
      </c>
      <c r="L10" s="42">
        <v>28369</v>
      </c>
      <c r="M10" s="42">
        <v>20703</v>
      </c>
      <c r="N10" s="42">
        <v>41734</v>
      </c>
    </row>
    <row r="11" spans="1:14" x14ac:dyDescent="0.35">
      <c r="A11" s="14" t="s">
        <v>14</v>
      </c>
      <c r="B11" s="15">
        <v>182238</v>
      </c>
      <c r="C11" s="37">
        <v>159253</v>
      </c>
      <c r="D11" s="40">
        <v>96174</v>
      </c>
      <c r="E11" s="40">
        <v>45324</v>
      </c>
      <c r="F11" s="40">
        <v>80556</v>
      </c>
      <c r="G11" s="40">
        <v>107321</v>
      </c>
      <c r="H11" s="40">
        <v>90141</v>
      </c>
      <c r="I11" s="40">
        <v>112023</v>
      </c>
      <c r="J11" s="40">
        <v>144322</v>
      </c>
      <c r="K11" s="40">
        <v>137428</v>
      </c>
      <c r="L11" s="40">
        <v>111609</v>
      </c>
      <c r="M11" s="40">
        <v>74229</v>
      </c>
      <c r="N11" s="40">
        <v>182238</v>
      </c>
    </row>
    <row r="12" spans="1:14" x14ac:dyDescent="0.35">
      <c r="A12" s="16" t="s">
        <v>17</v>
      </c>
      <c r="B12" s="17">
        <v>6426</v>
      </c>
      <c r="C12" s="38">
        <v>4995</v>
      </c>
      <c r="D12" s="42">
        <v>2779</v>
      </c>
      <c r="E12" s="42">
        <v>649</v>
      </c>
      <c r="F12" s="42">
        <v>2652</v>
      </c>
      <c r="G12" s="42">
        <v>2669</v>
      </c>
      <c r="H12" s="42">
        <v>1124</v>
      </c>
      <c r="I12" s="42">
        <v>2851</v>
      </c>
      <c r="J12" s="42">
        <v>4697</v>
      </c>
      <c r="K12" s="42">
        <v>4166</v>
      </c>
      <c r="L12" s="42">
        <v>4163</v>
      </c>
      <c r="M12" s="42">
        <v>1695</v>
      </c>
      <c r="N12" s="42">
        <v>6426</v>
      </c>
    </row>
    <row r="13" spans="1:14" x14ac:dyDescent="0.35">
      <c r="A13" s="14" t="s">
        <v>15</v>
      </c>
      <c r="B13" s="15">
        <v>264877</v>
      </c>
      <c r="C13" s="37">
        <v>228943</v>
      </c>
      <c r="D13" s="40">
        <v>136628</v>
      </c>
      <c r="E13" s="40">
        <v>56948</v>
      </c>
      <c r="F13" s="40">
        <v>103866</v>
      </c>
      <c r="G13" s="40">
        <v>133596</v>
      </c>
      <c r="H13" s="40">
        <v>112177</v>
      </c>
      <c r="I13" s="40">
        <v>152405</v>
      </c>
      <c r="J13" s="40">
        <v>203628</v>
      </c>
      <c r="K13" s="40">
        <v>196722</v>
      </c>
      <c r="L13" s="40">
        <v>164737</v>
      </c>
      <c r="M13" s="40">
        <v>97385</v>
      </c>
      <c r="N13" s="40">
        <v>264877</v>
      </c>
    </row>
    <row r="14" spans="1:14" x14ac:dyDescent="0.35">
      <c r="A14" s="18" t="s">
        <v>45</v>
      </c>
      <c r="B14" s="19">
        <v>495275</v>
      </c>
      <c r="C14" s="39">
        <v>428502</v>
      </c>
      <c r="D14" s="41">
        <v>256801</v>
      </c>
      <c r="E14" s="41">
        <v>112141</v>
      </c>
      <c r="F14" s="41">
        <v>206854</v>
      </c>
      <c r="G14" s="41">
        <v>268568</v>
      </c>
      <c r="H14" s="41">
        <v>223757</v>
      </c>
      <c r="I14" s="41">
        <v>293468</v>
      </c>
      <c r="J14" s="41">
        <v>387389</v>
      </c>
      <c r="K14" s="41">
        <v>370841</v>
      </c>
      <c r="L14" s="41">
        <v>308878</v>
      </c>
      <c r="M14" s="41">
        <v>194012</v>
      </c>
      <c r="N14" s="41">
        <v>495275</v>
      </c>
    </row>
    <row r="15" spans="1:14" x14ac:dyDescent="0.35">
      <c r="A15" s="16" t="s">
        <v>24</v>
      </c>
      <c r="B15" s="17">
        <v>18138</v>
      </c>
      <c r="C15" s="38">
        <v>13644</v>
      </c>
      <c r="D15" s="42">
        <v>8025</v>
      </c>
      <c r="E15" s="42">
        <v>1355</v>
      </c>
      <c r="F15" s="42">
        <v>6159</v>
      </c>
      <c r="G15" s="42">
        <v>7167</v>
      </c>
      <c r="H15" s="42">
        <v>3830</v>
      </c>
      <c r="I15" s="42">
        <v>9169</v>
      </c>
      <c r="J15" s="42">
        <v>15512</v>
      </c>
      <c r="K15" s="42">
        <v>12749</v>
      </c>
      <c r="L15" s="42">
        <v>14252</v>
      </c>
      <c r="M15" s="42">
        <v>11001</v>
      </c>
      <c r="N15" s="42">
        <v>18138</v>
      </c>
    </row>
    <row r="16" spans="1:14" x14ac:dyDescent="0.35">
      <c r="A16" s="14" t="s">
        <v>23</v>
      </c>
      <c r="B16" s="15">
        <v>11067</v>
      </c>
      <c r="C16" s="37">
        <v>8071</v>
      </c>
      <c r="D16" s="40">
        <v>4963</v>
      </c>
      <c r="E16" s="40">
        <v>797</v>
      </c>
      <c r="F16" s="40">
        <v>3697</v>
      </c>
      <c r="G16" s="40">
        <v>4136</v>
      </c>
      <c r="H16" s="40">
        <v>2267</v>
      </c>
      <c r="I16" s="40">
        <v>5561</v>
      </c>
      <c r="J16" s="40">
        <v>12013</v>
      </c>
      <c r="K16" s="40">
        <v>10007</v>
      </c>
      <c r="L16" s="40">
        <v>12000</v>
      </c>
      <c r="M16" s="40">
        <v>8524</v>
      </c>
      <c r="N16" s="40">
        <v>11067</v>
      </c>
    </row>
    <row r="17" spans="1:14" x14ac:dyDescent="0.35">
      <c r="A17" s="18" t="s">
        <v>46</v>
      </c>
      <c r="B17" s="19">
        <v>29205</v>
      </c>
      <c r="C17" s="39">
        <v>21715</v>
      </c>
      <c r="D17" s="41">
        <v>12988</v>
      </c>
      <c r="E17" s="41">
        <v>2152</v>
      </c>
      <c r="F17" s="41">
        <v>9856</v>
      </c>
      <c r="G17" s="41">
        <v>11303</v>
      </c>
      <c r="H17" s="41">
        <v>6097</v>
      </c>
      <c r="I17" s="41">
        <v>14730</v>
      </c>
      <c r="J17" s="41">
        <v>27525</v>
      </c>
      <c r="K17" s="41">
        <v>22756</v>
      </c>
      <c r="L17" s="41">
        <v>26252</v>
      </c>
      <c r="M17" s="41">
        <v>19525</v>
      </c>
      <c r="N17" s="41">
        <v>29205</v>
      </c>
    </row>
    <row r="18" spans="1:14" x14ac:dyDescent="0.35">
      <c r="A18" s="16" t="s">
        <v>34</v>
      </c>
      <c r="B18" s="17">
        <v>100840</v>
      </c>
      <c r="C18" s="38">
        <v>88000</v>
      </c>
      <c r="D18" s="42">
        <v>49694</v>
      </c>
      <c r="E18" s="42">
        <v>23448</v>
      </c>
      <c r="F18" s="42">
        <v>50193</v>
      </c>
      <c r="G18" s="42">
        <v>64495</v>
      </c>
      <c r="H18" s="42">
        <v>55775</v>
      </c>
      <c r="I18" s="42">
        <v>68325</v>
      </c>
      <c r="J18" s="42">
        <v>79175</v>
      </c>
      <c r="K18" s="42">
        <v>73187</v>
      </c>
      <c r="L18" s="42">
        <v>68907</v>
      </c>
      <c r="M18" s="42">
        <v>58685</v>
      </c>
      <c r="N18" s="42">
        <v>100840</v>
      </c>
    </row>
    <row r="19" spans="1:14" x14ac:dyDescent="0.35">
      <c r="A19" s="14" t="s">
        <v>33</v>
      </c>
      <c r="B19" s="15">
        <v>368949</v>
      </c>
      <c r="C19" s="37">
        <v>321379</v>
      </c>
      <c r="D19" s="40">
        <v>175866</v>
      </c>
      <c r="E19" s="40">
        <v>73194</v>
      </c>
      <c r="F19" s="40">
        <v>159966</v>
      </c>
      <c r="G19" s="40">
        <v>201303</v>
      </c>
      <c r="H19" s="40">
        <v>170638</v>
      </c>
      <c r="I19" s="40">
        <v>235350</v>
      </c>
      <c r="J19" s="40">
        <v>296818</v>
      </c>
      <c r="K19" s="40">
        <v>279028</v>
      </c>
      <c r="L19" s="40">
        <v>254748</v>
      </c>
      <c r="M19" s="40">
        <v>217196</v>
      </c>
      <c r="N19" s="40">
        <v>368949</v>
      </c>
    </row>
    <row r="20" spans="1:14" x14ac:dyDescent="0.35">
      <c r="A20" s="18" t="s">
        <v>47</v>
      </c>
      <c r="B20" s="19">
        <v>469789</v>
      </c>
      <c r="C20" s="39">
        <v>409379</v>
      </c>
      <c r="D20" s="41">
        <v>225560</v>
      </c>
      <c r="E20" s="41">
        <v>96642</v>
      </c>
      <c r="F20" s="41">
        <v>210159</v>
      </c>
      <c r="G20" s="41">
        <v>265798</v>
      </c>
      <c r="H20" s="41">
        <v>226413</v>
      </c>
      <c r="I20" s="41">
        <v>303675</v>
      </c>
      <c r="J20" s="41">
        <v>375993</v>
      </c>
      <c r="K20" s="41">
        <v>352215</v>
      </c>
      <c r="L20" s="41">
        <v>323655</v>
      </c>
      <c r="M20" s="41">
        <v>275881</v>
      </c>
      <c r="N20" s="41">
        <v>469789</v>
      </c>
    </row>
    <row r="21" spans="1:14" x14ac:dyDescent="0.35">
      <c r="A21" s="16" t="s">
        <v>28</v>
      </c>
      <c r="B21" s="17">
        <v>2077</v>
      </c>
      <c r="C21" s="38">
        <v>1591</v>
      </c>
      <c r="D21" s="42">
        <v>991</v>
      </c>
      <c r="E21" s="42">
        <v>130</v>
      </c>
      <c r="F21" s="42">
        <v>961</v>
      </c>
      <c r="G21" s="42">
        <v>1137</v>
      </c>
      <c r="H21" s="42">
        <v>131</v>
      </c>
      <c r="I21" s="42">
        <v>1280</v>
      </c>
      <c r="J21" s="42">
        <v>2214</v>
      </c>
      <c r="K21" s="42">
        <v>1811</v>
      </c>
      <c r="L21" s="42">
        <v>2076</v>
      </c>
      <c r="M21" s="42">
        <v>1603</v>
      </c>
      <c r="N21" s="42">
        <v>2077</v>
      </c>
    </row>
    <row r="22" spans="1:14" x14ac:dyDescent="0.35">
      <c r="A22" s="14" t="s">
        <v>26</v>
      </c>
      <c r="B22" s="15">
        <v>5008</v>
      </c>
      <c r="C22" s="37">
        <v>3519</v>
      </c>
      <c r="D22" s="40">
        <v>2192</v>
      </c>
      <c r="E22" s="40">
        <v>151</v>
      </c>
      <c r="F22" s="40">
        <v>2114</v>
      </c>
      <c r="G22" s="40">
        <v>2411</v>
      </c>
      <c r="H22" s="40">
        <v>403</v>
      </c>
      <c r="I22" s="40">
        <v>2494</v>
      </c>
      <c r="J22" s="40">
        <v>4684</v>
      </c>
      <c r="K22" s="40">
        <v>3630</v>
      </c>
      <c r="L22" s="40">
        <v>4299</v>
      </c>
      <c r="M22" s="40">
        <v>3366</v>
      </c>
      <c r="N22" s="40">
        <v>5008</v>
      </c>
    </row>
    <row r="23" spans="1:14" x14ac:dyDescent="0.35">
      <c r="A23" s="16" t="s">
        <v>27</v>
      </c>
      <c r="B23" s="17">
        <v>2412</v>
      </c>
      <c r="C23" s="38">
        <v>1741</v>
      </c>
      <c r="D23" s="42">
        <v>993</v>
      </c>
      <c r="E23" s="42">
        <v>177</v>
      </c>
      <c r="F23" s="42">
        <v>1215</v>
      </c>
      <c r="G23" s="42">
        <v>1255</v>
      </c>
      <c r="H23" s="42">
        <v>101</v>
      </c>
      <c r="I23" s="42">
        <v>1180</v>
      </c>
      <c r="J23" s="42">
        <v>2319</v>
      </c>
      <c r="K23" s="42">
        <v>1913</v>
      </c>
      <c r="L23" s="42">
        <v>2308</v>
      </c>
      <c r="M23" s="42">
        <v>1718</v>
      </c>
      <c r="N23" s="42">
        <v>2412</v>
      </c>
    </row>
    <row r="24" spans="1:14" x14ac:dyDescent="0.35">
      <c r="A24" s="14" t="s">
        <v>25</v>
      </c>
      <c r="B24" s="15">
        <v>3935</v>
      </c>
      <c r="C24" s="37">
        <v>2952</v>
      </c>
      <c r="D24" s="40">
        <v>1639</v>
      </c>
      <c r="E24" s="40">
        <v>218</v>
      </c>
      <c r="F24" s="40">
        <v>1727</v>
      </c>
      <c r="G24" s="40">
        <v>1740</v>
      </c>
      <c r="H24" s="40">
        <v>372</v>
      </c>
      <c r="I24" s="40">
        <v>1251</v>
      </c>
      <c r="J24" s="40">
        <v>2720</v>
      </c>
      <c r="K24" s="40">
        <v>2298</v>
      </c>
      <c r="L24" s="40">
        <v>2714</v>
      </c>
      <c r="M24" s="40">
        <v>2607</v>
      </c>
      <c r="N24" s="40">
        <v>3935</v>
      </c>
    </row>
    <row r="25" spans="1:14" x14ac:dyDescent="0.35">
      <c r="A25" s="16" t="s">
        <v>29</v>
      </c>
      <c r="B25" s="17">
        <v>4535</v>
      </c>
      <c r="C25" s="38">
        <v>3497</v>
      </c>
      <c r="D25" s="42">
        <v>2060</v>
      </c>
      <c r="E25" s="42">
        <v>143</v>
      </c>
      <c r="F25" s="42">
        <v>2236</v>
      </c>
      <c r="G25" s="42">
        <v>2475</v>
      </c>
      <c r="H25" s="42">
        <v>1029</v>
      </c>
      <c r="I25" s="42">
        <v>3249</v>
      </c>
      <c r="J25" s="42">
        <v>5446</v>
      </c>
      <c r="K25" s="42">
        <v>4101</v>
      </c>
      <c r="L25" s="42">
        <v>4426</v>
      </c>
      <c r="M25" s="42">
        <v>3573</v>
      </c>
      <c r="N25" s="42">
        <v>4535</v>
      </c>
    </row>
    <row r="26" spans="1:14" x14ac:dyDescent="0.35">
      <c r="A26" s="14" t="s">
        <v>30</v>
      </c>
      <c r="B26" s="15">
        <v>6221</v>
      </c>
      <c r="C26" s="37">
        <v>4995</v>
      </c>
      <c r="D26" s="40">
        <v>2902</v>
      </c>
      <c r="E26" s="40">
        <v>338</v>
      </c>
      <c r="F26" s="40">
        <v>3523</v>
      </c>
      <c r="G26" s="40">
        <v>3694</v>
      </c>
      <c r="H26" s="40">
        <v>524</v>
      </c>
      <c r="I26" s="40">
        <v>3747</v>
      </c>
      <c r="J26" s="40">
        <v>7309</v>
      </c>
      <c r="K26" s="40">
        <v>5685</v>
      </c>
      <c r="L26" s="40">
        <v>6594</v>
      </c>
      <c r="M26" s="40">
        <v>4948</v>
      </c>
      <c r="N26" s="40">
        <v>6221</v>
      </c>
    </row>
    <row r="27" spans="1:14" x14ac:dyDescent="0.35">
      <c r="A27" s="18" t="s">
        <v>48</v>
      </c>
      <c r="B27" s="19">
        <v>24188</v>
      </c>
      <c r="C27" s="39">
        <v>18295</v>
      </c>
      <c r="D27" s="41">
        <v>10777</v>
      </c>
      <c r="E27" s="41">
        <v>1157</v>
      </c>
      <c r="F27" s="41">
        <v>11776</v>
      </c>
      <c r="G27" s="41">
        <v>12712</v>
      </c>
      <c r="H27" s="41">
        <v>2560</v>
      </c>
      <c r="I27" s="41">
        <v>13201</v>
      </c>
      <c r="J27" s="41">
        <v>24692</v>
      </c>
      <c r="K27" s="41">
        <v>19438</v>
      </c>
      <c r="L27" s="41">
        <v>22417</v>
      </c>
      <c r="M27" s="41">
        <v>17815</v>
      </c>
      <c r="N27" s="41">
        <v>24188</v>
      </c>
    </row>
    <row r="28" spans="1:14" x14ac:dyDescent="0.35">
      <c r="A28" s="16" t="s">
        <v>49</v>
      </c>
      <c r="B28" s="17">
        <v>13950</v>
      </c>
      <c r="C28" s="38">
        <v>12235</v>
      </c>
      <c r="D28" s="42">
        <v>7359</v>
      </c>
      <c r="E28" s="42">
        <v>3497</v>
      </c>
      <c r="F28" s="42">
        <v>7385</v>
      </c>
      <c r="G28" s="42">
        <v>10040</v>
      </c>
      <c r="H28" s="42">
        <v>8039</v>
      </c>
      <c r="I28" s="42">
        <v>9300</v>
      </c>
      <c r="J28" s="42">
        <v>10687</v>
      </c>
      <c r="K28" s="42">
        <v>10907</v>
      </c>
      <c r="L28" s="42">
        <v>8445</v>
      </c>
      <c r="M28" s="42">
        <v>7897</v>
      </c>
      <c r="N28" s="42">
        <v>13950</v>
      </c>
    </row>
    <row r="29" spans="1:14" x14ac:dyDescent="0.35">
      <c r="A29" s="14" t="s">
        <v>36</v>
      </c>
      <c r="B29" s="15">
        <v>67421</v>
      </c>
      <c r="C29" s="37">
        <v>54262</v>
      </c>
      <c r="D29" s="40">
        <v>32745</v>
      </c>
      <c r="E29" s="40">
        <v>8734</v>
      </c>
      <c r="F29" s="40">
        <v>25707</v>
      </c>
      <c r="G29" s="40">
        <v>31761</v>
      </c>
      <c r="H29" s="40">
        <v>16507</v>
      </c>
      <c r="I29" s="40">
        <v>32509</v>
      </c>
      <c r="J29" s="40">
        <v>50453</v>
      </c>
      <c r="K29" s="40">
        <v>49573</v>
      </c>
      <c r="L29" s="40">
        <v>49077</v>
      </c>
      <c r="M29" s="40">
        <v>38816</v>
      </c>
      <c r="N29" s="40">
        <v>67421</v>
      </c>
    </row>
    <row r="30" spans="1:14" x14ac:dyDescent="0.35">
      <c r="A30" s="16" t="s">
        <v>35</v>
      </c>
      <c r="B30" s="17">
        <v>106230</v>
      </c>
      <c r="C30" s="38">
        <v>92395</v>
      </c>
      <c r="D30" s="42">
        <v>52623</v>
      </c>
      <c r="E30" s="42">
        <v>21659</v>
      </c>
      <c r="F30" s="42">
        <v>40803</v>
      </c>
      <c r="G30" s="42">
        <v>50215</v>
      </c>
      <c r="H30" s="42">
        <v>42353</v>
      </c>
      <c r="I30" s="42">
        <v>59585</v>
      </c>
      <c r="J30" s="42">
        <v>76528</v>
      </c>
      <c r="K30" s="42">
        <v>75051</v>
      </c>
      <c r="L30" s="42">
        <v>66537</v>
      </c>
      <c r="M30" s="42">
        <v>54162</v>
      </c>
      <c r="N30" s="42">
        <v>106230</v>
      </c>
    </row>
    <row r="31" spans="1:14" x14ac:dyDescent="0.35">
      <c r="A31" s="18" t="s">
        <v>50</v>
      </c>
      <c r="B31" s="19">
        <v>187601</v>
      </c>
      <c r="C31" s="39">
        <v>158892</v>
      </c>
      <c r="D31" s="41">
        <v>92727</v>
      </c>
      <c r="E31" s="41">
        <v>33890</v>
      </c>
      <c r="F31" s="41">
        <v>73895</v>
      </c>
      <c r="G31" s="41">
        <v>92016</v>
      </c>
      <c r="H31" s="41">
        <v>66899</v>
      </c>
      <c r="I31" s="41">
        <v>101394</v>
      </c>
      <c r="J31" s="41">
        <v>137668</v>
      </c>
      <c r="K31" s="41">
        <v>135531</v>
      </c>
      <c r="L31" s="41">
        <v>124059</v>
      </c>
      <c r="M31" s="41">
        <v>100875</v>
      </c>
      <c r="N31" s="41">
        <v>187601</v>
      </c>
    </row>
    <row r="32" spans="1:14" x14ac:dyDescent="0.35">
      <c r="A32" s="14" t="s">
        <v>32</v>
      </c>
      <c r="B32" s="15">
        <v>126670</v>
      </c>
      <c r="C32" s="37">
        <v>108131</v>
      </c>
      <c r="D32" s="40">
        <v>66207</v>
      </c>
      <c r="E32" s="40">
        <v>27693</v>
      </c>
      <c r="F32" s="40">
        <v>59654</v>
      </c>
      <c r="G32" s="40">
        <v>72895</v>
      </c>
      <c r="H32" s="40">
        <v>59911</v>
      </c>
      <c r="I32" s="40">
        <v>75245</v>
      </c>
      <c r="J32" s="40">
        <v>101669</v>
      </c>
      <c r="K32" s="40">
        <v>94478</v>
      </c>
      <c r="L32" s="40">
        <v>89954</v>
      </c>
      <c r="M32" s="40">
        <v>70480</v>
      </c>
      <c r="N32" s="40">
        <v>126670</v>
      </c>
    </row>
    <row r="33" spans="1:14" x14ac:dyDescent="0.35">
      <c r="A33" s="16" t="s">
        <v>31</v>
      </c>
      <c r="B33" s="17">
        <v>188301</v>
      </c>
      <c r="C33" s="38">
        <v>159115</v>
      </c>
      <c r="D33" s="42">
        <v>92759</v>
      </c>
      <c r="E33" s="42">
        <v>33213</v>
      </c>
      <c r="F33" s="42">
        <v>70664</v>
      </c>
      <c r="G33" s="42">
        <v>89745</v>
      </c>
      <c r="H33" s="42">
        <v>66814</v>
      </c>
      <c r="I33" s="42">
        <v>98564</v>
      </c>
      <c r="J33" s="42">
        <v>143452</v>
      </c>
      <c r="K33" s="42">
        <v>137211</v>
      </c>
      <c r="L33" s="42">
        <v>126009</v>
      </c>
      <c r="M33" s="42">
        <v>105416</v>
      </c>
      <c r="N33" s="42">
        <v>188301</v>
      </c>
    </row>
    <row r="34" spans="1:14" x14ac:dyDescent="0.35">
      <c r="A34" s="18" t="s">
        <v>51</v>
      </c>
      <c r="B34" s="19">
        <v>314971</v>
      </c>
      <c r="C34" s="39">
        <v>267246</v>
      </c>
      <c r="D34" s="41">
        <v>158966</v>
      </c>
      <c r="E34" s="41">
        <v>60906</v>
      </c>
      <c r="F34" s="41">
        <v>130318</v>
      </c>
      <c r="G34" s="41">
        <v>162640</v>
      </c>
      <c r="H34" s="41">
        <v>126725</v>
      </c>
      <c r="I34" s="41">
        <v>173809</v>
      </c>
      <c r="J34" s="41">
        <v>245121</v>
      </c>
      <c r="K34" s="41">
        <v>231689</v>
      </c>
      <c r="L34" s="41">
        <v>215963</v>
      </c>
      <c r="M34" s="41">
        <v>175896</v>
      </c>
      <c r="N34" s="41">
        <v>314971</v>
      </c>
    </row>
    <row r="35" spans="1:14" x14ac:dyDescent="0.35">
      <c r="A35" s="14" t="s">
        <v>52</v>
      </c>
      <c r="B35" s="15">
        <v>44</v>
      </c>
      <c r="C35" s="37">
        <v>34</v>
      </c>
      <c r="D35" s="40">
        <v>34</v>
      </c>
      <c r="E35" s="40">
        <v>15</v>
      </c>
      <c r="F35" s="40">
        <v>86</v>
      </c>
      <c r="G35" s="40">
        <v>88</v>
      </c>
      <c r="H35" s="40">
        <v>66</v>
      </c>
      <c r="I35" s="40">
        <v>36</v>
      </c>
      <c r="J35" s="40">
        <v>41</v>
      </c>
      <c r="K35" s="40">
        <v>54</v>
      </c>
      <c r="L35" s="40">
        <v>70</v>
      </c>
      <c r="M35" s="40">
        <v>55</v>
      </c>
      <c r="N35" s="40">
        <v>44</v>
      </c>
    </row>
    <row r="36" spans="1:14" x14ac:dyDescent="0.35">
      <c r="A36" s="16" t="s">
        <v>19</v>
      </c>
      <c r="B36" s="17">
        <v>9063</v>
      </c>
      <c r="C36" s="38">
        <v>6312</v>
      </c>
      <c r="D36" s="42">
        <v>3725</v>
      </c>
      <c r="E36" s="42">
        <v>415</v>
      </c>
      <c r="F36" s="42">
        <v>4394</v>
      </c>
      <c r="G36" s="42">
        <v>4151</v>
      </c>
      <c r="H36" s="42">
        <v>453</v>
      </c>
      <c r="I36" s="42">
        <v>4657</v>
      </c>
      <c r="J36" s="42">
        <v>9001</v>
      </c>
      <c r="K36" s="42">
        <v>7262</v>
      </c>
      <c r="L36" s="42">
        <v>8203</v>
      </c>
      <c r="M36" s="42">
        <v>6232</v>
      </c>
      <c r="N36" s="42">
        <v>9063</v>
      </c>
    </row>
    <row r="37" spans="1:14" x14ac:dyDescent="0.35">
      <c r="A37" s="14" t="s">
        <v>18</v>
      </c>
      <c r="B37" s="15">
        <v>30110</v>
      </c>
      <c r="C37" s="37">
        <v>25008</v>
      </c>
      <c r="D37" s="40">
        <v>15013</v>
      </c>
      <c r="E37" s="40">
        <v>8989</v>
      </c>
      <c r="F37" s="40">
        <v>27402</v>
      </c>
      <c r="G37" s="40">
        <v>36177</v>
      </c>
      <c r="H37" s="40">
        <v>62988</v>
      </c>
      <c r="I37" s="40">
        <v>37351</v>
      </c>
      <c r="J37" s="40">
        <v>33469</v>
      </c>
      <c r="K37" s="40">
        <v>28988</v>
      </c>
      <c r="L37" s="40">
        <v>27544</v>
      </c>
      <c r="M37" s="40">
        <v>20911</v>
      </c>
      <c r="N37" s="40">
        <v>30110</v>
      </c>
    </row>
    <row r="38" spans="1:14" x14ac:dyDescent="0.35">
      <c r="A38" s="18" t="s">
        <v>53</v>
      </c>
      <c r="B38" s="19">
        <v>39217</v>
      </c>
      <c r="C38" s="39">
        <v>31354</v>
      </c>
      <c r="D38" s="41">
        <v>18772</v>
      </c>
      <c r="E38" s="41">
        <v>9419</v>
      </c>
      <c r="F38" s="41">
        <v>31882</v>
      </c>
      <c r="G38" s="41">
        <v>40416</v>
      </c>
      <c r="H38" s="41">
        <v>63507</v>
      </c>
      <c r="I38" s="41">
        <v>42044</v>
      </c>
      <c r="J38" s="41">
        <v>42511</v>
      </c>
      <c r="K38" s="41">
        <v>36304</v>
      </c>
      <c r="L38" s="41">
        <v>35817</v>
      </c>
      <c r="M38" s="41">
        <v>27198</v>
      </c>
      <c r="N38" s="41">
        <v>39217</v>
      </c>
    </row>
    <row r="39" spans="1:14" x14ac:dyDescent="0.35">
      <c r="A39" s="14" t="s">
        <v>54</v>
      </c>
      <c r="B39" s="15">
        <v>1599150</v>
      </c>
      <c r="C39" s="37">
        <v>1366359</v>
      </c>
      <c r="D39" s="40">
        <v>793479</v>
      </c>
      <c r="E39" s="40">
        <v>319925</v>
      </c>
      <c r="F39" s="40">
        <v>687603</v>
      </c>
      <c r="G39" s="40">
        <v>868095</v>
      </c>
      <c r="H39" s="40">
        <v>726234</v>
      </c>
      <c r="I39" s="40">
        <v>959173</v>
      </c>
      <c r="J39" s="40">
        <v>1268436</v>
      </c>
      <c r="K39" s="40">
        <v>1193464</v>
      </c>
      <c r="L39" s="40">
        <v>1084690</v>
      </c>
      <c r="M39" s="40">
        <v>833681</v>
      </c>
      <c r="N39" s="40">
        <v>1599150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D75E-8445-47E0-9641-B2D3F12B95CE}">
  <dimension ref="A1:I39"/>
  <sheetViews>
    <sheetView workbookViewId="0">
      <selection activeCell="K14" sqref="K14"/>
    </sheetView>
  </sheetViews>
  <sheetFormatPr baseColWidth="10" defaultRowHeight="14.5" x14ac:dyDescent="0.35"/>
  <cols>
    <col min="1" max="1" width="24.7265625" style="51" customWidth="1"/>
    <col min="2" max="9" width="15.7265625" style="51" customWidth="1"/>
    <col min="10" max="16384" width="10.90625" style="51"/>
  </cols>
  <sheetData>
    <row r="1" spans="1:9" ht="26" x14ac:dyDescent="0.6">
      <c r="A1" s="54" t="s">
        <v>43</v>
      </c>
    </row>
    <row r="2" spans="1:9" ht="15.5" x14ac:dyDescent="0.35">
      <c r="A2" s="72">
        <v>44409</v>
      </c>
    </row>
    <row r="4" spans="1:9" x14ac:dyDescent="0.35">
      <c r="A4" s="55" t="s">
        <v>37</v>
      </c>
      <c r="B4" s="79" t="s">
        <v>38</v>
      </c>
      <c r="C4" s="80"/>
      <c r="D4" s="80"/>
      <c r="E4" s="81"/>
      <c r="F4" s="79" t="s">
        <v>39</v>
      </c>
      <c r="G4" s="80"/>
      <c r="H4" s="80"/>
      <c r="I4" s="81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'2021'!I6</f>
        <v>0</v>
      </c>
      <c r="C6" s="11">
        <f>'2020'!I6</f>
        <v>1418</v>
      </c>
      <c r="D6" s="11">
        <f t="shared" ref="D6" si="0">B6-C6</f>
        <v>-1418</v>
      </c>
      <c r="E6" s="22">
        <f t="shared" ref="E6" si="1">D6/C6</f>
        <v>-1</v>
      </c>
      <c r="F6" s="11">
        <f>SUM('2021'!B6:I6)</f>
        <v>2815</v>
      </c>
      <c r="G6" s="11">
        <f>SUM('2020'!B6:I6)</f>
        <v>8749</v>
      </c>
      <c r="H6" s="11">
        <f>F6-G6</f>
        <v>-5934</v>
      </c>
      <c r="I6" s="26">
        <f>H6/G6</f>
        <v>-0.67824894273631275</v>
      </c>
    </row>
    <row r="7" spans="1:9" x14ac:dyDescent="0.35">
      <c r="A7" s="16" t="s">
        <v>20</v>
      </c>
      <c r="B7" s="30">
        <f>'2021'!I7</f>
        <v>0</v>
      </c>
      <c r="C7" s="43">
        <f>'2020'!I7</f>
        <v>9124</v>
      </c>
      <c r="D7" s="43">
        <f t="shared" ref="D7:D39" si="2">B7-C7</f>
        <v>-9124</v>
      </c>
      <c r="E7" s="23">
        <f t="shared" ref="E7:E39" si="3">D7/C7</f>
        <v>-1</v>
      </c>
      <c r="F7" s="43">
        <f>SUM('2021'!B7:I7)</f>
        <v>26340</v>
      </c>
      <c r="G7" s="43">
        <f>SUM('2020'!B7:I7)</f>
        <v>81724</v>
      </c>
      <c r="H7" s="43">
        <f t="shared" ref="H7:H39" si="4">F7-G7</f>
        <v>-55384</v>
      </c>
      <c r="I7" s="25">
        <f t="shared" ref="I7:I39" si="5">H7/G7</f>
        <v>-0.67769565855807357</v>
      </c>
    </row>
    <row r="8" spans="1:9" x14ac:dyDescent="0.35">
      <c r="A8" s="14" t="s">
        <v>21</v>
      </c>
      <c r="B8" s="29">
        <f>'2021'!I8</f>
        <v>0</v>
      </c>
      <c r="C8" s="11">
        <f>'2020'!I8</f>
        <v>6310</v>
      </c>
      <c r="D8" s="11">
        <f t="shared" si="2"/>
        <v>-6310</v>
      </c>
      <c r="E8" s="22">
        <f t="shared" si="3"/>
        <v>-1</v>
      </c>
      <c r="F8" s="11">
        <f>SUM('2021'!B8:I8)</f>
        <v>17657</v>
      </c>
      <c r="G8" s="11">
        <f>SUM('2020'!B8:I8)</f>
        <v>54546</v>
      </c>
      <c r="H8" s="11">
        <f t="shared" si="4"/>
        <v>-36889</v>
      </c>
      <c r="I8" s="26">
        <f t="shared" si="5"/>
        <v>-0.67629157041762911</v>
      </c>
    </row>
    <row r="9" spans="1:9" x14ac:dyDescent="0.35">
      <c r="A9" s="18" t="s">
        <v>44</v>
      </c>
      <c r="B9" s="31">
        <f>'2021'!I9</f>
        <v>0</v>
      </c>
      <c r="C9" s="31">
        <f>'2020'!I9</f>
        <v>16852</v>
      </c>
      <c r="D9" s="31">
        <f t="shared" si="2"/>
        <v>-16852</v>
      </c>
      <c r="E9" s="24">
        <f t="shared" si="3"/>
        <v>-1</v>
      </c>
      <c r="F9" s="31">
        <f>SUM('2021'!B9:I9)</f>
        <v>46812</v>
      </c>
      <c r="G9" s="31">
        <f>SUM('2020'!B9:I9)</f>
        <v>145019</v>
      </c>
      <c r="H9" s="31">
        <f t="shared" si="4"/>
        <v>-98207</v>
      </c>
      <c r="I9" s="27">
        <f t="shared" si="5"/>
        <v>-0.67720091850033448</v>
      </c>
    </row>
    <row r="10" spans="1:9" x14ac:dyDescent="0.35">
      <c r="A10" s="16" t="s">
        <v>16</v>
      </c>
      <c r="B10" s="30">
        <f>'2021'!I10</f>
        <v>0</v>
      </c>
      <c r="C10" s="43">
        <f>'2020'!I10</f>
        <v>26189</v>
      </c>
      <c r="D10" s="43">
        <f t="shared" si="2"/>
        <v>-26189</v>
      </c>
      <c r="E10" s="23">
        <f t="shared" si="3"/>
        <v>-1</v>
      </c>
      <c r="F10" s="43">
        <f>SUM('2021'!B10:I10)</f>
        <v>45380</v>
      </c>
      <c r="G10" s="43">
        <f>SUM('2020'!B10:I10)</f>
        <v>198751</v>
      </c>
      <c r="H10" s="43">
        <f t="shared" si="4"/>
        <v>-153371</v>
      </c>
      <c r="I10" s="26">
        <f t="shared" si="5"/>
        <v>-0.77167410478437848</v>
      </c>
    </row>
    <row r="11" spans="1:9" x14ac:dyDescent="0.35">
      <c r="A11" s="14" t="s">
        <v>14</v>
      </c>
      <c r="B11" s="29">
        <f>'2021'!I11</f>
        <v>0</v>
      </c>
      <c r="C11" s="11">
        <f>'2020'!I11</f>
        <v>112023</v>
      </c>
      <c r="D11" s="11">
        <f t="shared" si="2"/>
        <v>-112023</v>
      </c>
      <c r="E11" s="22">
        <f t="shared" si="3"/>
        <v>-1</v>
      </c>
      <c r="F11" s="11">
        <f>SUM('2021'!B11:I11)</f>
        <v>165815</v>
      </c>
      <c r="G11" s="11">
        <f>SUM('2020'!B11:I11)</f>
        <v>873030</v>
      </c>
      <c r="H11" s="11">
        <f t="shared" si="4"/>
        <v>-707215</v>
      </c>
      <c r="I11" s="26">
        <f t="shared" si="5"/>
        <v>-0.81006952796582021</v>
      </c>
    </row>
    <row r="12" spans="1:9" x14ac:dyDescent="0.35">
      <c r="A12" s="16" t="s">
        <v>17</v>
      </c>
      <c r="B12" s="30">
        <f>'2021'!I12</f>
        <v>0</v>
      </c>
      <c r="C12" s="43">
        <f>'2020'!I12</f>
        <v>2851</v>
      </c>
      <c r="D12" s="43">
        <f t="shared" si="2"/>
        <v>-2851</v>
      </c>
      <c r="E12" s="23">
        <f t="shared" si="3"/>
        <v>-1</v>
      </c>
      <c r="F12" s="43">
        <f>SUM('2021'!B12:I12)</f>
        <v>6405</v>
      </c>
      <c r="G12" s="43">
        <f>SUM('2020'!B12:I12)</f>
        <v>24145</v>
      </c>
      <c r="H12" s="43">
        <f t="shared" si="4"/>
        <v>-17740</v>
      </c>
      <c r="I12" s="25">
        <f t="shared" si="5"/>
        <v>-0.73472768689169599</v>
      </c>
    </row>
    <row r="13" spans="1:9" x14ac:dyDescent="0.35">
      <c r="A13" s="14" t="s">
        <v>15</v>
      </c>
      <c r="B13" s="29">
        <f>'2021'!I13</f>
        <v>0</v>
      </c>
      <c r="C13" s="11">
        <f>'2020'!I13</f>
        <v>152405</v>
      </c>
      <c r="D13" s="11">
        <f t="shared" si="2"/>
        <v>-152405</v>
      </c>
      <c r="E13" s="22">
        <f t="shared" si="3"/>
        <v>-1</v>
      </c>
      <c r="F13" s="11">
        <f>SUM('2021'!B13:I13)</f>
        <v>239886</v>
      </c>
      <c r="G13" s="11">
        <f>SUM('2020'!B13:I13)</f>
        <v>1189440</v>
      </c>
      <c r="H13" s="11">
        <f t="shared" si="4"/>
        <v>-949554</v>
      </c>
      <c r="I13" s="26">
        <f t="shared" si="5"/>
        <v>-0.79832021791767549</v>
      </c>
    </row>
    <row r="14" spans="1:9" x14ac:dyDescent="0.35">
      <c r="A14" s="18" t="s">
        <v>45</v>
      </c>
      <c r="B14" s="31">
        <f>'2021'!I14</f>
        <v>0</v>
      </c>
      <c r="C14" s="31">
        <f>'2020'!I14</f>
        <v>293468</v>
      </c>
      <c r="D14" s="31">
        <f t="shared" si="2"/>
        <v>-293468</v>
      </c>
      <c r="E14" s="24">
        <f t="shared" si="3"/>
        <v>-1</v>
      </c>
      <c r="F14" s="31">
        <f>SUM('2021'!B14:I14)</f>
        <v>457486</v>
      </c>
      <c r="G14" s="31">
        <f>SUM('2020'!B14:I14)</f>
        <v>2285366</v>
      </c>
      <c r="H14" s="31">
        <f t="shared" si="4"/>
        <v>-1827880</v>
      </c>
      <c r="I14" s="27">
        <f t="shared" si="5"/>
        <v>-0.79981937247688117</v>
      </c>
    </row>
    <row r="15" spans="1:9" x14ac:dyDescent="0.35">
      <c r="A15" s="16" t="s">
        <v>24</v>
      </c>
      <c r="B15" s="30">
        <f>'2021'!I15</f>
        <v>0</v>
      </c>
      <c r="C15" s="43">
        <f>'2020'!I15</f>
        <v>9169</v>
      </c>
      <c r="D15" s="43">
        <f t="shared" si="2"/>
        <v>-9169</v>
      </c>
      <c r="E15" s="23">
        <f t="shared" si="3"/>
        <v>-1</v>
      </c>
      <c r="F15" s="43">
        <f>SUM('2021'!B15:I15)</f>
        <v>23686</v>
      </c>
      <c r="G15" s="43">
        <f>SUM('2020'!B15:I15)</f>
        <v>67487</v>
      </c>
      <c r="H15" s="43">
        <f t="shared" si="4"/>
        <v>-43801</v>
      </c>
      <c r="I15" s="25">
        <f t="shared" si="5"/>
        <v>-0.64902870182405503</v>
      </c>
    </row>
    <row r="16" spans="1:9" x14ac:dyDescent="0.35">
      <c r="A16" s="14" t="s">
        <v>23</v>
      </c>
      <c r="B16" s="29">
        <f>'2021'!I16</f>
        <v>0</v>
      </c>
      <c r="C16" s="11">
        <f>'2020'!I16</f>
        <v>5561</v>
      </c>
      <c r="D16" s="11">
        <f t="shared" si="2"/>
        <v>-5561</v>
      </c>
      <c r="E16" s="22">
        <f t="shared" si="3"/>
        <v>-1</v>
      </c>
      <c r="F16" s="11">
        <f>SUM('2021'!B16:I16)</f>
        <v>16756</v>
      </c>
      <c r="G16" s="11">
        <f>SUM('2020'!B16:I16)</f>
        <v>40559</v>
      </c>
      <c r="H16" s="11">
        <f t="shared" si="4"/>
        <v>-23803</v>
      </c>
      <c r="I16" s="26">
        <f t="shared" si="5"/>
        <v>-0.58687344362533589</v>
      </c>
    </row>
    <row r="17" spans="1:9" x14ac:dyDescent="0.35">
      <c r="A17" s="18" t="s">
        <v>46</v>
      </c>
      <c r="B17" s="31">
        <f>'2021'!I17</f>
        <v>0</v>
      </c>
      <c r="C17" s="31">
        <f>'2020'!I17</f>
        <v>14730</v>
      </c>
      <c r="D17" s="31">
        <f t="shared" si="2"/>
        <v>-14730</v>
      </c>
      <c r="E17" s="24">
        <f t="shared" si="3"/>
        <v>-1</v>
      </c>
      <c r="F17" s="31">
        <f>SUM('2021'!B17:I17)</f>
        <v>40442</v>
      </c>
      <c r="G17" s="31">
        <f>SUM('2020'!B17:I17)</f>
        <v>108046</v>
      </c>
      <c r="H17" s="31">
        <f t="shared" si="4"/>
        <v>-67604</v>
      </c>
      <c r="I17" s="27">
        <f t="shared" si="5"/>
        <v>-0.6256964626177739</v>
      </c>
    </row>
    <row r="18" spans="1:9" x14ac:dyDescent="0.35">
      <c r="A18" s="16" t="s">
        <v>34</v>
      </c>
      <c r="B18" s="30">
        <f>'2021'!I18</f>
        <v>0</v>
      </c>
      <c r="C18" s="43">
        <f>'2020'!I18</f>
        <v>68325</v>
      </c>
      <c r="D18" s="43">
        <f t="shared" si="2"/>
        <v>-68325</v>
      </c>
      <c r="E18" s="23">
        <f t="shared" si="3"/>
        <v>-1</v>
      </c>
      <c r="F18" s="43">
        <f>SUM('2021'!B18:I18)</f>
        <v>121591</v>
      </c>
      <c r="G18" s="43">
        <f>SUM('2020'!B18:I18)</f>
        <v>500770</v>
      </c>
      <c r="H18" s="43">
        <f t="shared" si="4"/>
        <v>-379179</v>
      </c>
      <c r="I18" s="25">
        <f t="shared" si="5"/>
        <v>-0.75719192443636796</v>
      </c>
    </row>
    <row r="19" spans="1:9" x14ac:dyDescent="0.35">
      <c r="A19" s="14" t="s">
        <v>33</v>
      </c>
      <c r="B19" s="29">
        <f>'2021'!I19</f>
        <v>0</v>
      </c>
      <c r="C19" s="11">
        <f>'2020'!I19</f>
        <v>235350</v>
      </c>
      <c r="D19" s="11">
        <f t="shared" si="2"/>
        <v>-235350</v>
      </c>
      <c r="E19" s="22">
        <f t="shared" si="3"/>
        <v>-1</v>
      </c>
      <c r="F19" s="11">
        <f>SUM('2021'!B19:I19)</f>
        <v>451344</v>
      </c>
      <c r="G19" s="11">
        <f>SUM('2020'!B19:I19)</f>
        <v>1706645</v>
      </c>
      <c r="H19" s="11">
        <f t="shared" si="4"/>
        <v>-1255301</v>
      </c>
      <c r="I19" s="26">
        <f t="shared" si="5"/>
        <v>-0.73553726756296711</v>
      </c>
    </row>
    <row r="20" spans="1:9" x14ac:dyDescent="0.35">
      <c r="A20" s="18" t="s">
        <v>47</v>
      </c>
      <c r="B20" s="31">
        <f>'2021'!I20</f>
        <v>0</v>
      </c>
      <c r="C20" s="31">
        <f>'2020'!I20</f>
        <v>303675</v>
      </c>
      <c r="D20" s="31">
        <f t="shared" si="2"/>
        <v>-303675</v>
      </c>
      <c r="E20" s="24">
        <f t="shared" si="3"/>
        <v>-1</v>
      </c>
      <c r="F20" s="31">
        <f>SUM('2021'!B20:I20)</f>
        <v>572935</v>
      </c>
      <c r="G20" s="31">
        <f>SUM('2020'!B20:I20)</f>
        <v>2207415</v>
      </c>
      <c r="H20" s="31">
        <f t="shared" si="4"/>
        <v>-1634480</v>
      </c>
      <c r="I20" s="27">
        <f t="shared" si="5"/>
        <v>-0.74044980214413691</v>
      </c>
    </row>
    <row r="21" spans="1:9" x14ac:dyDescent="0.35">
      <c r="A21" s="16" t="s">
        <v>28</v>
      </c>
      <c r="B21" s="30">
        <f>'2021'!I21</f>
        <v>0</v>
      </c>
      <c r="C21" s="43">
        <f>'2020'!I21</f>
        <v>1280</v>
      </c>
      <c r="D21" s="43">
        <f t="shared" si="2"/>
        <v>-1280</v>
      </c>
      <c r="E21" s="23">
        <f t="shared" si="3"/>
        <v>-1</v>
      </c>
      <c r="F21" s="43">
        <f>SUM('2021'!B21:I21)</f>
        <v>3256</v>
      </c>
      <c r="G21" s="43">
        <f>SUM('2020'!B21:I21)</f>
        <v>8298</v>
      </c>
      <c r="H21" s="43">
        <f t="shared" si="4"/>
        <v>-5042</v>
      </c>
      <c r="I21" s="25">
        <f t="shared" si="5"/>
        <v>-0.60761629308267051</v>
      </c>
    </row>
    <row r="22" spans="1:9" x14ac:dyDescent="0.35">
      <c r="A22" s="14" t="s">
        <v>26</v>
      </c>
      <c r="B22" s="29">
        <f>'2021'!I22</f>
        <v>0</v>
      </c>
      <c r="C22" s="11">
        <f>'2020'!I22</f>
        <v>2494</v>
      </c>
      <c r="D22" s="11">
        <f t="shared" si="2"/>
        <v>-2494</v>
      </c>
      <c r="E22" s="22">
        <f t="shared" si="3"/>
        <v>-1</v>
      </c>
      <c r="F22" s="11">
        <f>SUM('2021'!B22:I22)</f>
        <v>6728</v>
      </c>
      <c r="G22" s="11">
        <f>SUM('2020'!B22:I22)</f>
        <v>18292</v>
      </c>
      <c r="H22" s="11">
        <f t="shared" si="4"/>
        <v>-11564</v>
      </c>
      <c r="I22" s="26">
        <f t="shared" si="5"/>
        <v>-0.63218893505357532</v>
      </c>
    </row>
    <row r="23" spans="1:9" x14ac:dyDescent="0.35">
      <c r="A23" s="16" t="s">
        <v>27</v>
      </c>
      <c r="B23" s="30">
        <f>'2021'!I23</f>
        <v>0</v>
      </c>
      <c r="C23" s="43">
        <f>'2020'!I23</f>
        <v>1180</v>
      </c>
      <c r="D23" s="43">
        <f t="shared" si="2"/>
        <v>-1180</v>
      </c>
      <c r="E23" s="23">
        <f t="shared" si="3"/>
        <v>-1</v>
      </c>
      <c r="F23" s="43">
        <f>SUM('2021'!B23:I23)</f>
        <v>3680</v>
      </c>
      <c r="G23" s="43">
        <f>SUM('2020'!B23:I23)</f>
        <v>9074</v>
      </c>
      <c r="H23" s="43">
        <f t="shared" si="4"/>
        <v>-5394</v>
      </c>
      <c r="I23" s="25">
        <f t="shared" si="5"/>
        <v>-0.59444566894423623</v>
      </c>
    </row>
    <row r="24" spans="1:9" x14ac:dyDescent="0.35">
      <c r="A24" s="14" t="s">
        <v>25</v>
      </c>
      <c r="B24" s="29">
        <f>'2021'!I24</f>
        <v>0</v>
      </c>
      <c r="C24" s="11">
        <f>'2020'!I24</f>
        <v>1251</v>
      </c>
      <c r="D24" s="11">
        <f t="shared" si="2"/>
        <v>-1251</v>
      </c>
      <c r="E24" s="22">
        <f t="shared" si="3"/>
        <v>-1</v>
      </c>
      <c r="F24" s="11">
        <f>SUM('2021'!B24:I24)</f>
        <v>5015</v>
      </c>
      <c r="G24" s="11">
        <f>SUM('2020'!B24:I24)</f>
        <v>13834</v>
      </c>
      <c r="H24" s="11">
        <f t="shared" si="4"/>
        <v>-8819</v>
      </c>
      <c r="I24" s="26">
        <f t="shared" si="5"/>
        <v>-0.63748735000722856</v>
      </c>
    </row>
    <row r="25" spans="1:9" x14ac:dyDescent="0.35">
      <c r="A25" s="16" t="s">
        <v>29</v>
      </c>
      <c r="B25" s="30">
        <f>'2021'!I25</f>
        <v>0</v>
      </c>
      <c r="C25" s="43">
        <f>'2020'!I25</f>
        <v>3249</v>
      </c>
      <c r="D25" s="43">
        <f t="shared" si="2"/>
        <v>-3249</v>
      </c>
      <c r="E25" s="23">
        <f t="shared" si="3"/>
        <v>-1</v>
      </c>
      <c r="F25" s="43">
        <f>SUM('2021'!B25:I25)</f>
        <v>7356</v>
      </c>
      <c r="G25" s="43">
        <f>SUM('2020'!B25:I25)</f>
        <v>19224</v>
      </c>
      <c r="H25" s="43">
        <f t="shared" si="4"/>
        <v>-11868</v>
      </c>
      <c r="I25" s="25">
        <f t="shared" si="5"/>
        <v>-0.61735330836454427</v>
      </c>
    </row>
    <row r="26" spans="1:9" x14ac:dyDescent="0.35">
      <c r="A26" s="14" t="s">
        <v>30</v>
      </c>
      <c r="B26" s="29">
        <f>'2021'!I26</f>
        <v>0</v>
      </c>
      <c r="C26" s="11">
        <f>'2020'!I26</f>
        <v>3747</v>
      </c>
      <c r="D26" s="11">
        <f t="shared" si="2"/>
        <v>-3747</v>
      </c>
      <c r="E26" s="22">
        <f t="shared" si="3"/>
        <v>-1</v>
      </c>
      <c r="F26" s="11">
        <f>SUM('2021'!B26:I26)</f>
        <v>9646</v>
      </c>
      <c r="G26" s="11">
        <f>SUM('2020'!B26:I26)</f>
        <v>25944</v>
      </c>
      <c r="H26" s="11">
        <f t="shared" si="4"/>
        <v>-16298</v>
      </c>
      <c r="I26" s="26">
        <f t="shared" si="5"/>
        <v>-0.62819919827320381</v>
      </c>
    </row>
    <row r="27" spans="1:9" x14ac:dyDescent="0.35">
      <c r="A27" s="18" t="s">
        <v>48</v>
      </c>
      <c r="B27" s="31">
        <f>'2021'!I27</f>
        <v>0</v>
      </c>
      <c r="C27" s="31">
        <f>'2020'!I27</f>
        <v>13201</v>
      </c>
      <c r="D27" s="31">
        <f t="shared" si="2"/>
        <v>-13201</v>
      </c>
      <c r="E27" s="24">
        <f t="shared" si="3"/>
        <v>-1</v>
      </c>
      <c r="F27" s="31">
        <f>SUM('2021'!B27:I27)</f>
        <v>35681</v>
      </c>
      <c r="G27" s="31">
        <f>SUM('2020'!B27:I27)</f>
        <v>94666</v>
      </c>
      <c r="H27" s="31">
        <f t="shared" si="4"/>
        <v>-58985</v>
      </c>
      <c r="I27" s="27">
        <f t="shared" si="5"/>
        <v>-0.62308537384066087</v>
      </c>
    </row>
    <row r="28" spans="1:9" x14ac:dyDescent="0.35">
      <c r="A28" s="16" t="s">
        <v>49</v>
      </c>
      <c r="B28" s="30">
        <f>'2021'!I28</f>
        <v>0</v>
      </c>
      <c r="C28" s="43">
        <f>'2020'!I28</f>
        <v>9300</v>
      </c>
      <c r="D28" s="43">
        <f t="shared" si="2"/>
        <v>-9300</v>
      </c>
      <c r="E28" s="23">
        <f t="shared" si="3"/>
        <v>-1</v>
      </c>
      <c r="F28" s="43">
        <f>SUM('2021'!B28:I28)</f>
        <v>17718</v>
      </c>
      <c r="G28" s="43">
        <f>SUM('2020'!B28:I28)</f>
        <v>71805</v>
      </c>
      <c r="H28" s="43">
        <f t="shared" si="4"/>
        <v>-54087</v>
      </c>
      <c r="I28" s="25">
        <f t="shared" si="5"/>
        <v>-0.75324838103196157</v>
      </c>
    </row>
    <row r="29" spans="1:9" x14ac:dyDescent="0.35">
      <c r="A29" s="14" t="s">
        <v>36</v>
      </c>
      <c r="B29" s="29">
        <f>'2021'!I29</f>
        <v>0</v>
      </c>
      <c r="C29" s="11">
        <f>'2020'!I29</f>
        <v>32509</v>
      </c>
      <c r="D29" s="11">
        <f t="shared" si="2"/>
        <v>-32509</v>
      </c>
      <c r="E29" s="22">
        <f t="shared" si="3"/>
        <v>-1</v>
      </c>
      <c r="F29" s="11">
        <f>SUM('2021'!B29:I29)</f>
        <v>86711</v>
      </c>
      <c r="G29" s="11">
        <f>SUM('2020'!B29:I29)</f>
        <v>269646</v>
      </c>
      <c r="H29" s="11">
        <f t="shared" si="4"/>
        <v>-182935</v>
      </c>
      <c r="I29" s="26">
        <f t="shared" si="5"/>
        <v>-0.6784265295980656</v>
      </c>
    </row>
    <row r="30" spans="1:9" x14ac:dyDescent="0.35">
      <c r="A30" s="16" t="s">
        <v>35</v>
      </c>
      <c r="B30" s="30">
        <f>'2021'!I30</f>
        <v>0</v>
      </c>
      <c r="C30" s="43">
        <f>'2020'!I30</f>
        <v>59585</v>
      </c>
      <c r="D30" s="43">
        <f t="shared" si="2"/>
        <v>-59585</v>
      </c>
      <c r="E30" s="23">
        <f t="shared" si="3"/>
        <v>-1</v>
      </c>
      <c r="F30" s="43">
        <f>SUM('2021'!B30:I30)</f>
        <v>107528</v>
      </c>
      <c r="G30" s="43">
        <f>SUM('2020'!B30:I30)</f>
        <v>465863</v>
      </c>
      <c r="H30" s="43">
        <f t="shared" si="4"/>
        <v>-358335</v>
      </c>
      <c r="I30" s="25">
        <f t="shared" si="5"/>
        <v>-0.76918536136160198</v>
      </c>
    </row>
    <row r="31" spans="1:9" x14ac:dyDescent="0.35">
      <c r="A31" s="18" t="s">
        <v>50</v>
      </c>
      <c r="B31" s="31">
        <f>'2021'!I31</f>
        <v>0</v>
      </c>
      <c r="C31" s="31">
        <f>'2020'!I31</f>
        <v>101394</v>
      </c>
      <c r="D31" s="31">
        <f t="shared" si="2"/>
        <v>-101394</v>
      </c>
      <c r="E31" s="24">
        <f t="shared" si="3"/>
        <v>-1</v>
      </c>
      <c r="F31" s="31">
        <f>SUM('2021'!B31:I31)</f>
        <v>211957</v>
      </c>
      <c r="G31" s="31">
        <f>SUM('2020'!B31:I31)</f>
        <v>807314</v>
      </c>
      <c r="H31" s="31">
        <f t="shared" si="4"/>
        <v>-595357</v>
      </c>
      <c r="I31" s="27">
        <f t="shared" si="5"/>
        <v>-0.73745407610917191</v>
      </c>
    </row>
    <row r="32" spans="1:9" x14ac:dyDescent="0.35">
      <c r="A32" s="14" t="s">
        <v>32</v>
      </c>
      <c r="B32" s="29">
        <f>'2021'!I32</f>
        <v>0</v>
      </c>
      <c r="C32" s="11">
        <f>'2020'!I32</f>
        <v>75245</v>
      </c>
      <c r="D32" s="11">
        <f t="shared" si="2"/>
        <v>-75245</v>
      </c>
      <c r="E32" s="22">
        <f t="shared" si="3"/>
        <v>-1</v>
      </c>
      <c r="F32" s="11">
        <f>SUM('2021'!B32:I32)</f>
        <v>156631</v>
      </c>
      <c r="G32" s="11">
        <f>SUM('2020'!B32:I32)</f>
        <v>596406</v>
      </c>
      <c r="H32" s="11">
        <f t="shared" si="4"/>
        <v>-439775</v>
      </c>
      <c r="I32" s="26">
        <f t="shared" si="5"/>
        <v>-0.73737521084630264</v>
      </c>
    </row>
    <row r="33" spans="1:9" x14ac:dyDescent="0.35">
      <c r="A33" s="16" t="s">
        <v>31</v>
      </c>
      <c r="B33" s="30">
        <f>'2021'!I33</f>
        <v>0</v>
      </c>
      <c r="C33" s="43">
        <f>'2020'!I33</f>
        <v>98564</v>
      </c>
      <c r="D33" s="43">
        <f t="shared" si="2"/>
        <v>-98564</v>
      </c>
      <c r="E33" s="23">
        <f t="shared" si="3"/>
        <v>-1</v>
      </c>
      <c r="F33" s="43">
        <f>SUM('2021'!B33:I33)</f>
        <v>215928</v>
      </c>
      <c r="G33" s="43">
        <f>SUM('2020'!B33:I33)</f>
        <v>799175</v>
      </c>
      <c r="H33" s="43">
        <f t="shared" si="4"/>
        <v>-583247</v>
      </c>
      <c r="I33" s="25">
        <f t="shared" si="5"/>
        <v>-0.72981136797322244</v>
      </c>
    </row>
    <row r="34" spans="1:9" x14ac:dyDescent="0.35">
      <c r="A34" s="18" t="s">
        <v>51</v>
      </c>
      <c r="B34" s="31">
        <f>'2021'!I34</f>
        <v>0</v>
      </c>
      <c r="C34" s="31">
        <f>'2020'!I34</f>
        <v>173809</v>
      </c>
      <c r="D34" s="44">
        <f t="shared" si="2"/>
        <v>-173809</v>
      </c>
      <c r="E34" s="24">
        <f t="shared" si="3"/>
        <v>-1</v>
      </c>
      <c r="F34" s="31">
        <f>SUM('2021'!B34:I34)</f>
        <v>372559</v>
      </c>
      <c r="G34" s="47">
        <f>SUM('2020'!B34:I34)</f>
        <v>1395581</v>
      </c>
      <c r="H34" s="47">
        <f t="shared" si="4"/>
        <v>-1023022</v>
      </c>
      <c r="I34" s="27">
        <f t="shared" si="5"/>
        <v>-0.73304380039567751</v>
      </c>
    </row>
    <row r="35" spans="1:9" x14ac:dyDescent="0.35">
      <c r="A35" s="14" t="s">
        <v>52</v>
      </c>
      <c r="B35" s="29">
        <f>'2021'!I35</f>
        <v>0</v>
      </c>
      <c r="C35" s="11">
        <f>'2020'!I35</f>
        <v>36</v>
      </c>
      <c r="D35" s="11">
        <f t="shared" si="2"/>
        <v>-36</v>
      </c>
      <c r="E35" s="22">
        <f t="shared" si="3"/>
        <v>-1</v>
      </c>
      <c r="F35" s="49">
        <f>SUM('2021'!B35:I35)</f>
        <v>95</v>
      </c>
      <c r="G35" s="29">
        <f>SUM('2020'!B35:I35)</f>
        <v>403</v>
      </c>
      <c r="H35" s="29">
        <f t="shared" si="4"/>
        <v>-308</v>
      </c>
      <c r="I35" s="45">
        <f t="shared" si="5"/>
        <v>-0.76426799007444168</v>
      </c>
    </row>
    <row r="36" spans="1:9" x14ac:dyDescent="0.35">
      <c r="A36" s="16" t="s">
        <v>19</v>
      </c>
      <c r="B36" s="30">
        <f>'2021'!I36</f>
        <v>0</v>
      </c>
      <c r="C36" s="43">
        <f>'2020'!I36</f>
        <v>4657</v>
      </c>
      <c r="D36" s="43">
        <f t="shared" si="2"/>
        <v>-4657</v>
      </c>
      <c r="E36" s="57">
        <f t="shared" si="3"/>
        <v>-1</v>
      </c>
      <c r="F36" s="50">
        <f>SUM('2021'!B36:I36)</f>
        <v>12876</v>
      </c>
      <c r="G36" s="30">
        <f>SUM('2020'!B36:I36)</f>
        <v>33170</v>
      </c>
      <c r="H36" s="30">
        <f t="shared" si="4"/>
        <v>-20294</v>
      </c>
      <c r="I36" s="46">
        <f t="shared" si="5"/>
        <v>-0.61181790774796507</v>
      </c>
    </row>
    <row r="37" spans="1:9" x14ac:dyDescent="0.35">
      <c r="A37" s="14" t="s">
        <v>18</v>
      </c>
      <c r="B37" s="29">
        <f>'2021'!I37</f>
        <v>0</v>
      </c>
      <c r="C37" s="11">
        <f>'2020'!I37</f>
        <v>37351</v>
      </c>
      <c r="D37" s="11">
        <f t="shared" si="2"/>
        <v>-37351</v>
      </c>
      <c r="E37" s="22">
        <f t="shared" si="3"/>
        <v>-1</v>
      </c>
      <c r="F37" s="49">
        <f>SUM('2021'!B37:I37)</f>
        <v>46489</v>
      </c>
      <c r="G37" s="29">
        <f>SUM('2020'!B37:I37)</f>
        <v>243038</v>
      </c>
      <c r="H37" s="29">
        <f t="shared" si="4"/>
        <v>-196549</v>
      </c>
      <c r="I37" s="45">
        <f t="shared" si="5"/>
        <v>-0.80871715534196298</v>
      </c>
    </row>
    <row r="38" spans="1:9" x14ac:dyDescent="0.35">
      <c r="A38" s="18" t="s">
        <v>53</v>
      </c>
      <c r="B38" s="31">
        <f>'2021'!I38</f>
        <v>0</v>
      </c>
      <c r="C38" s="31">
        <f>'2020'!I38</f>
        <v>42044</v>
      </c>
      <c r="D38" s="31">
        <f t="shared" si="2"/>
        <v>-42044</v>
      </c>
      <c r="E38" s="24">
        <f t="shared" si="3"/>
        <v>-1</v>
      </c>
      <c r="F38" s="31">
        <f>SUM('2021'!B38:I38)</f>
        <v>59460</v>
      </c>
      <c r="G38" s="48">
        <f>SUM('2020'!B38:I38)</f>
        <v>276611</v>
      </c>
      <c r="H38" s="48">
        <f t="shared" si="4"/>
        <v>-217151</v>
      </c>
      <c r="I38" s="27">
        <f t="shared" si="5"/>
        <v>-0.78504108658007088</v>
      </c>
    </row>
    <row r="39" spans="1:9" x14ac:dyDescent="0.35">
      <c r="A39" s="32" t="s">
        <v>54</v>
      </c>
      <c r="B39" s="33">
        <f>'2021'!I39</f>
        <v>0</v>
      </c>
      <c r="C39" s="33">
        <f>'2020'!I39</f>
        <v>959173</v>
      </c>
      <c r="D39" s="33">
        <f t="shared" si="2"/>
        <v>-959173</v>
      </c>
      <c r="E39" s="34">
        <f t="shared" si="3"/>
        <v>-1</v>
      </c>
      <c r="F39" s="35">
        <f>SUM('2021'!B39:I39)</f>
        <v>1797332</v>
      </c>
      <c r="G39" s="35">
        <f>SUM('2020'!B39:I39)</f>
        <v>7320018</v>
      </c>
      <c r="H39" s="35">
        <f t="shared" si="4"/>
        <v>-5522686</v>
      </c>
      <c r="I39" s="36">
        <f t="shared" si="5"/>
        <v>-0.75446344530846787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3E1E-EBB9-462E-B314-0E5F84A58EF7}">
  <dimension ref="A1:I39"/>
  <sheetViews>
    <sheetView workbookViewId="0">
      <selection activeCell="K14" sqref="K14"/>
    </sheetView>
  </sheetViews>
  <sheetFormatPr baseColWidth="10" defaultRowHeight="14.5" x14ac:dyDescent="0.35"/>
  <cols>
    <col min="1" max="1" width="24.7265625" style="51" customWidth="1"/>
    <col min="2" max="9" width="15.7265625" style="51" customWidth="1"/>
    <col min="10" max="16384" width="10.90625" style="51"/>
  </cols>
  <sheetData>
    <row r="1" spans="1:9" ht="26" x14ac:dyDescent="0.6">
      <c r="A1" s="54" t="s">
        <v>43</v>
      </c>
    </row>
    <row r="2" spans="1:9" ht="15.5" x14ac:dyDescent="0.35">
      <c r="A2" s="72">
        <v>44440</v>
      </c>
    </row>
    <row r="4" spans="1:9" x14ac:dyDescent="0.35">
      <c r="A4" s="55" t="s">
        <v>37</v>
      </c>
      <c r="B4" s="79" t="s">
        <v>38</v>
      </c>
      <c r="C4" s="80"/>
      <c r="D4" s="80"/>
      <c r="E4" s="81"/>
      <c r="F4" s="79" t="s">
        <v>39</v>
      </c>
      <c r="G4" s="80"/>
      <c r="H4" s="80"/>
      <c r="I4" s="81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'2021'!J6</f>
        <v>0</v>
      </c>
      <c r="C6" s="11">
        <f>'2020'!J6</f>
        <v>2082</v>
      </c>
      <c r="D6" s="11">
        <f t="shared" ref="D6" si="0">B6-C6</f>
        <v>-2082</v>
      </c>
      <c r="E6" s="22">
        <f t="shared" ref="E6" si="1">D6/C6</f>
        <v>-1</v>
      </c>
      <c r="F6" s="11">
        <f>SUM('2021'!B6:J6)</f>
        <v>2815</v>
      </c>
      <c r="G6" s="11">
        <f>SUM('2020'!B6:J6)</f>
        <v>10831</v>
      </c>
      <c r="H6" s="11">
        <f>F6-G6</f>
        <v>-8016</v>
      </c>
      <c r="I6" s="26">
        <f>H6/G6</f>
        <v>-0.74009786723294246</v>
      </c>
    </row>
    <row r="7" spans="1:9" x14ac:dyDescent="0.35">
      <c r="A7" s="16" t="s">
        <v>20</v>
      </c>
      <c r="B7" s="30">
        <f>'2021'!J7</f>
        <v>0</v>
      </c>
      <c r="C7" s="43">
        <f>'2020'!J7</f>
        <v>15587</v>
      </c>
      <c r="D7" s="43">
        <f t="shared" ref="D7:D39" si="2">B7-C7</f>
        <v>-15587</v>
      </c>
      <c r="E7" s="23">
        <f t="shared" ref="E7:E39" si="3">D7/C7</f>
        <v>-1</v>
      </c>
      <c r="F7" s="43">
        <f>SUM('2021'!B7:J7)</f>
        <v>26340</v>
      </c>
      <c r="G7" s="43">
        <f>SUM('2020'!B7:J7)</f>
        <v>97311</v>
      </c>
      <c r="H7" s="43">
        <f t="shared" ref="H7:H39" si="4">F7-G7</f>
        <v>-70971</v>
      </c>
      <c r="I7" s="25">
        <f t="shared" ref="I7:I39" si="5">H7/G7</f>
        <v>-0.72932145389524305</v>
      </c>
    </row>
    <row r="8" spans="1:9" x14ac:dyDescent="0.35">
      <c r="A8" s="14" t="s">
        <v>21</v>
      </c>
      <c r="B8" s="29">
        <f>'2021'!J8</f>
        <v>0</v>
      </c>
      <c r="C8" s="11">
        <f>'2020'!J8</f>
        <v>9868</v>
      </c>
      <c r="D8" s="11">
        <f t="shared" si="2"/>
        <v>-9868</v>
      </c>
      <c r="E8" s="22">
        <f t="shared" si="3"/>
        <v>-1</v>
      </c>
      <c r="F8" s="11">
        <f>SUM('2021'!B8:J8)</f>
        <v>17657</v>
      </c>
      <c r="G8" s="11">
        <f>SUM('2020'!B8:J8)</f>
        <v>64414</v>
      </c>
      <c r="H8" s="11">
        <f t="shared" si="4"/>
        <v>-46757</v>
      </c>
      <c r="I8" s="26">
        <f t="shared" si="5"/>
        <v>-0.72588257211165275</v>
      </c>
    </row>
    <row r="9" spans="1:9" x14ac:dyDescent="0.35">
      <c r="A9" s="18" t="s">
        <v>44</v>
      </c>
      <c r="B9" s="31">
        <f>'2021'!J9</f>
        <v>0</v>
      </c>
      <c r="C9" s="31">
        <f>'2020'!J9</f>
        <v>27537</v>
      </c>
      <c r="D9" s="31">
        <f t="shared" si="2"/>
        <v>-27537</v>
      </c>
      <c r="E9" s="24">
        <f t="shared" si="3"/>
        <v>-1</v>
      </c>
      <c r="F9" s="31">
        <f>SUM('2021'!B9:J9)</f>
        <v>46812</v>
      </c>
      <c r="G9" s="31">
        <f>SUM('2020'!B9:J9)</f>
        <v>172556</v>
      </c>
      <c r="H9" s="31">
        <f t="shared" si="4"/>
        <v>-125744</v>
      </c>
      <c r="I9" s="27">
        <f t="shared" si="5"/>
        <v>-0.72871415656366634</v>
      </c>
    </row>
    <row r="10" spans="1:9" x14ac:dyDescent="0.35">
      <c r="A10" s="16" t="s">
        <v>16</v>
      </c>
      <c r="B10" s="30">
        <f>'2021'!J10</f>
        <v>0</v>
      </c>
      <c r="C10" s="43">
        <f>'2020'!J10</f>
        <v>34742</v>
      </c>
      <c r="D10" s="43">
        <f t="shared" si="2"/>
        <v>-34742</v>
      </c>
      <c r="E10" s="23">
        <f t="shared" si="3"/>
        <v>-1</v>
      </c>
      <c r="F10" s="43">
        <f>SUM('2021'!B10:J10)</f>
        <v>45380</v>
      </c>
      <c r="G10" s="43">
        <f>SUM('2020'!B10:J10)</f>
        <v>233493</v>
      </c>
      <c r="H10" s="43">
        <f t="shared" si="4"/>
        <v>-188113</v>
      </c>
      <c r="I10" s="26">
        <f t="shared" si="5"/>
        <v>-0.80564727850513718</v>
      </c>
    </row>
    <row r="11" spans="1:9" x14ac:dyDescent="0.35">
      <c r="A11" s="14" t="s">
        <v>14</v>
      </c>
      <c r="B11" s="29">
        <f>'2021'!J11</f>
        <v>0</v>
      </c>
      <c r="C11" s="11">
        <f>'2020'!J11</f>
        <v>144322</v>
      </c>
      <c r="D11" s="11">
        <f t="shared" si="2"/>
        <v>-144322</v>
      </c>
      <c r="E11" s="22">
        <f t="shared" si="3"/>
        <v>-1</v>
      </c>
      <c r="F11" s="11">
        <f>SUM('2021'!B11:J11)</f>
        <v>165815</v>
      </c>
      <c r="G11" s="11">
        <f>SUM('2020'!B11:J11)</f>
        <v>1017352</v>
      </c>
      <c r="H11" s="11">
        <f t="shared" si="4"/>
        <v>-851537</v>
      </c>
      <c r="I11" s="26">
        <f t="shared" si="5"/>
        <v>-0.83701314785836167</v>
      </c>
    </row>
    <row r="12" spans="1:9" x14ac:dyDescent="0.35">
      <c r="A12" s="16" t="s">
        <v>17</v>
      </c>
      <c r="B12" s="30">
        <f>'2021'!J12</f>
        <v>0</v>
      </c>
      <c r="C12" s="43">
        <f>'2020'!J12</f>
        <v>4697</v>
      </c>
      <c r="D12" s="43">
        <f t="shared" si="2"/>
        <v>-4697</v>
      </c>
      <c r="E12" s="23">
        <f t="shared" si="3"/>
        <v>-1</v>
      </c>
      <c r="F12" s="43">
        <f>SUM('2021'!B12:J12)</f>
        <v>6405</v>
      </c>
      <c r="G12" s="43">
        <f>SUM('2020'!B12:J12)</f>
        <v>28842</v>
      </c>
      <c r="H12" s="43">
        <f t="shared" si="4"/>
        <v>-22437</v>
      </c>
      <c r="I12" s="25">
        <f t="shared" si="5"/>
        <v>-0.77792802163511543</v>
      </c>
    </row>
    <row r="13" spans="1:9" x14ac:dyDescent="0.35">
      <c r="A13" s="14" t="s">
        <v>15</v>
      </c>
      <c r="B13" s="29">
        <f>'2021'!J13</f>
        <v>0</v>
      </c>
      <c r="C13" s="11">
        <f>'2020'!J13</f>
        <v>203628</v>
      </c>
      <c r="D13" s="11">
        <f t="shared" si="2"/>
        <v>-203628</v>
      </c>
      <c r="E13" s="22">
        <f t="shared" si="3"/>
        <v>-1</v>
      </c>
      <c r="F13" s="11">
        <f>SUM('2021'!B13:J13)</f>
        <v>239886</v>
      </c>
      <c r="G13" s="11">
        <f>SUM('2020'!B13:J13)</f>
        <v>1393068</v>
      </c>
      <c r="H13" s="11">
        <f t="shared" si="4"/>
        <v>-1153182</v>
      </c>
      <c r="I13" s="26">
        <f t="shared" si="5"/>
        <v>-0.82780022224327887</v>
      </c>
    </row>
    <row r="14" spans="1:9" x14ac:dyDescent="0.35">
      <c r="A14" s="18" t="s">
        <v>45</v>
      </c>
      <c r="B14" s="31">
        <f>'2021'!J14</f>
        <v>0</v>
      </c>
      <c r="C14" s="31">
        <f>'2020'!J14</f>
        <v>387389</v>
      </c>
      <c r="D14" s="31">
        <f t="shared" si="2"/>
        <v>-387389</v>
      </c>
      <c r="E14" s="24">
        <f t="shared" si="3"/>
        <v>-1</v>
      </c>
      <c r="F14" s="31">
        <f>SUM('2021'!B14:J14)</f>
        <v>457486</v>
      </c>
      <c r="G14" s="31">
        <f>SUM('2020'!B14:J14)</f>
        <v>2672755</v>
      </c>
      <c r="H14" s="31">
        <f t="shared" si="4"/>
        <v>-2215269</v>
      </c>
      <c r="I14" s="27">
        <f t="shared" si="5"/>
        <v>-0.82883354441391</v>
      </c>
    </row>
    <row r="15" spans="1:9" x14ac:dyDescent="0.35">
      <c r="A15" s="16" t="s">
        <v>24</v>
      </c>
      <c r="B15" s="30">
        <f>'2021'!J15</f>
        <v>0</v>
      </c>
      <c r="C15" s="43">
        <f>'2020'!J15</f>
        <v>15512</v>
      </c>
      <c r="D15" s="43">
        <f t="shared" si="2"/>
        <v>-15512</v>
      </c>
      <c r="E15" s="23">
        <f t="shared" si="3"/>
        <v>-1</v>
      </c>
      <c r="F15" s="43">
        <f>SUM('2021'!B15:J15)</f>
        <v>23686</v>
      </c>
      <c r="G15" s="43">
        <f>SUM('2020'!B15:J15)</f>
        <v>82999</v>
      </c>
      <c r="H15" s="43">
        <f t="shared" si="4"/>
        <v>-59313</v>
      </c>
      <c r="I15" s="25">
        <f t="shared" si="5"/>
        <v>-0.71462306774780415</v>
      </c>
    </row>
    <row r="16" spans="1:9" x14ac:dyDescent="0.35">
      <c r="A16" s="14" t="s">
        <v>23</v>
      </c>
      <c r="B16" s="29">
        <f>'2021'!J16</f>
        <v>0</v>
      </c>
      <c r="C16" s="11">
        <f>'2020'!J16</f>
        <v>12013</v>
      </c>
      <c r="D16" s="11">
        <f t="shared" si="2"/>
        <v>-12013</v>
      </c>
      <c r="E16" s="22">
        <f t="shared" si="3"/>
        <v>-1</v>
      </c>
      <c r="F16" s="11">
        <f>SUM('2021'!B16:J16)</f>
        <v>16756</v>
      </c>
      <c r="G16" s="11">
        <f>SUM('2020'!B16:J16)</f>
        <v>52572</v>
      </c>
      <c r="H16" s="11">
        <f t="shared" si="4"/>
        <v>-35816</v>
      </c>
      <c r="I16" s="26">
        <f t="shared" si="5"/>
        <v>-0.68127520353039639</v>
      </c>
    </row>
    <row r="17" spans="1:9" x14ac:dyDescent="0.35">
      <c r="A17" s="18" t="s">
        <v>46</v>
      </c>
      <c r="B17" s="31">
        <f>'2021'!J17</f>
        <v>0</v>
      </c>
      <c r="C17" s="31">
        <f>'2020'!J17</f>
        <v>27525</v>
      </c>
      <c r="D17" s="31">
        <f t="shared" si="2"/>
        <v>-27525</v>
      </c>
      <c r="E17" s="24">
        <f t="shared" si="3"/>
        <v>-1</v>
      </c>
      <c r="F17" s="31">
        <f>SUM('2021'!B17:J17)</f>
        <v>40442</v>
      </c>
      <c r="G17" s="31">
        <f>SUM('2020'!B17:J17)</f>
        <v>135571</v>
      </c>
      <c r="H17" s="31">
        <f t="shared" si="4"/>
        <v>-95129</v>
      </c>
      <c r="I17" s="27">
        <f t="shared" si="5"/>
        <v>-0.70169136467238569</v>
      </c>
    </row>
    <row r="18" spans="1:9" x14ac:dyDescent="0.35">
      <c r="A18" s="16" t="s">
        <v>34</v>
      </c>
      <c r="B18" s="30">
        <f>'2021'!J18</f>
        <v>0</v>
      </c>
      <c r="C18" s="43">
        <f>'2020'!J18</f>
        <v>79175</v>
      </c>
      <c r="D18" s="43">
        <f t="shared" si="2"/>
        <v>-79175</v>
      </c>
      <c r="E18" s="23">
        <f t="shared" si="3"/>
        <v>-1</v>
      </c>
      <c r="F18" s="43">
        <f>SUM('2021'!B18:J18)</f>
        <v>121591</v>
      </c>
      <c r="G18" s="43">
        <f>SUM('2020'!B18:J18)</f>
        <v>579945</v>
      </c>
      <c r="H18" s="43">
        <f t="shared" si="4"/>
        <v>-458354</v>
      </c>
      <c r="I18" s="25">
        <f t="shared" si="5"/>
        <v>-0.79034046331979757</v>
      </c>
    </row>
    <row r="19" spans="1:9" x14ac:dyDescent="0.35">
      <c r="A19" s="14" t="s">
        <v>33</v>
      </c>
      <c r="B19" s="29">
        <f>'2021'!J19</f>
        <v>0</v>
      </c>
      <c r="C19" s="11">
        <f>'2020'!J19</f>
        <v>296818</v>
      </c>
      <c r="D19" s="11">
        <f t="shared" si="2"/>
        <v>-296818</v>
      </c>
      <c r="E19" s="22">
        <f t="shared" si="3"/>
        <v>-1</v>
      </c>
      <c r="F19" s="11">
        <f>SUM('2021'!B19:J19)</f>
        <v>451344</v>
      </c>
      <c r="G19" s="11">
        <f>SUM('2020'!B19:J19)</f>
        <v>2003463</v>
      </c>
      <c r="H19" s="11">
        <f t="shared" si="4"/>
        <v>-1552119</v>
      </c>
      <c r="I19" s="26">
        <f t="shared" si="5"/>
        <v>-0.77471807565200856</v>
      </c>
    </row>
    <row r="20" spans="1:9" x14ac:dyDescent="0.35">
      <c r="A20" s="18" t="s">
        <v>47</v>
      </c>
      <c r="B20" s="31">
        <f>'2021'!J20</f>
        <v>0</v>
      </c>
      <c r="C20" s="31">
        <f>'2020'!J20</f>
        <v>375993</v>
      </c>
      <c r="D20" s="31">
        <f t="shared" si="2"/>
        <v>-375993</v>
      </c>
      <c r="E20" s="24">
        <f t="shared" si="3"/>
        <v>-1</v>
      </c>
      <c r="F20" s="31">
        <f>SUM('2021'!B20:J20)</f>
        <v>572935</v>
      </c>
      <c r="G20" s="31">
        <f>SUM('2020'!B20:J20)</f>
        <v>2583408</v>
      </c>
      <c r="H20" s="31">
        <f t="shared" si="4"/>
        <v>-2010473</v>
      </c>
      <c r="I20" s="27">
        <f t="shared" si="5"/>
        <v>-0.77822511968686325</v>
      </c>
    </row>
    <row r="21" spans="1:9" x14ac:dyDescent="0.35">
      <c r="A21" s="16" t="s">
        <v>28</v>
      </c>
      <c r="B21" s="30">
        <f>'2021'!J21</f>
        <v>0</v>
      </c>
      <c r="C21" s="43">
        <f>'2020'!J21</f>
        <v>2214</v>
      </c>
      <c r="D21" s="43">
        <f t="shared" si="2"/>
        <v>-2214</v>
      </c>
      <c r="E21" s="23">
        <f t="shared" si="3"/>
        <v>-1</v>
      </c>
      <c r="F21" s="43">
        <f>SUM('2021'!B21:J21)</f>
        <v>3256</v>
      </c>
      <c r="G21" s="43">
        <f>SUM('2020'!B21:J21)</f>
        <v>10512</v>
      </c>
      <c r="H21" s="43">
        <f t="shared" si="4"/>
        <v>-7256</v>
      </c>
      <c r="I21" s="25">
        <f t="shared" si="5"/>
        <v>-0.69025875190258756</v>
      </c>
    </row>
    <row r="22" spans="1:9" x14ac:dyDescent="0.35">
      <c r="A22" s="14" t="s">
        <v>26</v>
      </c>
      <c r="B22" s="29">
        <f>'2021'!J22</f>
        <v>0</v>
      </c>
      <c r="C22" s="11">
        <f>'2020'!J22</f>
        <v>4684</v>
      </c>
      <c r="D22" s="11">
        <f t="shared" si="2"/>
        <v>-4684</v>
      </c>
      <c r="E22" s="22">
        <f t="shared" si="3"/>
        <v>-1</v>
      </c>
      <c r="F22" s="11">
        <f>SUM('2021'!B22:J22)</f>
        <v>6728</v>
      </c>
      <c r="G22" s="11">
        <f>SUM('2020'!B22:J22)</f>
        <v>22976</v>
      </c>
      <c r="H22" s="11">
        <f t="shared" si="4"/>
        <v>-16248</v>
      </c>
      <c r="I22" s="26">
        <f t="shared" si="5"/>
        <v>-0.7071727019498607</v>
      </c>
    </row>
    <row r="23" spans="1:9" x14ac:dyDescent="0.35">
      <c r="A23" s="16" t="s">
        <v>27</v>
      </c>
      <c r="B23" s="30">
        <f>'2021'!J23</f>
        <v>0</v>
      </c>
      <c r="C23" s="43">
        <f>'2020'!J23</f>
        <v>2319</v>
      </c>
      <c r="D23" s="43">
        <f t="shared" si="2"/>
        <v>-2319</v>
      </c>
      <c r="E23" s="23">
        <f t="shared" si="3"/>
        <v>-1</v>
      </c>
      <c r="F23" s="43">
        <f>SUM('2021'!B23:J23)</f>
        <v>3680</v>
      </c>
      <c r="G23" s="43">
        <f>SUM('2020'!B23:J23)</f>
        <v>11393</v>
      </c>
      <c r="H23" s="43">
        <f t="shared" si="4"/>
        <v>-7713</v>
      </c>
      <c r="I23" s="25">
        <f t="shared" si="5"/>
        <v>-0.67699464583516189</v>
      </c>
    </row>
    <row r="24" spans="1:9" x14ac:dyDescent="0.35">
      <c r="A24" s="14" t="s">
        <v>25</v>
      </c>
      <c r="B24" s="29">
        <f>'2021'!J24</f>
        <v>0</v>
      </c>
      <c r="C24" s="11">
        <f>'2020'!J24</f>
        <v>2720</v>
      </c>
      <c r="D24" s="11">
        <f t="shared" si="2"/>
        <v>-2720</v>
      </c>
      <c r="E24" s="22">
        <f t="shared" si="3"/>
        <v>-1</v>
      </c>
      <c r="F24" s="11">
        <f>SUM('2021'!B24:J24)</f>
        <v>5015</v>
      </c>
      <c r="G24" s="11">
        <f>SUM('2020'!B24:J24)</f>
        <v>16554</v>
      </c>
      <c r="H24" s="11">
        <f t="shared" si="4"/>
        <v>-11539</v>
      </c>
      <c r="I24" s="26">
        <f t="shared" si="5"/>
        <v>-0.69705207200676578</v>
      </c>
    </row>
    <row r="25" spans="1:9" x14ac:dyDescent="0.35">
      <c r="A25" s="16" t="s">
        <v>29</v>
      </c>
      <c r="B25" s="30">
        <f>'2021'!J25</f>
        <v>0</v>
      </c>
      <c r="C25" s="43">
        <f>'2020'!J25</f>
        <v>5446</v>
      </c>
      <c r="D25" s="43">
        <f t="shared" si="2"/>
        <v>-5446</v>
      </c>
      <c r="E25" s="23">
        <f t="shared" si="3"/>
        <v>-1</v>
      </c>
      <c r="F25" s="43">
        <f>SUM('2021'!B25:J25)</f>
        <v>7356</v>
      </c>
      <c r="G25" s="43">
        <f>SUM('2020'!B25:J25)</f>
        <v>24670</v>
      </c>
      <c r="H25" s="43">
        <f t="shared" si="4"/>
        <v>-17314</v>
      </c>
      <c r="I25" s="25">
        <f t="shared" si="5"/>
        <v>-0.70182407782732059</v>
      </c>
    </row>
    <row r="26" spans="1:9" x14ac:dyDescent="0.35">
      <c r="A26" s="14" t="s">
        <v>30</v>
      </c>
      <c r="B26" s="29">
        <f>'2021'!J26</f>
        <v>0</v>
      </c>
      <c r="C26" s="11">
        <f>'2020'!J26</f>
        <v>7309</v>
      </c>
      <c r="D26" s="11">
        <f t="shared" si="2"/>
        <v>-7309</v>
      </c>
      <c r="E26" s="22">
        <f t="shared" si="3"/>
        <v>-1</v>
      </c>
      <c r="F26" s="11">
        <f>SUM('2021'!B26:J26)</f>
        <v>9646</v>
      </c>
      <c r="G26" s="11">
        <f>SUM('2020'!B26:J26)</f>
        <v>33253</v>
      </c>
      <c r="H26" s="11">
        <f t="shared" si="4"/>
        <v>-23607</v>
      </c>
      <c r="I26" s="26">
        <f t="shared" si="5"/>
        <v>-0.70992090939163388</v>
      </c>
    </row>
    <row r="27" spans="1:9" x14ac:dyDescent="0.35">
      <c r="A27" s="18" t="s">
        <v>48</v>
      </c>
      <c r="B27" s="31">
        <f>'2021'!J27</f>
        <v>0</v>
      </c>
      <c r="C27" s="31">
        <f>'2020'!J27</f>
        <v>24692</v>
      </c>
      <c r="D27" s="31">
        <f t="shared" si="2"/>
        <v>-24692</v>
      </c>
      <c r="E27" s="24">
        <f t="shared" si="3"/>
        <v>-1</v>
      </c>
      <c r="F27" s="31">
        <f>SUM('2021'!B27:J27)</f>
        <v>35681</v>
      </c>
      <c r="G27" s="31">
        <f>SUM('2020'!B27:J27)</f>
        <v>119358</v>
      </c>
      <c r="H27" s="31">
        <f t="shared" si="4"/>
        <v>-83677</v>
      </c>
      <c r="I27" s="27">
        <f t="shared" si="5"/>
        <v>-0.70105899897786494</v>
      </c>
    </row>
    <row r="28" spans="1:9" x14ac:dyDescent="0.35">
      <c r="A28" s="16" t="s">
        <v>49</v>
      </c>
      <c r="B28" s="30">
        <f>'2021'!J28</f>
        <v>0</v>
      </c>
      <c r="C28" s="43">
        <f>'2020'!J28</f>
        <v>10687</v>
      </c>
      <c r="D28" s="43">
        <f t="shared" si="2"/>
        <v>-10687</v>
      </c>
      <c r="E28" s="23">
        <f t="shared" si="3"/>
        <v>-1</v>
      </c>
      <c r="F28" s="43">
        <f>SUM('2021'!B28:J28)</f>
        <v>17718</v>
      </c>
      <c r="G28" s="43">
        <f>SUM('2020'!B28:J28)</f>
        <v>82492</v>
      </c>
      <c r="H28" s="43">
        <f t="shared" si="4"/>
        <v>-64774</v>
      </c>
      <c r="I28" s="25">
        <f t="shared" si="5"/>
        <v>-0.7852155360519808</v>
      </c>
    </row>
    <row r="29" spans="1:9" x14ac:dyDescent="0.35">
      <c r="A29" s="14" t="s">
        <v>36</v>
      </c>
      <c r="B29" s="29">
        <f>'2021'!J29</f>
        <v>0</v>
      </c>
      <c r="C29" s="11">
        <f>'2020'!J29</f>
        <v>50453</v>
      </c>
      <c r="D29" s="11">
        <f t="shared" si="2"/>
        <v>-50453</v>
      </c>
      <c r="E29" s="22">
        <f t="shared" si="3"/>
        <v>-1</v>
      </c>
      <c r="F29" s="11">
        <f>SUM('2021'!B29:J29)</f>
        <v>86711</v>
      </c>
      <c r="G29" s="11">
        <f>SUM('2020'!B29:J29)</f>
        <v>320099</v>
      </c>
      <c r="H29" s="11">
        <f t="shared" si="4"/>
        <v>-233388</v>
      </c>
      <c r="I29" s="26">
        <f t="shared" si="5"/>
        <v>-0.72911193099634797</v>
      </c>
    </row>
    <row r="30" spans="1:9" x14ac:dyDescent="0.35">
      <c r="A30" s="16" t="s">
        <v>35</v>
      </c>
      <c r="B30" s="30">
        <f>'2021'!J30</f>
        <v>0</v>
      </c>
      <c r="C30" s="43">
        <f>'2020'!J30</f>
        <v>76528</v>
      </c>
      <c r="D30" s="43">
        <f t="shared" si="2"/>
        <v>-76528</v>
      </c>
      <c r="E30" s="23">
        <f t="shared" si="3"/>
        <v>-1</v>
      </c>
      <c r="F30" s="43">
        <f>SUM('2021'!B30:J30)</f>
        <v>107528</v>
      </c>
      <c r="G30" s="43">
        <f>SUM('2020'!B30:J30)</f>
        <v>542391</v>
      </c>
      <c r="H30" s="43">
        <f t="shared" si="4"/>
        <v>-434863</v>
      </c>
      <c r="I30" s="25">
        <f t="shared" si="5"/>
        <v>-0.80175187272650172</v>
      </c>
    </row>
    <row r="31" spans="1:9" x14ac:dyDescent="0.35">
      <c r="A31" s="18" t="s">
        <v>50</v>
      </c>
      <c r="B31" s="31">
        <f>'2021'!J31</f>
        <v>0</v>
      </c>
      <c r="C31" s="31">
        <f>'2020'!J31</f>
        <v>137668</v>
      </c>
      <c r="D31" s="31">
        <f t="shared" si="2"/>
        <v>-137668</v>
      </c>
      <c r="E31" s="24">
        <f t="shared" si="3"/>
        <v>-1</v>
      </c>
      <c r="F31" s="31">
        <f>SUM('2021'!B31:J31)</f>
        <v>211957</v>
      </c>
      <c r="G31" s="31">
        <f>SUM('2020'!B31:J31)</f>
        <v>944982</v>
      </c>
      <c r="H31" s="31">
        <f t="shared" si="4"/>
        <v>-733025</v>
      </c>
      <c r="I31" s="27">
        <f t="shared" si="5"/>
        <v>-0.77570260597556351</v>
      </c>
    </row>
    <row r="32" spans="1:9" x14ac:dyDescent="0.35">
      <c r="A32" s="14" t="s">
        <v>32</v>
      </c>
      <c r="B32" s="29">
        <f>'2021'!J32</f>
        <v>0</v>
      </c>
      <c r="C32" s="11">
        <f>'2020'!J32</f>
        <v>101669</v>
      </c>
      <c r="D32" s="11">
        <f t="shared" si="2"/>
        <v>-101669</v>
      </c>
      <c r="E32" s="22">
        <f t="shared" si="3"/>
        <v>-1</v>
      </c>
      <c r="F32" s="11">
        <f>SUM('2021'!B32:J32)</f>
        <v>156631</v>
      </c>
      <c r="G32" s="11">
        <f>SUM('2020'!B32:J32)</f>
        <v>698075</v>
      </c>
      <c r="H32" s="11">
        <f t="shared" si="4"/>
        <v>-541444</v>
      </c>
      <c r="I32" s="26">
        <f t="shared" si="5"/>
        <v>-0.77562439565949215</v>
      </c>
    </row>
    <row r="33" spans="1:9" x14ac:dyDescent="0.35">
      <c r="A33" s="16" t="s">
        <v>31</v>
      </c>
      <c r="B33" s="30">
        <f>'2021'!J33</f>
        <v>0</v>
      </c>
      <c r="C33" s="43">
        <f>'2020'!J33</f>
        <v>143452</v>
      </c>
      <c r="D33" s="43">
        <f t="shared" si="2"/>
        <v>-143452</v>
      </c>
      <c r="E33" s="23">
        <f t="shared" si="3"/>
        <v>-1</v>
      </c>
      <c r="F33" s="43">
        <f>SUM('2021'!B33:J33)</f>
        <v>215928</v>
      </c>
      <c r="G33" s="43">
        <f>SUM('2020'!B33:J33)</f>
        <v>942627</v>
      </c>
      <c r="H33" s="43">
        <f t="shared" si="4"/>
        <v>-726699</v>
      </c>
      <c r="I33" s="25">
        <f t="shared" si="5"/>
        <v>-0.77092954052875629</v>
      </c>
    </row>
    <row r="34" spans="1:9" x14ac:dyDescent="0.35">
      <c r="A34" s="18" t="s">
        <v>51</v>
      </c>
      <c r="B34" s="31">
        <f>'2021'!J34</f>
        <v>0</v>
      </c>
      <c r="C34" s="31">
        <f>'2020'!J34</f>
        <v>245121</v>
      </c>
      <c r="D34" s="44">
        <f t="shared" si="2"/>
        <v>-245121</v>
      </c>
      <c r="E34" s="24">
        <f t="shared" si="3"/>
        <v>-1</v>
      </c>
      <c r="F34" s="31">
        <f>SUM('2021'!B34:J34)</f>
        <v>372559</v>
      </c>
      <c r="G34" s="47">
        <f>SUM('2020'!B34:J34)</f>
        <v>1640702</v>
      </c>
      <c r="H34" s="47">
        <f t="shared" si="4"/>
        <v>-1268143</v>
      </c>
      <c r="I34" s="27">
        <f t="shared" si="5"/>
        <v>-0.77292707633683633</v>
      </c>
    </row>
    <row r="35" spans="1:9" x14ac:dyDescent="0.35">
      <c r="A35" s="14" t="s">
        <v>52</v>
      </c>
      <c r="B35" s="29">
        <f>'2021'!J35</f>
        <v>0</v>
      </c>
      <c r="C35" s="11">
        <f>'2020'!J35</f>
        <v>41</v>
      </c>
      <c r="D35" s="11">
        <f t="shared" si="2"/>
        <v>-41</v>
      </c>
      <c r="E35" s="22">
        <f t="shared" si="3"/>
        <v>-1</v>
      </c>
      <c r="F35" s="49">
        <f>SUM('2021'!B35:J35)</f>
        <v>95</v>
      </c>
      <c r="G35" s="29">
        <f>SUM('2020'!B35:J35)</f>
        <v>444</v>
      </c>
      <c r="H35" s="29">
        <f t="shared" si="4"/>
        <v>-349</v>
      </c>
      <c r="I35" s="45">
        <f t="shared" si="5"/>
        <v>-0.786036036036036</v>
      </c>
    </row>
    <row r="36" spans="1:9" x14ac:dyDescent="0.35">
      <c r="A36" s="16" t="s">
        <v>19</v>
      </c>
      <c r="B36" s="30">
        <f>'2021'!J36</f>
        <v>0</v>
      </c>
      <c r="C36" s="43">
        <f>'2020'!J36</f>
        <v>9001</v>
      </c>
      <c r="D36" s="43">
        <f t="shared" si="2"/>
        <v>-9001</v>
      </c>
      <c r="E36" s="57">
        <f t="shared" si="3"/>
        <v>-1</v>
      </c>
      <c r="F36" s="50">
        <f>SUM('2021'!B36:J36)</f>
        <v>12876</v>
      </c>
      <c r="G36" s="30">
        <f>SUM('2020'!B36:J36)</f>
        <v>42171</v>
      </c>
      <c r="H36" s="30">
        <f t="shared" si="4"/>
        <v>-29295</v>
      </c>
      <c r="I36" s="46">
        <f t="shared" si="5"/>
        <v>-0.69467169381802663</v>
      </c>
    </row>
    <row r="37" spans="1:9" x14ac:dyDescent="0.35">
      <c r="A37" s="14" t="s">
        <v>18</v>
      </c>
      <c r="B37" s="29">
        <f>'2021'!J37</f>
        <v>0</v>
      </c>
      <c r="C37" s="11">
        <f>'2020'!J37</f>
        <v>33469</v>
      </c>
      <c r="D37" s="11">
        <f t="shared" si="2"/>
        <v>-33469</v>
      </c>
      <c r="E37" s="22">
        <f t="shared" si="3"/>
        <v>-1</v>
      </c>
      <c r="F37" s="49">
        <f>SUM('2021'!B37:J37)</f>
        <v>46489</v>
      </c>
      <c r="G37" s="29">
        <f>SUM('2020'!B37:J37)</f>
        <v>276507</v>
      </c>
      <c r="H37" s="29">
        <f t="shared" si="4"/>
        <v>-230018</v>
      </c>
      <c r="I37" s="45">
        <f t="shared" si="5"/>
        <v>-0.83187044089299733</v>
      </c>
    </row>
    <row r="38" spans="1:9" x14ac:dyDescent="0.35">
      <c r="A38" s="18" t="s">
        <v>53</v>
      </c>
      <c r="B38" s="31">
        <f>'2021'!J38</f>
        <v>0</v>
      </c>
      <c r="C38" s="31">
        <f>'2020'!J38</f>
        <v>42511</v>
      </c>
      <c r="D38" s="31">
        <f t="shared" si="2"/>
        <v>-42511</v>
      </c>
      <c r="E38" s="24">
        <f t="shared" si="3"/>
        <v>-1</v>
      </c>
      <c r="F38" s="31">
        <f>SUM('2021'!B38:J38)</f>
        <v>59460</v>
      </c>
      <c r="G38" s="48">
        <f>SUM('2020'!B38:J38)</f>
        <v>319122</v>
      </c>
      <c r="H38" s="48">
        <f t="shared" si="4"/>
        <v>-259662</v>
      </c>
      <c r="I38" s="27">
        <f t="shared" si="5"/>
        <v>-0.81367627427754907</v>
      </c>
    </row>
    <row r="39" spans="1:9" x14ac:dyDescent="0.35">
      <c r="A39" s="32" t="s">
        <v>54</v>
      </c>
      <c r="B39" s="33">
        <f>'2021'!J39</f>
        <v>0</v>
      </c>
      <c r="C39" s="33">
        <f>'2020'!J39</f>
        <v>1268436</v>
      </c>
      <c r="D39" s="33">
        <f t="shared" si="2"/>
        <v>-1268436</v>
      </c>
      <c r="E39" s="34">
        <f t="shared" si="3"/>
        <v>-1</v>
      </c>
      <c r="F39" s="35">
        <f>SUM('2021'!B39:J39)</f>
        <v>1797332</v>
      </c>
      <c r="G39" s="35">
        <f>SUM('2020'!B39:J39)</f>
        <v>8588454</v>
      </c>
      <c r="H39" s="35">
        <f t="shared" si="4"/>
        <v>-6791122</v>
      </c>
      <c r="I39" s="36">
        <f t="shared" si="5"/>
        <v>-0.79072694573435454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8F36-EE77-4EAF-810D-70ED4EF49DA1}">
  <dimension ref="A1:I39"/>
  <sheetViews>
    <sheetView workbookViewId="0">
      <selection activeCell="K14" sqref="K14"/>
    </sheetView>
  </sheetViews>
  <sheetFormatPr baseColWidth="10" defaultRowHeight="14.5" x14ac:dyDescent="0.35"/>
  <cols>
    <col min="1" max="1" width="24.7265625" style="51" customWidth="1"/>
    <col min="2" max="9" width="15.7265625" style="51" customWidth="1"/>
    <col min="10" max="16384" width="10.90625" style="51"/>
  </cols>
  <sheetData>
    <row r="1" spans="1:9" ht="26" x14ac:dyDescent="0.6">
      <c r="A1" s="54" t="s">
        <v>43</v>
      </c>
    </row>
    <row r="2" spans="1:9" ht="15.5" x14ac:dyDescent="0.35">
      <c r="A2" s="72">
        <v>44470</v>
      </c>
    </row>
    <row r="4" spans="1:9" x14ac:dyDescent="0.35">
      <c r="A4" s="55" t="s">
        <v>37</v>
      </c>
      <c r="B4" s="79" t="s">
        <v>38</v>
      </c>
      <c r="C4" s="80"/>
      <c r="D4" s="80"/>
      <c r="E4" s="81"/>
      <c r="F4" s="79" t="s">
        <v>39</v>
      </c>
      <c r="G4" s="80"/>
      <c r="H4" s="80"/>
      <c r="I4" s="81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'2021'!K6</f>
        <v>0</v>
      </c>
      <c r="C6" s="11">
        <f>'2020'!K6</f>
        <v>1522</v>
      </c>
      <c r="D6" s="11">
        <f t="shared" ref="D6" si="0">B6-C6</f>
        <v>-1522</v>
      </c>
      <c r="E6" s="22">
        <f t="shared" ref="E6" si="1">D6/C6</f>
        <v>-1</v>
      </c>
      <c r="F6" s="11">
        <f>SUM('2021'!B6:K6)</f>
        <v>2815</v>
      </c>
      <c r="G6" s="11">
        <f>SUM('2020'!B6:K6)</f>
        <v>12353</v>
      </c>
      <c r="H6" s="11">
        <f>F6-G6</f>
        <v>-9538</v>
      </c>
      <c r="I6" s="26">
        <f>H6/G6</f>
        <v>-0.77212013276127256</v>
      </c>
    </row>
    <row r="7" spans="1:9" x14ac:dyDescent="0.35">
      <c r="A7" s="16" t="s">
        <v>20</v>
      </c>
      <c r="B7" s="30">
        <f>'2021'!K7</f>
        <v>0</v>
      </c>
      <c r="C7" s="43">
        <f>'2020'!K7</f>
        <v>14187</v>
      </c>
      <c r="D7" s="43">
        <f t="shared" ref="D7:D39" si="2">B7-C7</f>
        <v>-14187</v>
      </c>
      <c r="E7" s="23">
        <f t="shared" ref="E7:E39" si="3">D7/C7</f>
        <v>-1</v>
      </c>
      <c r="F7" s="43">
        <f>SUM('2021'!B7:K7)</f>
        <v>26340</v>
      </c>
      <c r="G7" s="43">
        <f>SUM('2020'!B7:K7)</f>
        <v>111498</v>
      </c>
      <c r="H7" s="43">
        <f t="shared" ref="H7:H39" si="4">F7-G7</f>
        <v>-85158</v>
      </c>
      <c r="I7" s="25">
        <f t="shared" ref="I7:I39" si="5">H7/G7</f>
        <v>-0.7637625787009632</v>
      </c>
    </row>
    <row r="8" spans="1:9" x14ac:dyDescent="0.35">
      <c r="A8" s="14" t="s">
        <v>21</v>
      </c>
      <c r="B8" s="29">
        <f>'2021'!K8</f>
        <v>0</v>
      </c>
      <c r="C8" s="11">
        <f>'2020'!K8</f>
        <v>8981</v>
      </c>
      <c r="D8" s="11">
        <f t="shared" si="2"/>
        <v>-8981</v>
      </c>
      <c r="E8" s="22">
        <f t="shared" si="3"/>
        <v>-1</v>
      </c>
      <c r="F8" s="11">
        <f>SUM('2021'!B8:K8)</f>
        <v>17657</v>
      </c>
      <c r="G8" s="11">
        <f>SUM('2020'!B8:K8)</f>
        <v>73395</v>
      </c>
      <c r="H8" s="11">
        <f t="shared" si="4"/>
        <v>-55738</v>
      </c>
      <c r="I8" s="26">
        <f t="shared" si="5"/>
        <v>-0.75942502895292596</v>
      </c>
    </row>
    <row r="9" spans="1:9" x14ac:dyDescent="0.35">
      <c r="A9" s="18" t="s">
        <v>44</v>
      </c>
      <c r="B9" s="31">
        <f>'2021'!K9</f>
        <v>0</v>
      </c>
      <c r="C9" s="31">
        <f>'2020'!K9</f>
        <v>24690</v>
      </c>
      <c r="D9" s="31">
        <f t="shared" si="2"/>
        <v>-24690</v>
      </c>
      <c r="E9" s="24">
        <f t="shared" si="3"/>
        <v>-1</v>
      </c>
      <c r="F9" s="31">
        <f>SUM('2021'!B9:K9)</f>
        <v>46812</v>
      </c>
      <c r="G9" s="31">
        <f>SUM('2020'!B9:K9)</f>
        <v>197246</v>
      </c>
      <c r="H9" s="31">
        <f t="shared" si="4"/>
        <v>-150434</v>
      </c>
      <c r="I9" s="27">
        <f t="shared" si="5"/>
        <v>-0.76267199334840752</v>
      </c>
    </row>
    <row r="10" spans="1:9" x14ac:dyDescent="0.35">
      <c r="A10" s="16" t="s">
        <v>16</v>
      </c>
      <c r="B10" s="30">
        <f>'2021'!K10</f>
        <v>0</v>
      </c>
      <c r="C10" s="43">
        <f>'2020'!K10</f>
        <v>32525</v>
      </c>
      <c r="D10" s="43">
        <f t="shared" si="2"/>
        <v>-32525</v>
      </c>
      <c r="E10" s="23">
        <f t="shared" si="3"/>
        <v>-1</v>
      </c>
      <c r="F10" s="43">
        <f>SUM('2021'!B10:K10)</f>
        <v>45380</v>
      </c>
      <c r="G10" s="43">
        <f>SUM('2020'!B10:K10)</f>
        <v>266018</v>
      </c>
      <c r="H10" s="43">
        <f t="shared" si="4"/>
        <v>-220638</v>
      </c>
      <c r="I10" s="26">
        <f t="shared" si="5"/>
        <v>-0.82941003992211049</v>
      </c>
    </row>
    <row r="11" spans="1:9" x14ac:dyDescent="0.35">
      <c r="A11" s="14" t="s">
        <v>14</v>
      </c>
      <c r="B11" s="29">
        <f>'2021'!K11</f>
        <v>0</v>
      </c>
      <c r="C11" s="11">
        <f>'2020'!K11</f>
        <v>137428</v>
      </c>
      <c r="D11" s="11">
        <f t="shared" si="2"/>
        <v>-137428</v>
      </c>
      <c r="E11" s="22">
        <f t="shared" si="3"/>
        <v>-1</v>
      </c>
      <c r="F11" s="11">
        <f>SUM('2021'!B11:K11)</f>
        <v>165815</v>
      </c>
      <c r="G11" s="11">
        <f>SUM('2020'!B11:K11)</f>
        <v>1154780</v>
      </c>
      <c r="H11" s="11">
        <f t="shared" si="4"/>
        <v>-988965</v>
      </c>
      <c r="I11" s="26">
        <f t="shared" si="5"/>
        <v>-0.85640987893797949</v>
      </c>
    </row>
    <row r="12" spans="1:9" x14ac:dyDescent="0.35">
      <c r="A12" s="16" t="s">
        <v>17</v>
      </c>
      <c r="B12" s="30">
        <f>'2021'!K12</f>
        <v>0</v>
      </c>
      <c r="C12" s="43">
        <f>'2020'!K12</f>
        <v>4166</v>
      </c>
      <c r="D12" s="43">
        <f t="shared" si="2"/>
        <v>-4166</v>
      </c>
      <c r="E12" s="23">
        <f t="shared" si="3"/>
        <v>-1</v>
      </c>
      <c r="F12" s="43">
        <f>SUM('2021'!B12:K12)</f>
        <v>6405</v>
      </c>
      <c r="G12" s="43">
        <f>SUM('2020'!B12:K12)</f>
        <v>33008</v>
      </c>
      <c r="H12" s="43">
        <f t="shared" si="4"/>
        <v>-26603</v>
      </c>
      <c r="I12" s="25">
        <f t="shared" si="5"/>
        <v>-0.80595613184682502</v>
      </c>
    </row>
    <row r="13" spans="1:9" x14ac:dyDescent="0.35">
      <c r="A13" s="14" t="s">
        <v>15</v>
      </c>
      <c r="B13" s="29">
        <f>'2021'!K13</f>
        <v>0</v>
      </c>
      <c r="C13" s="11">
        <f>'2020'!K13</f>
        <v>196722</v>
      </c>
      <c r="D13" s="11">
        <f t="shared" si="2"/>
        <v>-196722</v>
      </c>
      <c r="E13" s="22">
        <f t="shared" si="3"/>
        <v>-1</v>
      </c>
      <c r="F13" s="11">
        <f>SUM('2021'!B13:K13)</f>
        <v>239886</v>
      </c>
      <c r="G13" s="11">
        <f>SUM('2020'!B13:K13)</f>
        <v>1589790</v>
      </c>
      <c r="H13" s="11">
        <f t="shared" si="4"/>
        <v>-1349904</v>
      </c>
      <c r="I13" s="26">
        <f t="shared" si="5"/>
        <v>-0.84910837280395524</v>
      </c>
    </row>
    <row r="14" spans="1:9" x14ac:dyDescent="0.35">
      <c r="A14" s="18" t="s">
        <v>45</v>
      </c>
      <c r="B14" s="31">
        <f>'2021'!K14</f>
        <v>0</v>
      </c>
      <c r="C14" s="31">
        <f>'2020'!K14</f>
        <v>370841</v>
      </c>
      <c r="D14" s="31">
        <f t="shared" si="2"/>
        <v>-370841</v>
      </c>
      <c r="E14" s="24">
        <f t="shared" si="3"/>
        <v>-1</v>
      </c>
      <c r="F14" s="31">
        <f>SUM('2021'!B14:K14)</f>
        <v>457486</v>
      </c>
      <c r="G14" s="31">
        <f>SUM('2020'!B14:K14)</f>
        <v>3043596</v>
      </c>
      <c r="H14" s="31">
        <f t="shared" si="4"/>
        <v>-2586110</v>
      </c>
      <c r="I14" s="27">
        <f t="shared" si="5"/>
        <v>-0.84968898631750078</v>
      </c>
    </row>
    <row r="15" spans="1:9" x14ac:dyDescent="0.35">
      <c r="A15" s="16" t="s">
        <v>24</v>
      </c>
      <c r="B15" s="30">
        <f>'2021'!K15</f>
        <v>0</v>
      </c>
      <c r="C15" s="43">
        <f>'2020'!K15</f>
        <v>12749</v>
      </c>
      <c r="D15" s="43">
        <f t="shared" si="2"/>
        <v>-12749</v>
      </c>
      <c r="E15" s="23">
        <f t="shared" si="3"/>
        <v>-1</v>
      </c>
      <c r="F15" s="43">
        <f>SUM('2021'!B15:K15)</f>
        <v>23686</v>
      </c>
      <c r="G15" s="43">
        <f>SUM('2020'!B15:K15)</f>
        <v>95748</v>
      </c>
      <c r="H15" s="43">
        <f t="shared" si="4"/>
        <v>-72062</v>
      </c>
      <c r="I15" s="25">
        <f t="shared" si="5"/>
        <v>-0.75262146467811342</v>
      </c>
    </row>
    <row r="16" spans="1:9" x14ac:dyDescent="0.35">
      <c r="A16" s="14" t="s">
        <v>23</v>
      </c>
      <c r="B16" s="29">
        <f>'2021'!K16</f>
        <v>0</v>
      </c>
      <c r="C16" s="11">
        <f>'2020'!K16</f>
        <v>10007</v>
      </c>
      <c r="D16" s="11">
        <f t="shared" si="2"/>
        <v>-10007</v>
      </c>
      <c r="E16" s="22">
        <f t="shared" si="3"/>
        <v>-1</v>
      </c>
      <c r="F16" s="11">
        <f>SUM('2021'!B16:K16)</f>
        <v>16756</v>
      </c>
      <c r="G16" s="11">
        <f>SUM('2020'!B16:K16)</f>
        <v>62579</v>
      </c>
      <c r="H16" s="11">
        <f t="shared" si="4"/>
        <v>-45823</v>
      </c>
      <c r="I16" s="26">
        <f t="shared" si="5"/>
        <v>-0.73224244554882634</v>
      </c>
    </row>
    <row r="17" spans="1:9" x14ac:dyDescent="0.35">
      <c r="A17" s="18" t="s">
        <v>46</v>
      </c>
      <c r="B17" s="31">
        <f>'2021'!K17</f>
        <v>0</v>
      </c>
      <c r="C17" s="31">
        <f>'2020'!K17</f>
        <v>22756</v>
      </c>
      <c r="D17" s="31">
        <f t="shared" si="2"/>
        <v>-22756</v>
      </c>
      <c r="E17" s="24">
        <f t="shared" si="3"/>
        <v>-1</v>
      </c>
      <c r="F17" s="31">
        <f>SUM('2021'!B17:K17)</f>
        <v>40442</v>
      </c>
      <c r="G17" s="31">
        <f>SUM('2020'!B17:K17)</f>
        <v>158327</v>
      </c>
      <c r="H17" s="31">
        <f t="shared" si="4"/>
        <v>-117885</v>
      </c>
      <c r="I17" s="27">
        <f t="shared" si="5"/>
        <v>-0.74456662477025393</v>
      </c>
    </row>
    <row r="18" spans="1:9" x14ac:dyDescent="0.35">
      <c r="A18" s="16" t="s">
        <v>34</v>
      </c>
      <c r="B18" s="30">
        <f>'2021'!K18</f>
        <v>0</v>
      </c>
      <c r="C18" s="43">
        <f>'2020'!K18</f>
        <v>73187</v>
      </c>
      <c r="D18" s="43">
        <f t="shared" si="2"/>
        <v>-73187</v>
      </c>
      <c r="E18" s="23">
        <f t="shared" si="3"/>
        <v>-1</v>
      </c>
      <c r="F18" s="43">
        <f>SUM('2021'!B18:K18)</f>
        <v>121591</v>
      </c>
      <c r="G18" s="43">
        <f>SUM('2020'!B18:K18)</f>
        <v>653132</v>
      </c>
      <c r="H18" s="43">
        <f t="shared" si="4"/>
        <v>-531541</v>
      </c>
      <c r="I18" s="25">
        <f t="shared" si="5"/>
        <v>-0.81383395699491068</v>
      </c>
    </row>
    <row r="19" spans="1:9" x14ac:dyDescent="0.35">
      <c r="A19" s="14" t="s">
        <v>33</v>
      </c>
      <c r="B19" s="29">
        <f>'2021'!K19</f>
        <v>0</v>
      </c>
      <c r="C19" s="11">
        <f>'2020'!K19</f>
        <v>279028</v>
      </c>
      <c r="D19" s="11">
        <f t="shared" si="2"/>
        <v>-279028</v>
      </c>
      <c r="E19" s="22">
        <f t="shared" si="3"/>
        <v>-1</v>
      </c>
      <c r="F19" s="11">
        <f>SUM('2021'!B19:K19)</f>
        <v>451344</v>
      </c>
      <c r="G19" s="11">
        <f>SUM('2020'!B19:K19)</f>
        <v>2282491</v>
      </c>
      <c r="H19" s="11">
        <f t="shared" si="4"/>
        <v>-1831147</v>
      </c>
      <c r="I19" s="26">
        <f t="shared" si="5"/>
        <v>-0.80225814691054642</v>
      </c>
    </row>
    <row r="20" spans="1:9" x14ac:dyDescent="0.35">
      <c r="A20" s="18" t="s">
        <v>47</v>
      </c>
      <c r="B20" s="31">
        <f>'2021'!K20</f>
        <v>0</v>
      </c>
      <c r="C20" s="31">
        <f>'2020'!K20</f>
        <v>352215</v>
      </c>
      <c r="D20" s="31">
        <f t="shared" si="2"/>
        <v>-352215</v>
      </c>
      <c r="E20" s="24">
        <f t="shared" si="3"/>
        <v>-1</v>
      </c>
      <c r="F20" s="31">
        <f>SUM('2021'!B20:K20)</f>
        <v>572935</v>
      </c>
      <c r="G20" s="31">
        <f>SUM('2020'!B20:K20)</f>
        <v>2935623</v>
      </c>
      <c r="H20" s="31">
        <f t="shared" si="4"/>
        <v>-2362688</v>
      </c>
      <c r="I20" s="27">
        <f t="shared" si="5"/>
        <v>-0.80483359068926763</v>
      </c>
    </row>
    <row r="21" spans="1:9" x14ac:dyDescent="0.35">
      <c r="A21" s="16" t="s">
        <v>28</v>
      </c>
      <c r="B21" s="30">
        <f>'2021'!K21</f>
        <v>0</v>
      </c>
      <c r="C21" s="43">
        <f>'2020'!K21</f>
        <v>1811</v>
      </c>
      <c r="D21" s="43">
        <f t="shared" si="2"/>
        <v>-1811</v>
      </c>
      <c r="E21" s="23">
        <f t="shared" si="3"/>
        <v>-1</v>
      </c>
      <c r="F21" s="43">
        <f>SUM('2021'!B21:K21)</f>
        <v>3256</v>
      </c>
      <c r="G21" s="43">
        <f>SUM('2020'!B21:K21)</f>
        <v>12323</v>
      </c>
      <c r="H21" s="43">
        <f t="shared" si="4"/>
        <v>-9067</v>
      </c>
      <c r="I21" s="25">
        <f t="shared" si="5"/>
        <v>-0.73577862533473992</v>
      </c>
    </row>
    <row r="22" spans="1:9" x14ac:dyDescent="0.35">
      <c r="A22" s="14" t="s">
        <v>26</v>
      </c>
      <c r="B22" s="29">
        <f>'2021'!K22</f>
        <v>0</v>
      </c>
      <c r="C22" s="11">
        <f>'2020'!K22</f>
        <v>3630</v>
      </c>
      <c r="D22" s="11">
        <f t="shared" si="2"/>
        <v>-3630</v>
      </c>
      <c r="E22" s="22">
        <f t="shared" si="3"/>
        <v>-1</v>
      </c>
      <c r="F22" s="11">
        <f>SUM('2021'!B22:K22)</f>
        <v>6728</v>
      </c>
      <c r="G22" s="11">
        <f>SUM('2020'!B22:K22)</f>
        <v>26606</v>
      </c>
      <c r="H22" s="11">
        <f t="shared" si="4"/>
        <v>-19878</v>
      </c>
      <c r="I22" s="26">
        <f t="shared" si="5"/>
        <v>-0.74712470871232051</v>
      </c>
    </row>
    <row r="23" spans="1:9" x14ac:dyDescent="0.35">
      <c r="A23" s="16" t="s">
        <v>27</v>
      </c>
      <c r="B23" s="30">
        <f>'2021'!K23</f>
        <v>0</v>
      </c>
      <c r="C23" s="43">
        <f>'2020'!K23</f>
        <v>1913</v>
      </c>
      <c r="D23" s="43">
        <f t="shared" si="2"/>
        <v>-1913</v>
      </c>
      <c r="E23" s="23">
        <f t="shared" si="3"/>
        <v>-1</v>
      </c>
      <c r="F23" s="43">
        <f>SUM('2021'!B23:K23)</f>
        <v>3680</v>
      </c>
      <c r="G23" s="43">
        <f>SUM('2020'!B23:K23)</f>
        <v>13306</v>
      </c>
      <c r="H23" s="43">
        <f t="shared" si="4"/>
        <v>-9626</v>
      </c>
      <c r="I23" s="25">
        <f t="shared" si="5"/>
        <v>-0.72343303772734102</v>
      </c>
    </row>
    <row r="24" spans="1:9" x14ac:dyDescent="0.35">
      <c r="A24" s="14" t="s">
        <v>25</v>
      </c>
      <c r="B24" s="29">
        <f>'2021'!K24</f>
        <v>0</v>
      </c>
      <c r="C24" s="11">
        <f>'2020'!K24</f>
        <v>2298</v>
      </c>
      <c r="D24" s="11">
        <f t="shared" si="2"/>
        <v>-2298</v>
      </c>
      <c r="E24" s="22">
        <f t="shared" si="3"/>
        <v>-1</v>
      </c>
      <c r="F24" s="11">
        <f>SUM('2021'!B24:K24)</f>
        <v>5015</v>
      </c>
      <c r="G24" s="11">
        <f>SUM('2020'!B24:K24)</f>
        <v>18852</v>
      </c>
      <c r="H24" s="11">
        <f t="shared" si="4"/>
        <v>-13837</v>
      </c>
      <c r="I24" s="26">
        <f t="shared" si="5"/>
        <v>-0.7339804795247189</v>
      </c>
    </row>
    <row r="25" spans="1:9" x14ac:dyDescent="0.35">
      <c r="A25" s="16" t="s">
        <v>29</v>
      </c>
      <c r="B25" s="30">
        <f>'2021'!K25</f>
        <v>0</v>
      </c>
      <c r="C25" s="43">
        <f>'2020'!K25</f>
        <v>4101</v>
      </c>
      <c r="D25" s="43">
        <f t="shared" si="2"/>
        <v>-4101</v>
      </c>
      <c r="E25" s="23">
        <f t="shared" si="3"/>
        <v>-1</v>
      </c>
      <c r="F25" s="43">
        <f>SUM('2021'!B25:K25)</f>
        <v>7356</v>
      </c>
      <c r="G25" s="43">
        <f>SUM('2020'!B25:K25)</f>
        <v>28771</v>
      </c>
      <c r="H25" s="43">
        <f t="shared" si="4"/>
        <v>-21415</v>
      </c>
      <c r="I25" s="25">
        <f t="shared" si="5"/>
        <v>-0.74432588370233921</v>
      </c>
    </row>
    <row r="26" spans="1:9" x14ac:dyDescent="0.35">
      <c r="A26" s="14" t="s">
        <v>30</v>
      </c>
      <c r="B26" s="29">
        <f>'2021'!K26</f>
        <v>0</v>
      </c>
      <c r="C26" s="11">
        <f>'2020'!K26</f>
        <v>5685</v>
      </c>
      <c r="D26" s="11">
        <f t="shared" si="2"/>
        <v>-5685</v>
      </c>
      <c r="E26" s="22">
        <f t="shared" si="3"/>
        <v>-1</v>
      </c>
      <c r="F26" s="11">
        <f>SUM('2021'!B26:K26)</f>
        <v>9646</v>
      </c>
      <c r="G26" s="11">
        <f>SUM('2020'!B26:K26)</f>
        <v>38938</v>
      </c>
      <c r="H26" s="11">
        <f t="shared" si="4"/>
        <v>-29292</v>
      </c>
      <c r="I26" s="26">
        <f t="shared" si="5"/>
        <v>-0.75227284400842365</v>
      </c>
    </row>
    <row r="27" spans="1:9" x14ac:dyDescent="0.35">
      <c r="A27" s="18" t="s">
        <v>48</v>
      </c>
      <c r="B27" s="31">
        <f>'2021'!K27</f>
        <v>0</v>
      </c>
      <c r="C27" s="31">
        <f>'2020'!K27</f>
        <v>19438</v>
      </c>
      <c r="D27" s="31">
        <f t="shared" si="2"/>
        <v>-19438</v>
      </c>
      <c r="E27" s="24">
        <f t="shared" si="3"/>
        <v>-1</v>
      </c>
      <c r="F27" s="31">
        <f>SUM('2021'!B27:K27)</f>
        <v>35681</v>
      </c>
      <c r="G27" s="31">
        <f>SUM('2020'!B27:K27)</f>
        <v>138796</v>
      </c>
      <c r="H27" s="31">
        <f t="shared" si="4"/>
        <v>-103115</v>
      </c>
      <c r="I27" s="27">
        <f t="shared" si="5"/>
        <v>-0.74292486815181991</v>
      </c>
    </row>
    <row r="28" spans="1:9" x14ac:dyDescent="0.35">
      <c r="A28" s="16" t="s">
        <v>49</v>
      </c>
      <c r="B28" s="30">
        <f>'2021'!K28</f>
        <v>0</v>
      </c>
      <c r="C28" s="43">
        <f>'2020'!K28</f>
        <v>10907</v>
      </c>
      <c r="D28" s="43">
        <f t="shared" si="2"/>
        <v>-10907</v>
      </c>
      <c r="E28" s="23">
        <f t="shared" si="3"/>
        <v>-1</v>
      </c>
      <c r="F28" s="43">
        <f>SUM('2021'!B28:K28)</f>
        <v>17718</v>
      </c>
      <c r="G28" s="43">
        <f>SUM('2020'!B28:K28)</f>
        <v>93399</v>
      </c>
      <c r="H28" s="43">
        <f t="shared" si="4"/>
        <v>-75681</v>
      </c>
      <c r="I28" s="25">
        <f t="shared" si="5"/>
        <v>-0.8102977547939485</v>
      </c>
    </row>
    <row r="29" spans="1:9" x14ac:dyDescent="0.35">
      <c r="A29" s="14" t="s">
        <v>36</v>
      </c>
      <c r="B29" s="29">
        <f>'2021'!K29</f>
        <v>0</v>
      </c>
      <c r="C29" s="11">
        <f>'2020'!K29</f>
        <v>49573</v>
      </c>
      <c r="D29" s="11">
        <f t="shared" si="2"/>
        <v>-49573</v>
      </c>
      <c r="E29" s="22">
        <f t="shared" si="3"/>
        <v>-1</v>
      </c>
      <c r="F29" s="11">
        <f>SUM('2021'!B29:K29)</f>
        <v>86711</v>
      </c>
      <c r="G29" s="11">
        <f>SUM('2020'!B29:K29)</f>
        <v>369672</v>
      </c>
      <c r="H29" s="11">
        <f t="shared" si="4"/>
        <v>-282961</v>
      </c>
      <c r="I29" s="26">
        <f t="shared" si="5"/>
        <v>-0.76543800991148914</v>
      </c>
    </row>
    <row r="30" spans="1:9" x14ac:dyDescent="0.35">
      <c r="A30" s="16" t="s">
        <v>35</v>
      </c>
      <c r="B30" s="30">
        <f>'2021'!K30</f>
        <v>0</v>
      </c>
      <c r="C30" s="43">
        <f>'2020'!K30</f>
        <v>75051</v>
      </c>
      <c r="D30" s="43">
        <f t="shared" si="2"/>
        <v>-75051</v>
      </c>
      <c r="E30" s="23">
        <f t="shared" si="3"/>
        <v>-1</v>
      </c>
      <c r="F30" s="43">
        <f>SUM('2021'!B30:K30)</f>
        <v>107528</v>
      </c>
      <c r="G30" s="43">
        <f>SUM('2020'!B30:K30)</f>
        <v>617442</v>
      </c>
      <c r="H30" s="43">
        <f t="shared" si="4"/>
        <v>-509914</v>
      </c>
      <c r="I30" s="25">
        <f t="shared" si="5"/>
        <v>-0.82584922956326268</v>
      </c>
    </row>
    <row r="31" spans="1:9" x14ac:dyDescent="0.35">
      <c r="A31" s="18" t="s">
        <v>50</v>
      </c>
      <c r="B31" s="31">
        <f>'2021'!K31</f>
        <v>0</v>
      </c>
      <c r="C31" s="31">
        <f>'2020'!K31</f>
        <v>135531</v>
      </c>
      <c r="D31" s="31">
        <f t="shared" si="2"/>
        <v>-135531</v>
      </c>
      <c r="E31" s="24">
        <f t="shared" si="3"/>
        <v>-1</v>
      </c>
      <c r="F31" s="31">
        <f>SUM('2021'!B31:K31)</f>
        <v>211957</v>
      </c>
      <c r="G31" s="31">
        <f>SUM('2020'!B31:K31)</f>
        <v>1080513</v>
      </c>
      <c r="H31" s="31">
        <f t="shared" si="4"/>
        <v>-868556</v>
      </c>
      <c r="I31" s="27">
        <f t="shared" si="5"/>
        <v>-0.80383669608787678</v>
      </c>
    </row>
    <row r="32" spans="1:9" x14ac:dyDescent="0.35">
      <c r="A32" s="14" t="s">
        <v>32</v>
      </c>
      <c r="B32" s="29">
        <f>'2021'!K32</f>
        <v>0</v>
      </c>
      <c r="C32" s="11">
        <f>'2020'!K32</f>
        <v>94478</v>
      </c>
      <c r="D32" s="11">
        <f t="shared" si="2"/>
        <v>-94478</v>
      </c>
      <c r="E32" s="22">
        <f t="shared" si="3"/>
        <v>-1</v>
      </c>
      <c r="F32" s="11">
        <f>SUM('2021'!B32:K32)</f>
        <v>156631</v>
      </c>
      <c r="G32" s="11">
        <f>SUM('2020'!B32:K32)</f>
        <v>792553</v>
      </c>
      <c r="H32" s="11">
        <f t="shared" si="4"/>
        <v>-635922</v>
      </c>
      <c r="I32" s="26">
        <f t="shared" si="5"/>
        <v>-0.80237157641192447</v>
      </c>
    </row>
    <row r="33" spans="1:9" x14ac:dyDescent="0.35">
      <c r="A33" s="16" t="s">
        <v>31</v>
      </c>
      <c r="B33" s="30">
        <f>'2021'!K33</f>
        <v>0</v>
      </c>
      <c r="C33" s="43">
        <f>'2020'!K33</f>
        <v>137211</v>
      </c>
      <c r="D33" s="43">
        <f t="shared" si="2"/>
        <v>-137211</v>
      </c>
      <c r="E33" s="23">
        <f t="shared" si="3"/>
        <v>-1</v>
      </c>
      <c r="F33" s="43">
        <f>SUM('2021'!B33:K33)</f>
        <v>215928</v>
      </c>
      <c r="G33" s="43">
        <f>SUM('2020'!B33:K33)</f>
        <v>1079838</v>
      </c>
      <c r="H33" s="43">
        <f t="shared" si="4"/>
        <v>-863910</v>
      </c>
      <c r="I33" s="25">
        <f t="shared" si="5"/>
        <v>-0.80003667216749175</v>
      </c>
    </row>
    <row r="34" spans="1:9" x14ac:dyDescent="0.35">
      <c r="A34" s="18" t="s">
        <v>51</v>
      </c>
      <c r="B34" s="31">
        <f>'2021'!K34</f>
        <v>0</v>
      </c>
      <c r="C34" s="31">
        <f>'2020'!K34</f>
        <v>231689</v>
      </c>
      <c r="D34" s="44">
        <f t="shared" si="2"/>
        <v>-231689</v>
      </c>
      <c r="E34" s="24">
        <f t="shared" si="3"/>
        <v>-1</v>
      </c>
      <c r="F34" s="31">
        <f>SUM('2021'!B34:K34)</f>
        <v>372559</v>
      </c>
      <c r="G34" s="47">
        <f>SUM('2020'!B34:K34)</f>
        <v>1872391</v>
      </c>
      <c r="H34" s="47">
        <f t="shared" si="4"/>
        <v>-1499832</v>
      </c>
      <c r="I34" s="27">
        <f t="shared" si="5"/>
        <v>-0.80102499958609075</v>
      </c>
    </row>
    <row r="35" spans="1:9" x14ac:dyDescent="0.35">
      <c r="A35" s="14" t="s">
        <v>52</v>
      </c>
      <c r="B35" s="29">
        <f>'2021'!K35</f>
        <v>0</v>
      </c>
      <c r="C35" s="11">
        <f>'2020'!K35</f>
        <v>54</v>
      </c>
      <c r="D35" s="11">
        <f t="shared" si="2"/>
        <v>-54</v>
      </c>
      <c r="E35" s="22">
        <f t="shared" si="3"/>
        <v>-1</v>
      </c>
      <c r="F35" s="49">
        <f>SUM('2021'!B35:K35)</f>
        <v>95</v>
      </c>
      <c r="G35" s="29">
        <f>SUM('2020'!B35:K35)</f>
        <v>498</v>
      </c>
      <c r="H35" s="29">
        <f t="shared" si="4"/>
        <v>-403</v>
      </c>
      <c r="I35" s="45">
        <f t="shared" si="5"/>
        <v>-0.80923694779116462</v>
      </c>
    </row>
    <row r="36" spans="1:9" x14ac:dyDescent="0.35">
      <c r="A36" s="16" t="s">
        <v>19</v>
      </c>
      <c r="B36" s="30">
        <f>'2021'!K36</f>
        <v>0</v>
      </c>
      <c r="C36" s="43">
        <f>'2020'!K36</f>
        <v>7262</v>
      </c>
      <c r="D36" s="43">
        <f t="shared" si="2"/>
        <v>-7262</v>
      </c>
      <c r="E36" s="57">
        <f t="shared" si="3"/>
        <v>-1</v>
      </c>
      <c r="F36" s="50">
        <f>SUM('2021'!B36:K36)</f>
        <v>12876</v>
      </c>
      <c r="G36" s="30">
        <f>SUM('2020'!B36:K36)</f>
        <v>49433</v>
      </c>
      <c r="H36" s="30">
        <f t="shared" si="4"/>
        <v>-36557</v>
      </c>
      <c r="I36" s="46">
        <f t="shared" si="5"/>
        <v>-0.7395262274189307</v>
      </c>
    </row>
    <row r="37" spans="1:9" x14ac:dyDescent="0.35">
      <c r="A37" s="14" t="s">
        <v>18</v>
      </c>
      <c r="B37" s="29">
        <f>'2021'!K37</f>
        <v>0</v>
      </c>
      <c r="C37" s="11">
        <f>'2020'!K37</f>
        <v>28988</v>
      </c>
      <c r="D37" s="11">
        <f t="shared" si="2"/>
        <v>-28988</v>
      </c>
      <c r="E37" s="22">
        <f t="shared" si="3"/>
        <v>-1</v>
      </c>
      <c r="F37" s="49">
        <f>SUM('2021'!B37:K37)</f>
        <v>46489</v>
      </c>
      <c r="G37" s="29">
        <f>SUM('2020'!B37:K37)</f>
        <v>305495</v>
      </c>
      <c r="H37" s="29">
        <f t="shared" si="4"/>
        <v>-259006</v>
      </c>
      <c r="I37" s="45">
        <f t="shared" si="5"/>
        <v>-0.84782402330643714</v>
      </c>
    </row>
    <row r="38" spans="1:9" x14ac:dyDescent="0.35">
      <c r="A38" s="18" t="s">
        <v>53</v>
      </c>
      <c r="B38" s="31">
        <f>'2021'!K38</f>
        <v>0</v>
      </c>
      <c r="C38" s="31">
        <f>'2020'!K38</f>
        <v>36304</v>
      </c>
      <c r="D38" s="31">
        <f t="shared" si="2"/>
        <v>-36304</v>
      </c>
      <c r="E38" s="24">
        <f t="shared" si="3"/>
        <v>-1</v>
      </c>
      <c r="F38" s="31">
        <f>SUM('2021'!B38:K38)</f>
        <v>59460</v>
      </c>
      <c r="G38" s="48">
        <f>SUM('2020'!B38:K38)</f>
        <v>355426</v>
      </c>
      <c r="H38" s="48">
        <f t="shared" si="4"/>
        <v>-295966</v>
      </c>
      <c r="I38" s="27">
        <f t="shared" si="5"/>
        <v>-0.83270779290203867</v>
      </c>
    </row>
    <row r="39" spans="1:9" x14ac:dyDescent="0.35">
      <c r="A39" s="32" t="s">
        <v>54</v>
      </c>
      <c r="B39" s="33">
        <f>'2021'!K39</f>
        <v>0</v>
      </c>
      <c r="C39" s="33">
        <f>'2020'!K39</f>
        <v>1193464</v>
      </c>
      <c r="D39" s="33">
        <f t="shared" si="2"/>
        <v>-1193464</v>
      </c>
      <c r="E39" s="34">
        <f t="shared" si="3"/>
        <v>-1</v>
      </c>
      <c r="F39" s="35">
        <f>SUM('2021'!B39:K39)</f>
        <v>1797332</v>
      </c>
      <c r="G39" s="35">
        <f>SUM('2020'!B39:K39)</f>
        <v>9781918</v>
      </c>
      <c r="H39" s="35">
        <f t="shared" si="4"/>
        <v>-7984586</v>
      </c>
      <c r="I39" s="36">
        <f t="shared" si="5"/>
        <v>-0.81625975601103995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00C9-F3A8-491F-9E59-8E2CC2C42728}">
  <dimension ref="A1:I39"/>
  <sheetViews>
    <sheetView workbookViewId="0">
      <selection activeCell="K14" sqref="K14"/>
    </sheetView>
  </sheetViews>
  <sheetFormatPr baseColWidth="10" defaultRowHeight="14.5" x14ac:dyDescent="0.35"/>
  <cols>
    <col min="1" max="1" width="24.7265625" style="51" customWidth="1"/>
    <col min="2" max="9" width="15.7265625" style="51" customWidth="1"/>
    <col min="10" max="16384" width="10.90625" style="51"/>
  </cols>
  <sheetData>
    <row r="1" spans="1:9" ht="26" x14ac:dyDescent="0.6">
      <c r="A1" s="54" t="s">
        <v>43</v>
      </c>
    </row>
    <row r="2" spans="1:9" ht="15.5" x14ac:dyDescent="0.35">
      <c r="A2" s="71">
        <v>44501</v>
      </c>
    </row>
    <row r="4" spans="1:9" x14ac:dyDescent="0.35">
      <c r="A4" s="55" t="s">
        <v>37</v>
      </c>
      <c r="B4" s="79" t="s">
        <v>38</v>
      </c>
      <c r="C4" s="80"/>
      <c r="D4" s="80"/>
      <c r="E4" s="81"/>
      <c r="F4" s="79" t="s">
        <v>39</v>
      </c>
      <c r="G4" s="80"/>
      <c r="H4" s="80"/>
      <c r="I4" s="81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'2021'!L6</f>
        <v>0</v>
      </c>
      <c r="C6" s="11">
        <f>'2020'!L6</f>
        <v>1869</v>
      </c>
      <c r="D6" s="11">
        <f t="shared" ref="D6" si="0">B6-C6</f>
        <v>-1869</v>
      </c>
      <c r="E6" s="22">
        <f t="shared" ref="E6" si="1">D6/C6</f>
        <v>-1</v>
      </c>
      <c r="F6" s="11">
        <f>SUM('2021'!B6:L6)</f>
        <v>2815</v>
      </c>
      <c r="G6" s="11">
        <f>SUM('2020'!B6:L6)</f>
        <v>14222</v>
      </c>
      <c r="H6" s="11">
        <f>F6-G6</f>
        <v>-11407</v>
      </c>
      <c r="I6" s="26">
        <f>H6/G6</f>
        <v>-0.80206721980030937</v>
      </c>
    </row>
    <row r="7" spans="1:9" x14ac:dyDescent="0.35">
      <c r="A7" s="16" t="s">
        <v>20</v>
      </c>
      <c r="B7" s="30">
        <f>'2021'!L7</f>
        <v>0</v>
      </c>
      <c r="C7" s="43">
        <f>'2020'!L7</f>
        <v>15461</v>
      </c>
      <c r="D7" s="43">
        <f t="shared" ref="D7:D39" si="2">B7-C7</f>
        <v>-15461</v>
      </c>
      <c r="E7" s="23">
        <f t="shared" ref="E7:E39" si="3">D7/C7</f>
        <v>-1</v>
      </c>
      <c r="F7" s="43">
        <f>SUM('2021'!B7:L7)</f>
        <v>26340</v>
      </c>
      <c r="G7" s="43">
        <f>SUM('2020'!B7:L7)</f>
        <v>126959</v>
      </c>
      <c r="H7" s="43">
        <f t="shared" ref="H7:H39" si="4">F7-G7</f>
        <v>-100619</v>
      </c>
      <c r="I7" s="25">
        <f t="shared" ref="I7:I39" si="5">H7/G7</f>
        <v>-0.79253144716010682</v>
      </c>
    </row>
    <row r="8" spans="1:9" x14ac:dyDescent="0.35">
      <c r="A8" s="14" t="s">
        <v>21</v>
      </c>
      <c r="B8" s="29">
        <f>'2021'!L8</f>
        <v>0</v>
      </c>
      <c r="C8" s="11">
        <f>'2020'!L8</f>
        <v>10319</v>
      </c>
      <c r="D8" s="11">
        <f t="shared" si="2"/>
        <v>-10319</v>
      </c>
      <c r="E8" s="22">
        <f t="shared" si="3"/>
        <v>-1</v>
      </c>
      <c r="F8" s="11">
        <f>SUM('2021'!B8:L8)</f>
        <v>17657</v>
      </c>
      <c r="G8" s="11">
        <f>SUM('2020'!B8:L8)</f>
        <v>83714</v>
      </c>
      <c r="H8" s="11">
        <f t="shared" si="4"/>
        <v>-66057</v>
      </c>
      <c r="I8" s="26">
        <f t="shared" si="5"/>
        <v>-0.78907948491291779</v>
      </c>
    </row>
    <row r="9" spans="1:9" x14ac:dyDescent="0.35">
      <c r="A9" s="18" t="s">
        <v>44</v>
      </c>
      <c r="B9" s="31">
        <f>'2021'!L9</f>
        <v>0</v>
      </c>
      <c r="C9" s="31">
        <f>'2020'!L9</f>
        <v>27649</v>
      </c>
      <c r="D9" s="31">
        <f t="shared" si="2"/>
        <v>-27649</v>
      </c>
      <c r="E9" s="24">
        <f t="shared" si="3"/>
        <v>-1</v>
      </c>
      <c r="F9" s="31">
        <f>SUM('2021'!B9:L9)</f>
        <v>46812</v>
      </c>
      <c r="G9" s="31">
        <f>SUM('2020'!B9:L9)</f>
        <v>224895</v>
      </c>
      <c r="H9" s="31">
        <f t="shared" si="4"/>
        <v>-178083</v>
      </c>
      <c r="I9" s="27">
        <f t="shared" si="5"/>
        <v>-0.79184952978056422</v>
      </c>
    </row>
    <row r="10" spans="1:9" x14ac:dyDescent="0.35">
      <c r="A10" s="16" t="s">
        <v>16</v>
      </c>
      <c r="B10" s="30">
        <f>'2021'!L10</f>
        <v>0</v>
      </c>
      <c r="C10" s="43">
        <f>'2020'!L10</f>
        <v>28369</v>
      </c>
      <c r="D10" s="43">
        <f t="shared" si="2"/>
        <v>-28369</v>
      </c>
      <c r="E10" s="23">
        <f t="shared" si="3"/>
        <v>-1</v>
      </c>
      <c r="F10" s="43">
        <f>SUM('2021'!B10:L10)</f>
        <v>45380</v>
      </c>
      <c r="G10" s="43">
        <f>SUM('2020'!B10:L10)</f>
        <v>294387</v>
      </c>
      <c r="H10" s="43">
        <f t="shared" si="4"/>
        <v>-249007</v>
      </c>
      <c r="I10" s="26">
        <f t="shared" si="5"/>
        <v>-0.84584917132889703</v>
      </c>
    </row>
    <row r="11" spans="1:9" x14ac:dyDescent="0.35">
      <c r="A11" s="14" t="s">
        <v>14</v>
      </c>
      <c r="B11" s="29">
        <f>'2021'!L11</f>
        <v>0</v>
      </c>
      <c r="C11" s="11">
        <f>'2020'!L11</f>
        <v>111609</v>
      </c>
      <c r="D11" s="11">
        <f t="shared" si="2"/>
        <v>-111609</v>
      </c>
      <c r="E11" s="22">
        <f t="shared" si="3"/>
        <v>-1</v>
      </c>
      <c r="F11" s="11">
        <f>SUM('2021'!B11:L11)</f>
        <v>165815</v>
      </c>
      <c r="G11" s="11">
        <f>SUM('2020'!B11:L11)</f>
        <v>1266389</v>
      </c>
      <c r="H11" s="11">
        <f t="shared" si="4"/>
        <v>-1100574</v>
      </c>
      <c r="I11" s="26">
        <f t="shared" si="5"/>
        <v>-0.8690647186606959</v>
      </c>
    </row>
    <row r="12" spans="1:9" x14ac:dyDescent="0.35">
      <c r="A12" s="16" t="s">
        <v>17</v>
      </c>
      <c r="B12" s="30">
        <f>'2021'!L12</f>
        <v>0</v>
      </c>
      <c r="C12" s="43">
        <f>'2020'!L12</f>
        <v>4163</v>
      </c>
      <c r="D12" s="43">
        <f t="shared" si="2"/>
        <v>-4163</v>
      </c>
      <c r="E12" s="23">
        <f t="shared" si="3"/>
        <v>-1</v>
      </c>
      <c r="F12" s="43">
        <f>SUM('2021'!B12:L12)</f>
        <v>6405</v>
      </c>
      <c r="G12" s="43">
        <f>SUM('2020'!B12:L12)</f>
        <v>37171</v>
      </c>
      <c r="H12" s="43">
        <f t="shared" si="4"/>
        <v>-30766</v>
      </c>
      <c r="I12" s="25">
        <f t="shared" si="5"/>
        <v>-0.82768825159398451</v>
      </c>
    </row>
    <row r="13" spans="1:9" x14ac:dyDescent="0.35">
      <c r="A13" s="14" t="s">
        <v>15</v>
      </c>
      <c r="B13" s="29">
        <f>'2021'!L13</f>
        <v>0</v>
      </c>
      <c r="C13" s="11">
        <f>'2020'!L13</f>
        <v>164737</v>
      </c>
      <c r="D13" s="11">
        <f t="shared" si="2"/>
        <v>-164737</v>
      </c>
      <c r="E13" s="22">
        <f t="shared" si="3"/>
        <v>-1</v>
      </c>
      <c r="F13" s="11">
        <f>SUM('2021'!B13:L13)</f>
        <v>239886</v>
      </c>
      <c r="G13" s="11">
        <f>SUM('2020'!B13:L13)</f>
        <v>1754527</v>
      </c>
      <c r="H13" s="11">
        <f t="shared" si="4"/>
        <v>-1514641</v>
      </c>
      <c r="I13" s="26">
        <f t="shared" si="5"/>
        <v>-0.86327597124467159</v>
      </c>
    </row>
    <row r="14" spans="1:9" x14ac:dyDescent="0.35">
      <c r="A14" s="18" t="s">
        <v>45</v>
      </c>
      <c r="B14" s="31">
        <f>'2021'!L14</f>
        <v>0</v>
      </c>
      <c r="C14" s="31">
        <f>'2020'!L14</f>
        <v>308878</v>
      </c>
      <c r="D14" s="31">
        <f t="shared" si="2"/>
        <v>-308878</v>
      </c>
      <c r="E14" s="24">
        <f t="shared" si="3"/>
        <v>-1</v>
      </c>
      <c r="F14" s="31">
        <f>SUM('2021'!B14:L14)</f>
        <v>457486</v>
      </c>
      <c r="G14" s="31">
        <f>SUM('2020'!B14:L14)</f>
        <v>3352474</v>
      </c>
      <c r="H14" s="31">
        <f t="shared" si="4"/>
        <v>-2894988</v>
      </c>
      <c r="I14" s="27">
        <f t="shared" si="5"/>
        <v>-0.86353779328340796</v>
      </c>
    </row>
    <row r="15" spans="1:9" x14ac:dyDescent="0.35">
      <c r="A15" s="16" t="s">
        <v>24</v>
      </c>
      <c r="B15" s="30">
        <f>'2021'!L15</f>
        <v>0</v>
      </c>
      <c r="C15" s="43">
        <f>'2020'!L15</f>
        <v>14252</v>
      </c>
      <c r="D15" s="43">
        <f t="shared" si="2"/>
        <v>-14252</v>
      </c>
      <c r="E15" s="23">
        <f t="shared" si="3"/>
        <v>-1</v>
      </c>
      <c r="F15" s="43">
        <f>SUM('2021'!B15:L15)</f>
        <v>23686</v>
      </c>
      <c r="G15" s="43">
        <f>SUM('2020'!B15:L15)</f>
        <v>110000</v>
      </c>
      <c r="H15" s="43">
        <f t="shared" si="4"/>
        <v>-86314</v>
      </c>
      <c r="I15" s="25">
        <f t="shared" si="5"/>
        <v>-0.7846727272727273</v>
      </c>
    </row>
    <row r="16" spans="1:9" x14ac:dyDescent="0.35">
      <c r="A16" s="14" t="s">
        <v>23</v>
      </c>
      <c r="B16" s="29">
        <f>'2021'!L16</f>
        <v>0</v>
      </c>
      <c r="C16" s="11">
        <f>'2020'!L16</f>
        <v>12000</v>
      </c>
      <c r="D16" s="11">
        <f t="shared" si="2"/>
        <v>-12000</v>
      </c>
      <c r="E16" s="22">
        <f t="shared" si="3"/>
        <v>-1</v>
      </c>
      <c r="F16" s="11">
        <f>SUM('2021'!B16:L16)</f>
        <v>16756</v>
      </c>
      <c r="G16" s="11">
        <f>SUM('2020'!B16:L16)</f>
        <v>74579</v>
      </c>
      <c r="H16" s="11">
        <f t="shared" si="4"/>
        <v>-57823</v>
      </c>
      <c r="I16" s="26">
        <f t="shared" si="5"/>
        <v>-0.77532549377170512</v>
      </c>
    </row>
    <row r="17" spans="1:9" x14ac:dyDescent="0.35">
      <c r="A17" s="18" t="s">
        <v>46</v>
      </c>
      <c r="B17" s="31">
        <f>'2021'!L17</f>
        <v>0</v>
      </c>
      <c r="C17" s="31">
        <f>'2020'!L17</f>
        <v>26252</v>
      </c>
      <c r="D17" s="31">
        <f t="shared" si="2"/>
        <v>-26252</v>
      </c>
      <c r="E17" s="24">
        <f t="shared" si="3"/>
        <v>-1</v>
      </c>
      <c r="F17" s="31">
        <f>SUM('2021'!B17:L17)</f>
        <v>40442</v>
      </c>
      <c r="G17" s="31">
        <f>SUM('2020'!B17:L17)</f>
        <v>184579</v>
      </c>
      <c r="H17" s="31">
        <f t="shared" si="4"/>
        <v>-144137</v>
      </c>
      <c r="I17" s="27">
        <f t="shared" si="5"/>
        <v>-0.78089598491702739</v>
      </c>
    </row>
    <row r="18" spans="1:9" x14ac:dyDescent="0.35">
      <c r="A18" s="16" t="s">
        <v>34</v>
      </c>
      <c r="B18" s="30">
        <f>'2021'!L18</f>
        <v>0</v>
      </c>
      <c r="C18" s="43">
        <f>'2020'!L18</f>
        <v>68907</v>
      </c>
      <c r="D18" s="43">
        <f t="shared" si="2"/>
        <v>-68907</v>
      </c>
      <c r="E18" s="23">
        <f t="shared" si="3"/>
        <v>-1</v>
      </c>
      <c r="F18" s="43">
        <f>SUM('2021'!B18:L18)</f>
        <v>121591</v>
      </c>
      <c r="G18" s="43">
        <f>SUM('2020'!B18:L18)</f>
        <v>722039</v>
      </c>
      <c r="H18" s="43">
        <f t="shared" si="4"/>
        <v>-600448</v>
      </c>
      <c r="I18" s="25">
        <f t="shared" si="5"/>
        <v>-0.83160050911377359</v>
      </c>
    </row>
    <row r="19" spans="1:9" x14ac:dyDescent="0.35">
      <c r="A19" s="14" t="s">
        <v>33</v>
      </c>
      <c r="B19" s="29">
        <f>'2021'!L19</f>
        <v>0</v>
      </c>
      <c r="C19" s="11">
        <f>'2020'!L19</f>
        <v>254748</v>
      </c>
      <c r="D19" s="11">
        <f t="shared" si="2"/>
        <v>-254748</v>
      </c>
      <c r="E19" s="22">
        <f t="shared" si="3"/>
        <v>-1</v>
      </c>
      <c r="F19" s="11">
        <f>SUM('2021'!B19:L19)</f>
        <v>451344</v>
      </c>
      <c r="G19" s="11">
        <f>SUM('2020'!B19:L19)</f>
        <v>2537239</v>
      </c>
      <c r="H19" s="11">
        <f t="shared" si="4"/>
        <v>-2085895</v>
      </c>
      <c r="I19" s="26">
        <f t="shared" si="5"/>
        <v>-0.82211214631337448</v>
      </c>
    </row>
    <row r="20" spans="1:9" x14ac:dyDescent="0.35">
      <c r="A20" s="18" t="s">
        <v>47</v>
      </c>
      <c r="B20" s="31">
        <f>'2021'!L20</f>
        <v>0</v>
      </c>
      <c r="C20" s="31">
        <f>'2020'!L20</f>
        <v>323655</v>
      </c>
      <c r="D20" s="31">
        <f t="shared" si="2"/>
        <v>-323655</v>
      </c>
      <c r="E20" s="24">
        <f t="shared" si="3"/>
        <v>-1</v>
      </c>
      <c r="F20" s="31">
        <f>SUM('2021'!B20:L20)</f>
        <v>572935</v>
      </c>
      <c r="G20" s="31">
        <f>SUM('2020'!B20:L20)</f>
        <v>3259278</v>
      </c>
      <c r="H20" s="31">
        <f t="shared" si="4"/>
        <v>-2686343</v>
      </c>
      <c r="I20" s="27">
        <f t="shared" si="5"/>
        <v>-0.82421413576871938</v>
      </c>
    </row>
    <row r="21" spans="1:9" x14ac:dyDescent="0.35">
      <c r="A21" s="16" t="s">
        <v>28</v>
      </c>
      <c r="B21" s="30">
        <f>'2021'!L21</f>
        <v>0</v>
      </c>
      <c r="C21" s="43">
        <f>'2020'!L21</f>
        <v>2076</v>
      </c>
      <c r="D21" s="43">
        <f t="shared" si="2"/>
        <v>-2076</v>
      </c>
      <c r="E21" s="23">
        <f t="shared" si="3"/>
        <v>-1</v>
      </c>
      <c r="F21" s="43">
        <f>SUM('2021'!B21:L21)</f>
        <v>3256</v>
      </c>
      <c r="G21" s="43">
        <f>SUM('2020'!B21:L21)</f>
        <v>14399</v>
      </c>
      <c r="H21" s="43">
        <f t="shared" si="4"/>
        <v>-11143</v>
      </c>
      <c r="I21" s="25">
        <f t="shared" si="5"/>
        <v>-0.77387318563789154</v>
      </c>
    </row>
    <row r="22" spans="1:9" x14ac:dyDescent="0.35">
      <c r="A22" s="14" t="s">
        <v>26</v>
      </c>
      <c r="B22" s="29">
        <f>'2021'!L22</f>
        <v>0</v>
      </c>
      <c r="C22" s="11">
        <f>'2020'!L22</f>
        <v>4299</v>
      </c>
      <c r="D22" s="11">
        <f t="shared" si="2"/>
        <v>-4299</v>
      </c>
      <c r="E22" s="22">
        <f t="shared" si="3"/>
        <v>-1</v>
      </c>
      <c r="F22" s="11">
        <f>SUM('2021'!B22:L22)</f>
        <v>6728</v>
      </c>
      <c r="G22" s="11">
        <f>SUM('2020'!B22:L22)</f>
        <v>30905</v>
      </c>
      <c r="H22" s="11">
        <f t="shared" si="4"/>
        <v>-24177</v>
      </c>
      <c r="I22" s="26">
        <f t="shared" si="5"/>
        <v>-0.78230059860863943</v>
      </c>
    </row>
    <row r="23" spans="1:9" x14ac:dyDescent="0.35">
      <c r="A23" s="16" t="s">
        <v>27</v>
      </c>
      <c r="B23" s="30">
        <f>'2021'!L23</f>
        <v>0</v>
      </c>
      <c r="C23" s="43">
        <f>'2020'!L23</f>
        <v>2308</v>
      </c>
      <c r="D23" s="43">
        <f t="shared" si="2"/>
        <v>-2308</v>
      </c>
      <c r="E23" s="23">
        <f t="shared" si="3"/>
        <v>-1</v>
      </c>
      <c r="F23" s="43">
        <f>SUM('2021'!B23:L23)</f>
        <v>3680</v>
      </c>
      <c r="G23" s="43">
        <f>SUM('2020'!B23:L23)</f>
        <v>15614</v>
      </c>
      <c r="H23" s="43">
        <f t="shared" si="4"/>
        <v>-11934</v>
      </c>
      <c r="I23" s="25">
        <f t="shared" si="5"/>
        <v>-0.76431407711028565</v>
      </c>
    </row>
    <row r="24" spans="1:9" x14ac:dyDescent="0.35">
      <c r="A24" s="14" t="s">
        <v>25</v>
      </c>
      <c r="B24" s="29">
        <f>'2021'!L24</f>
        <v>0</v>
      </c>
      <c r="C24" s="11">
        <f>'2020'!L24</f>
        <v>2714</v>
      </c>
      <c r="D24" s="11">
        <f t="shared" si="2"/>
        <v>-2714</v>
      </c>
      <c r="E24" s="22">
        <f t="shared" si="3"/>
        <v>-1</v>
      </c>
      <c r="F24" s="11">
        <f>SUM('2021'!B24:L24)</f>
        <v>5015</v>
      </c>
      <c r="G24" s="11">
        <f>SUM('2020'!B24:L24)</f>
        <v>21566</v>
      </c>
      <c r="H24" s="11">
        <f t="shared" si="4"/>
        <v>-16551</v>
      </c>
      <c r="I24" s="26">
        <f t="shared" si="5"/>
        <v>-0.76745803579708805</v>
      </c>
    </row>
    <row r="25" spans="1:9" x14ac:dyDescent="0.35">
      <c r="A25" s="16" t="s">
        <v>29</v>
      </c>
      <c r="B25" s="30">
        <f>'2021'!L25</f>
        <v>0</v>
      </c>
      <c r="C25" s="43">
        <f>'2020'!L25</f>
        <v>4426</v>
      </c>
      <c r="D25" s="43">
        <f t="shared" si="2"/>
        <v>-4426</v>
      </c>
      <c r="E25" s="23">
        <f t="shared" si="3"/>
        <v>-1</v>
      </c>
      <c r="F25" s="43">
        <f>SUM('2021'!B25:L25)</f>
        <v>7356</v>
      </c>
      <c r="G25" s="43">
        <f>SUM('2020'!B25:L25)</f>
        <v>33197</v>
      </c>
      <c r="H25" s="43">
        <f t="shared" si="4"/>
        <v>-25841</v>
      </c>
      <c r="I25" s="25">
        <f t="shared" si="5"/>
        <v>-0.77841371208241705</v>
      </c>
    </row>
    <row r="26" spans="1:9" x14ac:dyDescent="0.35">
      <c r="A26" s="14" t="s">
        <v>30</v>
      </c>
      <c r="B26" s="29">
        <f>'2021'!L26</f>
        <v>0</v>
      </c>
      <c r="C26" s="11">
        <f>'2020'!L26</f>
        <v>6594</v>
      </c>
      <c r="D26" s="11">
        <f t="shared" si="2"/>
        <v>-6594</v>
      </c>
      <c r="E26" s="22">
        <f t="shared" si="3"/>
        <v>-1</v>
      </c>
      <c r="F26" s="11">
        <f>SUM('2021'!B26:L26)</f>
        <v>9646</v>
      </c>
      <c r="G26" s="11">
        <f>SUM('2020'!B26:L26)</f>
        <v>45532</v>
      </c>
      <c r="H26" s="11">
        <f t="shared" si="4"/>
        <v>-35886</v>
      </c>
      <c r="I26" s="26">
        <f t="shared" si="5"/>
        <v>-0.78814899411402972</v>
      </c>
    </row>
    <row r="27" spans="1:9" x14ac:dyDescent="0.35">
      <c r="A27" s="18" t="s">
        <v>48</v>
      </c>
      <c r="B27" s="31">
        <f>'2021'!L27</f>
        <v>0</v>
      </c>
      <c r="C27" s="31">
        <f>'2020'!L27</f>
        <v>22417</v>
      </c>
      <c r="D27" s="31">
        <f t="shared" si="2"/>
        <v>-22417</v>
      </c>
      <c r="E27" s="24">
        <f t="shared" si="3"/>
        <v>-1</v>
      </c>
      <c r="F27" s="31">
        <f>SUM('2021'!B27:L27)</f>
        <v>35681</v>
      </c>
      <c r="G27" s="31">
        <f>SUM('2020'!B27:L27)</f>
        <v>161213</v>
      </c>
      <c r="H27" s="31">
        <f t="shared" si="4"/>
        <v>-125532</v>
      </c>
      <c r="I27" s="27">
        <f t="shared" si="5"/>
        <v>-0.77867169521068402</v>
      </c>
    </row>
    <row r="28" spans="1:9" x14ac:dyDescent="0.35">
      <c r="A28" s="16" t="s">
        <v>49</v>
      </c>
      <c r="B28" s="30">
        <f>'2021'!L28</f>
        <v>0</v>
      </c>
      <c r="C28" s="43">
        <f>'2020'!L28</f>
        <v>8445</v>
      </c>
      <c r="D28" s="43">
        <f t="shared" si="2"/>
        <v>-8445</v>
      </c>
      <c r="E28" s="23">
        <f t="shared" si="3"/>
        <v>-1</v>
      </c>
      <c r="F28" s="43">
        <f>SUM('2021'!B28:L28)</f>
        <v>17718</v>
      </c>
      <c r="G28" s="43">
        <f>SUM('2020'!B28:L28)</f>
        <v>101844</v>
      </c>
      <c r="H28" s="43">
        <f t="shared" si="4"/>
        <v>-84126</v>
      </c>
      <c r="I28" s="25">
        <f t="shared" si="5"/>
        <v>-0.82602804288912457</v>
      </c>
    </row>
    <row r="29" spans="1:9" x14ac:dyDescent="0.35">
      <c r="A29" s="14" t="s">
        <v>36</v>
      </c>
      <c r="B29" s="29">
        <f>'2021'!L29</f>
        <v>0</v>
      </c>
      <c r="C29" s="11">
        <f>'2020'!L29</f>
        <v>49077</v>
      </c>
      <c r="D29" s="11">
        <f t="shared" si="2"/>
        <v>-49077</v>
      </c>
      <c r="E29" s="22">
        <f t="shared" si="3"/>
        <v>-1</v>
      </c>
      <c r="F29" s="11">
        <f>SUM('2021'!B29:L29)</f>
        <v>86711</v>
      </c>
      <c r="G29" s="11">
        <f>SUM('2020'!B29:L29)</f>
        <v>418749</v>
      </c>
      <c r="H29" s="11">
        <f t="shared" si="4"/>
        <v>-332038</v>
      </c>
      <c r="I29" s="26">
        <f t="shared" si="5"/>
        <v>-0.79292846072468237</v>
      </c>
    </row>
    <row r="30" spans="1:9" x14ac:dyDescent="0.35">
      <c r="A30" s="16" t="s">
        <v>35</v>
      </c>
      <c r="B30" s="30">
        <f>'2021'!L30</f>
        <v>0</v>
      </c>
      <c r="C30" s="43">
        <f>'2020'!L30</f>
        <v>66537</v>
      </c>
      <c r="D30" s="43">
        <f t="shared" si="2"/>
        <v>-66537</v>
      </c>
      <c r="E30" s="23">
        <f t="shared" si="3"/>
        <v>-1</v>
      </c>
      <c r="F30" s="43">
        <f>SUM('2021'!B30:L30)</f>
        <v>107528</v>
      </c>
      <c r="G30" s="43">
        <f>SUM('2020'!B30:L30)</f>
        <v>683979</v>
      </c>
      <c r="H30" s="43">
        <f t="shared" si="4"/>
        <v>-576451</v>
      </c>
      <c r="I30" s="25">
        <f t="shared" si="5"/>
        <v>-0.84279049502981818</v>
      </c>
    </row>
    <row r="31" spans="1:9" x14ac:dyDescent="0.35">
      <c r="A31" s="18" t="s">
        <v>50</v>
      </c>
      <c r="B31" s="31">
        <f>'2021'!L31</f>
        <v>0</v>
      </c>
      <c r="C31" s="31">
        <f>'2020'!L31</f>
        <v>124059</v>
      </c>
      <c r="D31" s="31">
        <f t="shared" si="2"/>
        <v>-124059</v>
      </c>
      <c r="E31" s="24">
        <f t="shared" si="3"/>
        <v>-1</v>
      </c>
      <c r="F31" s="31">
        <f>SUM('2021'!B31:L31)</f>
        <v>211957</v>
      </c>
      <c r="G31" s="31">
        <f>SUM('2020'!B31:L31)</f>
        <v>1204572</v>
      </c>
      <c r="H31" s="31">
        <f t="shared" si="4"/>
        <v>-992615</v>
      </c>
      <c r="I31" s="27">
        <f t="shared" si="5"/>
        <v>-0.82403957588255416</v>
      </c>
    </row>
    <row r="32" spans="1:9" x14ac:dyDescent="0.35">
      <c r="A32" s="14" t="s">
        <v>32</v>
      </c>
      <c r="B32" s="29">
        <f>'2021'!L32</f>
        <v>0</v>
      </c>
      <c r="C32" s="11">
        <f>'2020'!L32</f>
        <v>89954</v>
      </c>
      <c r="D32" s="11">
        <f t="shared" si="2"/>
        <v>-89954</v>
      </c>
      <c r="E32" s="22">
        <f t="shared" si="3"/>
        <v>-1</v>
      </c>
      <c r="F32" s="11">
        <f>SUM('2021'!B32:L32)</f>
        <v>156631</v>
      </c>
      <c r="G32" s="11">
        <f>SUM('2020'!B32:L32)</f>
        <v>882507</v>
      </c>
      <c r="H32" s="11">
        <f t="shared" si="4"/>
        <v>-725876</v>
      </c>
      <c r="I32" s="26">
        <f t="shared" si="5"/>
        <v>-0.82251585539831407</v>
      </c>
    </row>
    <row r="33" spans="1:9" x14ac:dyDescent="0.35">
      <c r="A33" s="16" t="s">
        <v>31</v>
      </c>
      <c r="B33" s="30">
        <f>'2021'!L33</f>
        <v>0</v>
      </c>
      <c r="C33" s="43">
        <f>'2020'!L33</f>
        <v>126009</v>
      </c>
      <c r="D33" s="43">
        <f t="shared" si="2"/>
        <v>-126009</v>
      </c>
      <c r="E33" s="23">
        <f t="shared" si="3"/>
        <v>-1</v>
      </c>
      <c r="F33" s="43">
        <f>SUM('2021'!B33:L33)</f>
        <v>215928</v>
      </c>
      <c r="G33" s="43">
        <f>SUM('2020'!B33:L33)</f>
        <v>1205847</v>
      </c>
      <c r="H33" s="43">
        <f t="shared" si="4"/>
        <v>-989919</v>
      </c>
      <c r="I33" s="25">
        <f t="shared" si="5"/>
        <v>-0.8209325063627475</v>
      </c>
    </row>
    <row r="34" spans="1:9" x14ac:dyDescent="0.35">
      <c r="A34" s="18" t="s">
        <v>51</v>
      </c>
      <c r="B34" s="31">
        <f>'2021'!L34</f>
        <v>0</v>
      </c>
      <c r="C34" s="31">
        <f>'2020'!L34</f>
        <v>215963</v>
      </c>
      <c r="D34" s="44">
        <f t="shared" si="2"/>
        <v>-215963</v>
      </c>
      <c r="E34" s="24">
        <f t="shared" si="3"/>
        <v>-1</v>
      </c>
      <c r="F34" s="31">
        <f>SUM('2021'!B34:L34)</f>
        <v>372559</v>
      </c>
      <c r="G34" s="47">
        <f>SUM('2020'!B34:L34)</f>
        <v>2088354</v>
      </c>
      <c r="H34" s="47">
        <f t="shared" si="4"/>
        <v>-1715795</v>
      </c>
      <c r="I34" s="27">
        <f t="shared" si="5"/>
        <v>-0.82160160585801068</v>
      </c>
    </row>
    <row r="35" spans="1:9" x14ac:dyDescent="0.35">
      <c r="A35" s="14" t="s">
        <v>52</v>
      </c>
      <c r="B35" s="29">
        <f>'2021'!L35</f>
        <v>0</v>
      </c>
      <c r="C35" s="11">
        <f>'2020'!L35</f>
        <v>70</v>
      </c>
      <c r="D35" s="11">
        <f t="shared" si="2"/>
        <v>-70</v>
      </c>
      <c r="E35" s="22">
        <f t="shared" si="3"/>
        <v>-1</v>
      </c>
      <c r="F35" s="49">
        <f>SUM('2021'!B35:L35)</f>
        <v>95</v>
      </c>
      <c r="G35" s="29">
        <f>SUM('2020'!B35:L35)</f>
        <v>568</v>
      </c>
      <c r="H35" s="29">
        <f t="shared" si="4"/>
        <v>-473</v>
      </c>
      <c r="I35" s="45">
        <f t="shared" si="5"/>
        <v>-0.83274647887323938</v>
      </c>
    </row>
    <row r="36" spans="1:9" x14ac:dyDescent="0.35">
      <c r="A36" s="16" t="s">
        <v>19</v>
      </c>
      <c r="B36" s="30">
        <f>'2021'!L36</f>
        <v>0</v>
      </c>
      <c r="C36" s="43">
        <f>'2020'!L36</f>
        <v>8203</v>
      </c>
      <c r="D36" s="43">
        <f t="shared" si="2"/>
        <v>-8203</v>
      </c>
      <c r="E36" s="57">
        <f t="shared" si="3"/>
        <v>-1</v>
      </c>
      <c r="F36" s="50">
        <f>SUM('2021'!B36:L36)</f>
        <v>12876</v>
      </c>
      <c r="G36" s="30">
        <f>SUM('2020'!B36:L36)</f>
        <v>57636</v>
      </c>
      <c r="H36" s="30">
        <f t="shared" si="4"/>
        <v>-44760</v>
      </c>
      <c r="I36" s="46">
        <f t="shared" si="5"/>
        <v>-0.77659795960857803</v>
      </c>
    </row>
    <row r="37" spans="1:9" x14ac:dyDescent="0.35">
      <c r="A37" s="14" t="s">
        <v>18</v>
      </c>
      <c r="B37" s="29">
        <f>'2021'!L37</f>
        <v>0</v>
      </c>
      <c r="C37" s="11">
        <f>'2020'!L37</f>
        <v>27544</v>
      </c>
      <c r="D37" s="11">
        <f t="shared" si="2"/>
        <v>-27544</v>
      </c>
      <c r="E37" s="22">
        <f t="shared" si="3"/>
        <v>-1</v>
      </c>
      <c r="F37" s="49">
        <f>SUM('2021'!B37:L37)</f>
        <v>46489</v>
      </c>
      <c r="G37" s="29">
        <f>SUM('2020'!B37:L37)</f>
        <v>333039</v>
      </c>
      <c r="H37" s="29">
        <f t="shared" si="4"/>
        <v>-286550</v>
      </c>
      <c r="I37" s="45">
        <f t="shared" si="5"/>
        <v>-0.86040974180201113</v>
      </c>
    </row>
    <row r="38" spans="1:9" x14ac:dyDescent="0.35">
      <c r="A38" s="18" t="s">
        <v>53</v>
      </c>
      <c r="B38" s="31">
        <f>'2021'!L38</f>
        <v>0</v>
      </c>
      <c r="C38" s="31">
        <f>'2020'!L38</f>
        <v>35817</v>
      </c>
      <c r="D38" s="31">
        <f t="shared" si="2"/>
        <v>-35817</v>
      </c>
      <c r="E38" s="24">
        <f t="shared" si="3"/>
        <v>-1</v>
      </c>
      <c r="F38" s="31">
        <f>SUM('2021'!B38:L38)</f>
        <v>59460</v>
      </c>
      <c r="G38" s="48">
        <f>SUM('2020'!B38:L38)</f>
        <v>391243</v>
      </c>
      <c r="H38" s="48">
        <f t="shared" si="4"/>
        <v>-331783</v>
      </c>
      <c r="I38" s="27">
        <f t="shared" si="5"/>
        <v>-0.84802284002525286</v>
      </c>
    </row>
    <row r="39" spans="1:9" x14ac:dyDescent="0.35">
      <c r="A39" s="32" t="s">
        <v>54</v>
      </c>
      <c r="B39" s="33">
        <f>'2021'!L39</f>
        <v>0</v>
      </c>
      <c r="C39" s="33">
        <f>'2020'!L39</f>
        <v>1084690</v>
      </c>
      <c r="D39" s="33">
        <f t="shared" si="2"/>
        <v>-1084690</v>
      </c>
      <c r="E39" s="34">
        <f t="shared" si="3"/>
        <v>-1</v>
      </c>
      <c r="F39" s="35">
        <f>SUM('2021'!B39:L39)</f>
        <v>1797332</v>
      </c>
      <c r="G39" s="35">
        <f>SUM('2020'!B39:L39)</f>
        <v>10866608</v>
      </c>
      <c r="H39" s="35">
        <f t="shared" si="4"/>
        <v>-9069276</v>
      </c>
      <c r="I39" s="36">
        <f t="shared" si="5"/>
        <v>-0.83460045673866212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C903-35A4-44D1-8A7A-F7A42DCEBB8B}">
  <dimension ref="A1:I39"/>
  <sheetViews>
    <sheetView topLeftCell="A13" workbookViewId="0">
      <selection activeCell="G39" sqref="G39"/>
    </sheetView>
  </sheetViews>
  <sheetFormatPr baseColWidth="10" defaultRowHeight="14.5" x14ac:dyDescent="0.35"/>
  <cols>
    <col min="1" max="1" width="24.7265625" style="51" customWidth="1"/>
    <col min="2" max="9" width="15.7265625" style="51" customWidth="1"/>
    <col min="10" max="16384" width="10.90625" style="51"/>
  </cols>
  <sheetData>
    <row r="1" spans="1:9" ht="26" x14ac:dyDescent="0.6">
      <c r="A1" s="54" t="s">
        <v>43</v>
      </c>
    </row>
    <row r="2" spans="1:9" ht="15.5" x14ac:dyDescent="0.35">
      <c r="A2" s="71">
        <v>44531</v>
      </c>
    </row>
    <row r="4" spans="1:9" x14ac:dyDescent="0.35">
      <c r="A4" s="55" t="s">
        <v>37</v>
      </c>
      <c r="B4" s="79" t="s">
        <v>38</v>
      </c>
      <c r="C4" s="80"/>
      <c r="D4" s="80"/>
      <c r="E4" s="81"/>
      <c r="F4" s="79" t="s">
        <v>39</v>
      </c>
      <c r="G4" s="80"/>
      <c r="H4" s="80"/>
      <c r="I4" s="81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'2021'!M6</f>
        <v>0</v>
      </c>
      <c r="C6" s="11">
        <f>'2020'!M6</f>
        <v>1249</v>
      </c>
      <c r="D6" s="11">
        <f t="shared" ref="D6" si="0">B6-C6</f>
        <v>-1249</v>
      </c>
      <c r="E6" s="22">
        <f t="shared" ref="E6" si="1">D6/C6</f>
        <v>-1</v>
      </c>
      <c r="F6" s="11">
        <f>SUM('2021'!B6:M6)</f>
        <v>2815</v>
      </c>
      <c r="G6" s="11">
        <f>SUM('2020'!B6:M6)</f>
        <v>15471</v>
      </c>
      <c r="H6" s="11">
        <f>F6-G6</f>
        <v>-12656</v>
      </c>
      <c r="I6" s="26">
        <f>H6/G6</f>
        <v>-0.81804666795940795</v>
      </c>
    </row>
    <row r="7" spans="1:9" x14ac:dyDescent="0.35">
      <c r="A7" s="16" t="s">
        <v>20</v>
      </c>
      <c r="B7" s="30">
        <f>'2021'!M7</f>
        <v>0</v>
      </c>
      <c r="C7" s="43">
        <f>'2020'!M7</f>
        <v>13184</v>
      </c>
      <c r="D7" s="43">
        <f t="shared" ref="D7:D39" si="2">B7-C7</f>
        <v>-13184</v>
      </c>
      <c r="E7" s="23">
        <f t="shared" ref="E7:E39" si="3">D7/C7</f>
        <v>-1</v>
      </c>
      <c r="F7" s="43">
        <f>SUM('2021'!B7:M7)</f>
        <v>26340</v>
      </c>
      <c r="G7" s="43">
        <f>SUM('2020'!B7:M7)</f>
        <v>140143</v>
      </c>
      <c r="H7" s="43">
        <f t="shared" ref="H7:H39" si="4">F7-G7</f>
        <v>-113803</v>
      </c>
      <c r="I7" s="25">
        <f t="shared" ref="I7:I39" si="5">H7/G7</f>
        <v>-0.8120491212547184</v>
      </c>
    </row>
    <row r="8" spans="1:9" x14ac:dyDescent="0.35">
      <c r="A8" s="14" t="s">
        <v>21</v>
      </c>
      <c r="B8" s="29">
        <f>'2021'!M8</f>
        <v>0</v>
      </c>
      <c r="C8" s="11">
        <f>'2020'!M8</f>
        <v>8046</v>
      </c>
      <c r="D8" s="11">
        <f t="shared" si="2"/>
        <v>-8046</v>
      </c>
      <c r="E8" s="22">
        <f t="shared" si="3"/>
        <v>-1</v>
      </c>
      <c r="F8" s="11">
        <f>SUM('2021'!B8:M8)</f>
        <v>17657</v>
      </c>
      <c r="G8" s="11">
        <f>SUM('2020'!B8:M8)</f>
        <v>91760</v>
      </c>
      <c r="H8" s="11">
        <f t="shared" si="4"/>
        <v>-74103</v>
      </c>
      <c r="I8" s="26">
        <f t="shared" si="5"/>
        <v>-0.80757410636442895</v>
      </c>
    </row>
    <row r="9" spans="1:9" x14ac:dyDescent="0.35">
      <c r="A9" s="18" t="s">
        <v>44</v>
      </c>
      <c r="B9" s="31">
        <f>'2021'!M9</f>
        <v>0</v>
      </c>
      <c r="C9" s="31">
        <f>'2020'!M9</f>
        <v>22479</v>
      </c>
      <c r="D9" s="31">
        <f t="shared" si="2"/>
        <v>-22479</v>
      </c>
      <c r="E9" s="24">
        <f t="shared" si="3"/>
        <v>-1</v>
      </c>
      <c r="F9" s="31">
        <f>SUM('2021'!B9:M9)</f>
        <v>46812</v>
      </c>
      <c r="G9" s="31">
        <f>SUM('2020'!B9:M9)</f>
        <v>247374</v>
      </c>
      <c r="H9" s="31">
        <f t="shared" si="4"/>
        <v>-200562</v>
      </c>
      <c r="I9" s="27">
        <f t="shared" si="5"/>
        <v>-0.81076426786970335</v>
      </c>
    </row>
    <row r="10" spans="1:9" x14ac:dyDescent="0.35">
      <c r="A10" s="16" t="s">
        <v>16</v>
      </c>
      <c r="B10" s="30">
        <f>'2021'!M10</f>
        <v>0</v>
      </c>
      <c r="C10" s="43">
        <f>'2020'!M10</f>
        <v>20703</v>
      </c>
      <c r="D10" s="43">
        <f t="shared" si="2"/>
        <v>-20703</v>
      </c>
      <c r="E10" s="23">
        <f t="shared" si="3"/>
        <v>-1</v>
      </c>
      <c r="F10" s="43">
        <f>SUM('2021'!B10:M10)</f>
        <v>45380</v>
      </c>
      <c r="G10" s="43">
        <f>SUM('2020'!B10:M10)</f>
        <v>315090</v>
      </c>
      <c r="H10" s="43">
        <f t="shared" si="4"/>
        <v>-269710</v>
      </c>
      <c r="I10" s="26">
        <f t="shared" si="5"/>
        <v>-0.85597765717731444</v>
      </c>
    </row>
    <row r="11" spans="1:9" x14ac:dyDescent="0.35">
      <c r="A11" s="14" t="s">
        <v>14</v>
      </c>
      <c r="B11" s="29">
        <f>'2021'!M11</f>
        <v>0</v>
      </c>
      <c r="C11" s="11">
        <f>'2020'!M11</f>
        <v>74229</v>
      </c>
      <c r="D11" s="11">
        <f t="shared" si="2"/>
        <v>-74229</v>
      </c>
      <c r="E11" s="22">
        <f t="shared" si="3"/>
        <v>-1</v>
      </c>
      <c r="F11" s="11">
        <f>SUM('2021'!B11:M11)</f>
        <v>165815</v>
      </c>
      <c r="G11" s="11">
        <f>SUM('2020'!B11:M11)</f>
        <v>1340618</v>
      </c>
      <c r="H11" s="11">
        <f t="shared" si="4"/>
        <v>-1174803</v>
      </c>
      <c r="I11" s="26">
        <f t="shared" si="5"/>
        <v>-0.87631450569811831</v>
      </c>
    </row>
    <row r="12" spans="1:9" x14ac:dyDescent="0.35">
      <c r="A12" s="16" t="s">
        <v>17</v>
      </c>
      <c r="B12" s="30">
        <f>'2021'!M12</f>
        <v>0</v>
      </c>
      <c r="C12" s="43">
        <f>'2020'!M12</f>
        <v>1695</v>
      </c>
      <c r="D12" s="43">
        <f t="shared" si="2"/>
        <v>-1695</v>
      </c>
      <c r="E12" s="23">
        <f t="shared" si="3"/>
        <v>-1</v>
      </c>
      <c r="F12" s="43">
        <f>SUM('2021'!B12:M12)</f>
        <v>6405</v>
      </c>
      <c r="G12" s="43">
        <f>SUM('2020'!B12:M12)</f>
        <v>38866</v>
      </c>
      <c r="H12" s="43">
        <f t="shared" si="4"/>
        <v>-32461</v>
      </c>
      <c r="I12" s="25">
        <f t="shared" si="5"/>
        <v>-0.83520300519734469</v>
      </c>
    </row>
    <row r="13" spans="1:9" x14ac:dyDescent="0.35">
      <c r="A13" s="14" t="s">
        <v>15</v>
      </c>
      <c r="B13" s="29">
        <f>'2021'!M13</f>
        <v>0</v>
      </c>
      <c r="C13" s="11">
        <f>'2020'!M13</f>
        <v>97385</v>
      </c>
      <c r="D13" s="11">
        <f t="shared" si="2"/>
        <v>-97385</v>
      </c>
      <c r="E13" s="22">
        <f t="shared" si="3"/>
        <v>-1</v>
      </c>
      <c r="F13" s="11">
        <f>SUM('2021'!B13:M13)</f>
        <v>239886</v>
      </c>
      <c r="G13" s="11">
        <f>SUM('2020'!B13:M13)</f>
        <v>1851912</v>
      </c>
      <c r="H13" s="11">
        <f t="shared" si="4"/>
        <v>-1612026</v>
      </c>
      <c r="I13" s="26">
        <f t="shared" si="5"/>
        <v>-0.87046576727187897</v>
      </c>
    </row>
    <row r="14" spans="1:9" x14ac:dyDescent="0.35">
      <c r="A14" s="18" t="s">
        <v>45</v>
      </c>
      <c r="B14" s="31">
        <f>'2021'!M14</f>
        <v>0</v>
      </c>
      <c r="C14" s="31">
        <f>'2020'!M14</f>
        <v>194012</v>
      </c>
      <c r="D14" s="31">
        <f t="shared" si="2"/>
        <v>-194012</v>
      </c>
      <c r="E14" s="24">
        <f t="shared" si="3"/>
        <v>-1</v>
      </c>
      <c r="F14" s="31">
        <f>SUM('2021'!B14:M14)</f>
        <v>457486</v>
      </c>
      <c r="G14" s="31">
        <f>SUM('2020'!B14:M14)</f>
        <v>3546486</v>
      </c>
      <c r="H14" s="31">
        <f t="shared" si="4"/>
        <v>-3089000</v>
      </c>
      <c r="I14" s="27">
        <f t="shared" si="5"/>
        <v>-0.87100301537916691</v>
      </c>
    </row>
    <row r="15" spans="1:9" x14ac:dyDescent="0.35">
      <c r="A15" s="16" t="s">
        <v>24</v>
      </c>
      <c r="B15" s="30">
        <f>'2021'!M15</f>
        <v>0</v>
      </c>
      <c r="C15" s="43">
        <f>'2020'!M15</f>
        <v>11001</v>
      </c>
      <c r="D15" s="43">
        <f t="shared" si="2"/>
        <v>-11001</v>
      </c>
      <c r="E15" s="23">
        <f t="shared" si="3"/>
        <v>-1</v>
      </c>
      <c r="F15" s="43">
        <f>SUM('2021'!B15:M15)</f>
        <v>23686</v>
      </c>
      <c r="G15" s="43">
        <f>SUM('2020'!B15:M15)</f>
        <v>121001</v>
      </c>
      <c r="H15" s="43">
        <f t="shared" si="4"/>
        <v>-97315</v>
      </c>
      <c r="I15" s="25">
        <f t="shared" si="5"/>
        <v>-0.80424955165659784</v>
      </c>
    </row>
    <row r="16" spans="1:9" x14ac:dyDescent="0.35">
      <c r="A16" s="14" t="s">
        <v>23</v>
      </c>
      <c r="B16" s="29">
        <f>'2021'!M16</f>
        <v>0</v>
      </c>
      <c r="C16" s="11">
        <f>'2020'!M16</f>
        <v>8524</v>
      </c>
      <c r="D16" s="11">
        <f t="shared" si="2"/>
        <v>-8524</v>
      </c>
      <c r="E16" s="22">
        <f t="shared" si="3"/>
        <v>-1</v>
      </c>
      <c r="F16" s="11">
        <f>SUM('2021'!B16:M16)</f>
        <v>16756</v>
      </c>
      <c r="G16" s="11">
        <f>SUM('2020'!B16:M16)</f>
        <v>83103</v>
      </c>
      <c r="H16" s="11">
        <f t="shared" si="4"/>
        <v>-66347</v>
      </c>
      <c r="I16" s="26">
        <f t="shared" si="5"/>
        <v>-0.79837069660541737</v>
      </c>
    </row>
    <row r="17" spans="1:9" x14ac:dyDescent="0.35">
      <c r="A17" s="18" t="s">
        <v>46</v>
      </c>
      <c r="B17" s="31">
        <f>'2021'!M17</f>
        <v>0</v>
      </c>
      <c r="C17" s="31">
        <f>'2020'!M17</f>
        <v>19525</v>
      </c>
      <c r="D17" s="31">
        <f t="shared" si="2"/>
        <v>-19525</v>
      </c>
      <c r="E17" s="24">
        <f t="shared" si="3"/>
        <v>-1</v>
      </c>
      <c r="F17" s="31">
        <f>SUM('2021'!B17:M17)</f>
        <v>40442</v>
      </c>
      <c r="G17" s="31">
        <f>SUM('2020'!B17:M17)</f>
        <v>204104</v>
      </c>
      <c r="H17" s="31">
        <f t="shared" si="4"/>
        <v>-163662</v>
      </c>
      <c r="I17" s="27">
        <f t="shared" si="5"/>
        <v>-0.80185591659154154</v>
      </c>
    </row>
    <row r="18" spans="1:9" x14ac:dyDescent="0.35">
      <c r="A18" s="16" t="s">
        <v>34</v>
      </c>
      <c r="B18" s="30">
        <f>'2021'!M18</f>
        <v>0</v>
      </c>
      <c r="C18" s="43">
        <f>'2020'!M18</f>
        <v>58685</v>
      </c>
      <c r="D18" s="43">
        <f t="shared" si="2"/>
        <v>-58685</v>
      </c>
      <c r="E18" s="23">
        <f t="shared" si="3"/>
        <v>-1</v>
      </c>
      <c r="F18" s="43">
        <f>SUM('2021'!B18:M18)</f>
        <v>121591</v>
      </c>
      <c r="G18" s="43">
        <f>SUM('2020'!B18:M18)</f>
        <v>780724</v>
      </c>
      <c r="H18" s="43">
        <f t="shared" si="4"/>
        <v>-659133</v>
      </c>
      <c r="I18" s="25">
        <f t="shared" si="5"/>
        <v>-0.84425866247226933</v>
      </c>
    </row>
    <row r="19" spans="1:9" x14ac:dyDescent="0.35">
      <c r="A19" s="14" t="s">
        <v>33</v>
      </c>
      <c r="B19" s="29">
        <f>'2021'!M19</f>
        <v>0</v>
      </c>
      <c r="C19" s="11">
        <f>'2020'!M19</f>
        <v>217196</v>
      </c>
      <c r="D19" s="11">
        <f t="shared" si="2"/>
        <v>-217196</v>
      </c>
      <c r="E19" s="22">
        <f t="shared" si="3"/>
        <v>-1</v>
      </c>
      <c r="F19" s="11">
        <f>SUM('2021'!B19:M19)</f>
        <v>451344</v>
      </c>
      <c r="G19" s="11">
        <f>SUM('2020'!B19:M19)</f>
        <v>2754435</v>
      </c>
      <c r="H19" s="11">
        <f t="shared" si="4"/>
        <v>-2303091</v>
      </c>
      <c r="I19" s="26">
        <f t="shared" si="5"/>
        <v>-0.8361391719172897</v>
      </c>
    </row>
    <row r="20" spans="1:9" x14ac:dyDescent="0.35">
      <c r="A20" s="18" t="s">
        <v>47</v>
      </c>
      <c r="B20" s="31">
        <f>'2021'!M20</f>
        <v>0</v>
      </c>
      <c r="C20" s="31">
        <f>'2020'!M20</f>
        <v>275881</v>
      </c>
      <c r="D20" s="31">
        <f t="shared" si="2"/>
        <v>-275881</v>
      </c>
      <c r="E20" s="24">
        <f t="shared" si="3"/>
        <v>-1</v>
      </c>
      <c r="F20" s="31">
        <f>SUM('2021'!B20:M20)</f>
        <v>572935</v>
      </c>
      <c r="G20" s="31">
        <f>SUM('2020'!B20:M20)</f>
        <v>3535159</v>
      </c>
      <c r="H20" s="31">
        <f t="shared" si="4"/>
        <v>-2962224</v>
      </c>
      <c r="I20" s="27">
        <f t="shared" si="5"/>
        <v>-0.83793232496756154</v>
      </c>
    </row>
    <row r="21" spans="1:9" x14ac:dyDescent="0.35">
      <c r="A21" s="16" t="s">
        <v>28</v>
      </c>
      <c r="B21" s="30">
        <f>'2021'!M21</f>
        <v>0</v>
      </c>
      <c r="C21" s="43">
        <f>'2020'!M21</f>
        <v>1603</v>
      </c>
      <c r="D21" s="43">
        <f t="shared" si="2"/>
        <v>-1603</v>
      </c>
      <c r="E21" s="23">
        <f t="shared" si="3"/>
        <v>-1</v>
      </c>
      <c r="F21" s="43">
        <f>SUM('2021'!B21:M21)</f>
        <v>3256</v>
      </c>
      <c r="G21" s="43">
        <f>SUM('2020'!B21:M21)</f>
        <v>16002</v>
      </c>
      <c r="H21" s="43">
        <f t="shared" si="4"/>
        <v>-12746</v>
      </c>
      <c r="I21" s="25">
        <f t="shared" si="5"/>
        <v>-0.79652543432070988</v>
      </c>
    </row>
    <row r="22" spans="1:9" x14ac:dyDescent="0.35">
      <c r="A22" s="14" t="s">
        <v>26</v>
      </c>
      <c r="B22" s="29">
        <f>'2021'!M22</f>
        <v>0</v>
      </c>
      <c r="C22" s="11">
        <f>'2020'!M22</f>
        <v>3366</v>
      </c>
      <c r="D22" s="11">
        <f t="shared" si="2"/>
        <v>-3366</v>
      </c>
      <c r="E22" s="22">
        <f t="shared" si="3"/>
        <v>-1</v>
      </c>
      <c r="F22" s="11">
        <f>SUM('2021'!B22:M22)</f>
        <v>6728</v>
      </c>
      <c r="G22" s="11">
        <f>SUM('2020'!B22:M22)</f>
        <v>34271</v>
      </c>
      <c r="H22" s="11">
        <f t="shared" si="4"/>
        <v>-27543</v>
      </c>
      <c r="I22" s="26">
        <f t="shared" si="5"/>
        <v>-0.80368241370254734</v>
      </c>
    </row>
    <row r="23" spans="1:9" x14ac:dyDescent="0.35">
      <c r="A23" s="16" t="s">
        <v>27</v>
      </c>
      <c r="B23" s="30">
        <f>'2021'!M23</f>
        <v>0</v>
      </c>
      <c r="C23" s="43">
        <f>'2020'!M23</f>
        <v>1718</v>
      </c>
      <c r="D23" s="43">
        <f t="shared" si="2"/>
        <v>-1718</v>
      </c>
      <c r="E23" s="23">
        <f t="shared" si="3"/>
        <v>-1</v>
      </c>
      <c r="F23" s="43">
        <f>SUM('2021'!B23:M23)</f>
        <v>3680</v>
      </c>
      <c r="G23" s="43">
        <f>SUM('2020'!B23:M23)</f>
        <v>17332</v>
      </c>
      <c r="H23" s="43">
        <f t="shared" si="4"/>
        <v>-13652</v>
      </c>
      <c r="I23" s="25">
        <f t="shared" si="5"/>
        <v>-0.78767597507500575</v>
      </c>
    </row>
    <row r="24" spans="1:9" x14ac:dyDescent="0.35">
      <c r="A24" s="14" t="s">
        <v>25</v>
      </c>
      <c r="B24" s="29">
        <f>'2021'!M24</f>
        <v>0</v>
      </c>
      <c r="C24" s="11">
        <f>'2020'!M24</f>
        <v>2607</v>
      </c>
      <c r="D24" s="11">
        <f t="shared" si="2"/>
        <v>-2607</v>
      </c>
      <c r="E24" s="22">
        <f t="shared" si="3"/>
        <v>-1</v>
      </c>
      <c r="F24" s="11">
        <f>SUM('2021'!B24:M24)</f>
        <v>5015</v>
      </c>
      <c r="G24" s="11">
        <f>SUM('2020'!B24:M24)</f>
        <v>24173</v>
      </c>
      <c r="H24" s="11">
        <f t="shared" si="4"/>
        <v>-19158</v>
      </c>
      <c r="I24" s="26">
        <f t="shared" si="5"/>
        <v>-0.79253712820088529</v>
      </c>
    </row>
    <row r="25" spans="1:9" x14ac:dyDescent="0.35">
      <c r="A25" s="16" t="s">
        <v>29</v>
      </c>
      <c r="B25" s="30">
        <f>'2021'!M25</f>
        <v>0</v>
      </c>
      <c r="C25" s="43">
        <f>'2020'!M25</f>
        <v>3573</v>
      </c>
      <c r="D25" s="43">
        <f t="shared" si="2"/>
        <v>-3573</v>
      </c>
      <c r="E25" s="23">
        <f t="shared" si="3"/>
        <v>-1</v>
      </c>
      <c r="F25" s="43">
        <f>SUM('2021'!B25:M25)</f>
        <v>7356</v>
      </c>
      <c r="G25" s="43">
        <f>SUM('2020'!B25:M25)</f>
        <v>36770</v>
      </c>
      <c r="H25" s="43">
        <f t="shared" si="4"/>
        <v>-29414</v>
      </c>
      <c r="I25" s="25">
        <f t="shared" si="5"/>
        <v>-0.79994560783247215</v>
      </c>
    </row>
    <row r="26" spans="1:9" x14ac:dyDescent="0.35">
      <c r="A26" s="14" t="s">
        <v>30</v>
      </c>
      <c r="B26" s="29">
        <f>'2021'!M26</f>
        <v>0</v>
      </c>
      <c r="C26" s="11">
        <f>'2020'!M26</f>
        <v>4948</v>
      </c>
      <c r="D26" s="11">
        <f t="shared" si="2"/>
        <v>-4948</v>
      </c>
      <c r="E26" s="22">
        <f t="shared" si="3"/>
        <v>-1</v>
      </c>
      <c r="F26" s="11">
        <f>SUM('2021'!B26:M26)</f>
        <v>9646</v>
      </c>
      <c r="G26" s="11">
        <f>SUM('2020'!B26:M26)</f>
        <v>50480</v>
      </c>
      <c r="H26" s="11">
        <f t="shared" si="4"/>
        <v>-40834</v>
      </c>
      <c r="I26" s="26">
        <f t="shared" si="5"/>
        <v>-0.80891442155309035</v>
      </c>
    </row>
    <row r="27" spans="1:9" x14ac:dyDescent="0.35">
      <c r="A27" s="18" t="s">
        <v>48</v>
      </c>
      <c r="B27" s="31">
        <f>'2021'!M27</f>
        <v>0</v>
      </c>
      <c r="C27" s="31">
        <f>'2020'!M27</f>
        <v>17815</v>
      </c>
      <c r="D27" s="31">
        <f t="shared" si="2"/>
        <v>-17815</v>
      </c>
      <c r="E27" s="24">
        <f t="shared" si="3"/>
        <v>-1</v>
      </c>
      <c r="F27" s="31">
        <f>SUM('2021'!B27:M27)</f>
        <v>35681</v>
      </c>
      <c r="G27" s="31">
        <f>SUM('2020'!B27:M27)</f>
        <v>179028</v>
      </c>
      <c r="H27" s="31">
        <f t="shared" si="4"/>
        <v>-143347</v>
      </c>
      <c r="I27" s="27">
        <f t="shared" si="5"/>
        <v>-0.80069598051701407</v>
      </c>
    </row>
    <row r="28" spans="1:9" x14ac:dyDescent="0.35">
      <c r="A28" s="16" t="s">
        <v>49</v>
      </c>
      <c r="B28" s="30">
        <f>'2021'!M28</f>
        <v>0</v>
      </c>
      <c r="C28" s="43">
        <f>'2020'!M28</f>
        <v>7897</v>
      </c>
      <c r="D28" s="43">
        <f t="shared" si="2"/>
        <v>-7897</v>
      </c>
      <c r="E28" s="23">
        <f t="shared" si="3"/>
        <v>-1</v>
      </c>
      <c r="F28" s="43">
        <f>SUM('2021'!B28:M28)</f>
        <v>17718</v>
      </c>
      <c r="G28" s="43">
        <f>SUM('2020'!B28:M28)</f>
        <v>109741</v>
      </c>
      <c r="H28" s="43">
        <f t="shared" si="4"/>
        <v>-92023</v>
      </c>
      <c r="I28" s="25">
        <f t="shared" si="5"/>
        <v>-0.83854712459336078</v>
      </c>
    </row>
    <row r="29" spans="1:9" x14ac:dyDescent="0.35">
      <c r="A29" s="14" t="s">
        <v>36</v>
      </c>
      <c r="B29" s="29">
        <f>'2021'!M29</f>
        <v>0</v>
      </c>
      <c r="C29" s="11">
        <f>'2020'!M29</f>
        <v>38816</v>
      </c>
      <c r="D29" s="11">
        <f t="shared" si="2"/>
        <v>-38816</v>
      </c>
      <c r="E29" s="22">
        <f t="shared" si="3"/>
        <v>-1</v>
      </c>
      <c r="F29" s="11">
        <f>SUM('2021'!B29:M29)</f>
        <v>86711</v>
      </c>
      <c r="G29" s="11">
        <f>SUM('2020'!B29:M29)</f>
        <v>457565</v>
      </c>
      <c r="H29" s="11">
        <f t="shared" si="4"/>
        <v>-370854</v>
      </c>
      <c r="I29" s="26">
        <f t="shared" si="5"/>
        <v>-0.81049468381541423</v>
      </c>
    </row>
    <row r="30" spans="1:9" x14ac:dyDescent="0.35">
      <c r="A30" s="16" t="s">
        <v>35</v>
      </c>
      <c r="B30" s="30">
        <f>'2021'!M30</f>
        <v>0</v>
      </c>
      <c r="C30" s="43">
        <f>'2020'!M30</f>
        <v>54162</v>
      </c>
      <c r="D30" s="43">
        <f t="shared" si="2"/>
        <v>-54162</v>
      </c>
      <c r="E30" s="23">
        <f t="shared" si="3"/>
        <v>-1</v>
      </c>
      <c r="F30" s="43">
        <f>SUM('2021'!B30:M30)</f>
        <v>107528</v>
      </c>
      <c r="G30" s="43">
        <f>SUM('2020'!B30:M30)</f>
        <v>738141</v>
      </c>
      <c r="H30" s="43">
        <f t="shared" si="4"/>
        <v>-630613</v>
      </c>
      <c r="I30" s="25">
        <f t="shared" si="5"/>
        <v>-0.85432593501783538</v>
      </c>
    </row>
    <row r="31" spans="1:9" x14ac:dyDescent="0.35">
      <c r="A31" s="18" t="s">
        <v>50</v>
      </c>
      <c r="B31" s="31">
        <f>'2021'!M31</f>
        <v>0</v>
      </c>
      <c r="C31" s="31">
        <f>'2020'!M31</f>
        <v>100875</v>
      </c>
      <c r="D31" s="31">
        <f t="shared" si="2"/>
        <v>-100875</v>
      </c>
      <c r="E31" s="24">
        <f t="shared" si="3"/>
        <v>-1</v>
      </c>
      <c r="F31" s="31">
        <f>SUM('2021'!B31:M31)</f>
        <v>211957</v>
      </c>
      <c r="G31" s="31">
        <f>SUM('2020'!B31:M31)</f>
        <v>1305447</v>
      </c>
      <c r="H31" s="31">
        <f t="shared" si="4"/>
        <v>-1093490</v>
      </c>
      <c r="I31" s="27">
        <f t="shared" si="5"/>
        <v>-0.83763645709094281</v>
      </c>
    </row>
    <row r="32" spans="1:9" x14ac:dyDescent="0.35">
      <c r="A32" s="14" t="s">
        <v>32</v>
      </c>
      <c r="B32" s="29">
        <f>'2021'!M32</f>
        <v>0</v>
      </c>
      <c r="C32" s="11">
        <f>'2020'!M32</f>
        <v>70480</v>
      </c>
      <c r="D32" s="11">
        <f t="shared" si="2"/>
        <v>-70480</v>
      </c>
      <c r="E32" s="22">
        <f t="shared" si="3"/>
        <v>-1</v>
      </c>
      <c r="F32" s="11">
        <f>SUM('2021'!B32:M32)</f>
        <v>156631</v>
      </c>
      <c r="G32" s="11">
        <f>SUM('2020'!B32:M32)</f>
        <v>952987</v>
      </c>
      <c r="H32" s="11">
        <f t="shared" si="4"/>
        <v>-796356</v>
      </c>
      <c r="I32" s="26">
        <f t="shared" si="5"/>
        <v>-0.83564203918836244</v>
      </c>
    </row>
    <row r="33" spans="1:9" x14ac:dyDescent="0.35">
      <c r="A33" s="16" t="s">
        <v>31</v>
      </c>
      <c r="B33" s="30">
        <f>'2021'!M33</f>
        <v>0</v>
      </c>
      <c r="C33" s="43">
        <f>'2020'!M33</f>
        <v>105416</v>
      </c>
      <c r="D33" s="43">
        <f t="shared" si="2"/>
        <v>-105416</v>
      </c>
      <c r="E33" s="23">
        <f t="shared" si="3"/>
        <v>-1</v>
      </c>
      <c r="F33" s="43">
        <f>SUM('2021'!B33:M33)</f>
        <v>215928</v>
      </c>
      <c r="G33" s="43">
        <f>SUM('2020'!B33:M33)</f>
        <v>1311263</v>
      </c>
      <c r="H33" s="43">
        <f t="shared" si="4"/>
        <v>-1095335</v>
      </c>
      <c r="I33" s="25">
        <f t="shared" si="5"/>
        <v>-0.83532822934834583</v>
      </c>
    </row>
    <row r="34" spans="1:9" x14ac:dyDescent="0.35">
      <c r="A34" s="18" t="s">
        <v>51</v>
      </c>
      <c r="B34" s="31">
        <f>'2021'!M34</f>
        <v>0</v>
      </c>
      <c r="C34" s="31">
        <f>'2020'!M34</f>
        <v>175896</v>
      </c>
      <c r="D34" s="44">
        <f t="shared" si="2"/>
        <v>-175896</v>
      </c>
      <c r="E34" s="24">
        <f t="shared" si="3"/>
        <v>-1</v>
      </c>
      <c r="F34" s="31">
        <f>SUM('2021'!B34:M34)</f>
        <v>372559</v>
      </c>
      <c r="G34" s="47">
        <f>SUM('2020'!B34:M34)</f>
        <v>2264250</v>
      </c>
      <c r="H34" s="47">
        <f t="shared" si="4"/>
        <v>-1891691</v>
      </c>
      <c r="I34" s="27">
        <f t="shared" si="5"/>
        <v>-0.83546030694490447</v>
      </c>
    </row>
    <row r="35" spans="1:9" x14ac:dyDescent="0.35">
      <c r="A35" s="14" t="s">
        <v>52</v>
      </c>
      <c r="B35" s="29">
        <f>'2021'!M35</f>
        <v>0</v>
      </c>
      <c r="C35" s="11">
        <f>'2020'!M35</f>
        <v>55</v>
      </c>
      <c r="D35" s="11">
        <f t="shared" si="2"/>
        <v>-55</v>
      </c>
      <c r="E35" s="22">
        <f t="shared" si="3"/>
        <v>-1</v>
      </c>
      <c r="F35" s="49">
        <f>SUM('2021'!B35:M35)</f>
        <v>95</v>
      </c>
      <c r="G35" s="29">
        <f>SUM('2020'!B35:M35)</f>
        <v>623</v>
      </c>
      <c r="H35" s="29">
        <f t="shared" si="4"/>
        <v>-528</v>
      </c>
      <c r="I35" s="45">
        <f t="shared" si="5"/>
        <v>-0.8475120385232745</v>
      </c>
    </row>
    <row r="36" spans="1:9" x14ac:dyDescent="0.35">
      <c r="A36" s="16" t="s">
        <v>19</v>
      </c>
      <c r="B36" s="30">
        <f>'2021'!M36</f>
        <v>0</v>
      </c>
      <c r="C36" s="43">
        <f>'2020'!M36</f>
        <v>6232</v>
      </c>
      <c r="D36" s="43">
        <f t="shared" si="2"/>
        <v>-6232</v>
      </c>
      <c r="E36" s="57">
        <f t="shared" si="3"/>
        <v>-1</v>
      </c>
      <c r="F36" s="50">
        <f>SUM('2021'!B36:M36)</f>
        <v>12876</v>
      </c>
      <c r="G36" s="30">
        <f>SUM('2020'!B36:M36)</f>
        <v>63868</v>
      </c>
      <c r="H36" s="30">
        <f t="shared" si="4"/>
        <v>-50992</v>
      </c>
      <c r="I36" s="46">
        <f t="shared" si="5"/>
        <v>-0.79839669317968309</v>
      </c>
    </row>
    <row r="37" spans="1:9" x14ac:dyDescent="0.35">
      <c r="A37" s="14" t="s">
        <v>18</v>
      </c>
      <c r="B37" s="29">
        <f>'2021'!M37</f>
        <v>0</v>
      </c>
      <c r="C37" s="11">
        <f>'2020'!M37</f>
        <v>20911</v>
      </c>
      <c r="D37" s="11">
        <f t="shared" si="2"/>
        <v>-20911</v>
      </c>
      <c r="E37" s="22">
        <f t="shared" si="3"/>
        <v>-1</v>
      </c>
      <c r="F37" s="49">
        <f>SUM('2021'!B37:M37)</f>
        <v>46489</v>
      </c>
      <c r="G37" s="29">
        <f>SUM('2020'!B37:M37)</f>
        <v>353950</v>
      </c>
      <c r="H37" s="29">
        <f t="shared" si="4"/>
        <v>-307461</v>
      </c>
      <c r="I37" s="45">
        <f t="shared" si="5"/>
        <v>-0.86865658991382966</v>
      </c>
    </row>
    <row r="38" spans="1:9" x14ac:dyDescent="0.35">
      <c r="A38" s="18" t="s">
        <v>53</v>
      </c>
      <c r="B38" s="31">
        <f>'2021'!M38</f>
        <v>0</v>
      </c>
      <c r="C38" s="31">
        <f>'2020'!M38</f>
        <v>27198</v>
      </c>
      <c r="D38" s="31">
        <f t="shared" si="2"/>
        <v>-27198</v>
      </c>
      <c r="E38" s="24">
        <f t="shared" si="3"/>
        <v>-1</v>
      </c>
      <c r="F38" s="31">
        <f>SUM('2021'!B38:M38)</f>
        <v>59460</v>
      </c>
      <c r="G38" s="48">
        <f>SUM('2020'!B38:M38)</f>
        <v>418441</v>
      </c>
      <c r="H38" s="48">
        <f t="shared" si="4"/>
        <v>-358981</v>
      </c>
      <c r="I38" s="27">
        <f t="shared" si="5"/>
        <v>-0.85790111389658275</v>
      </c>
    </row>
    <row r="39" spans="1:9" x14ac:dyDescent="0.35">
      <c r="A39" s="32" t="s">
        <v>54</v>
      </c>
      <c r="B39" s="33">
        <f>'2021'!M39</f>
        <v>0</v>
      </c>
      <c r="C39" s="33">
        <f>'2020'!M39</f>
        <v>833681</v>
      </c>
      <c r="D39" s="33">
        <f t="shared" si="2"/>
        <v>-833681</v>
      </c>
      <c r="E39" s="34">
        <f t="shared" si="3"/>
        <v>-1</v>
      </c>
      <c r="F39" s="35">
        <f>SUM('2021'!B39:M39)</f>
        <v>1797332</v>
      </c>
      <c r="G39" s="35">
        <f>SUM('2020'!B39:M39)</f>
        <v>11700289</v>
      </c>
      <c r="H39" s="35">
        <f t="shared" si="4"/>
        <v>-9902957</v>
      </c>
      <c r="I39" s="36">
        <f t="shared" si="5"/>
        <v>-0.84638567474700843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"/>
  <sheetViews>
    <sheetView topLeftCell="A7" workbookViewId="0">
      <selection activeCell="C52" sqref="C52"/>
    </sheetView>
  </sheetViews>
  <sheetFormatPr baseColWidth="10" defaultRowHeight="14.5" x14ac:dyDescent="0.35"/>
  <cols>
    <col min="1" max="1" width="33" bestFit="1" customWidth="1"/>
    <col min="2" max="2" width="12.81640625" bestFit="1" customWidth="1"/>
    <col min="3" max="13" width="11.54296875" bestFit="1" customWidth="1"/>
    <col min="14" max="14" width="12.81640625" bestFit="1" customWidth="1"/>
  </cols>
  <sheetData>
    <row r="1" spans="1:14" ht="21" x14ac:dyDescent="0.5">
      <c r="A1" s="9" t="s">
        <v>42</v>
      </c>
    </row>
    <row r="4" spans="1:14" x14ac:dyDescent="0.35">
      <c r="A4" s="58" t="s">
        <v>37</v>
      </c>
      <c r="B4" s="59" t="s">
        <v>0</v>
      </c>
      <c r="C4" s="59" t="s">
        <v>1</v>
      </c>
      <c r="D4" s="59" t="s">
        <v>2</v>
      </c>
      <c r="E4" s="59" t="s">
        <v>3</v>
      </c>
      <c r="F4" s="59" t="s">
        <v>4</v>
      </c>
      <c r="G4" s="59" t="s">
        <v>5</v>
      </c>
      <c r="H4" s="59" t="s">
        <v>6</v>
      </c>
      <c r="I4" s="59" t="s">
        <v>7</v>
      </c>
      <c r="J4" s="59" t="s">
        <v>8</v>
      </c>
      <c r="K4" s="59" t="s">
        <v>9</v>
      </c>
      <c r="L4" s="59" t="s">
        <v>10</v>
      </c>
      <c r="M4" s="59" t="s">
        <v>11</v>
      </c>
      <c r="N4" s="60" t="s">
        <v>12</v>
      </c>
    </row>
    <row r="5" spans="1:14" x14ac:dyDescent="0.35">
      <c r="A5" s="53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61" t="s">
        <v>13</v>
      </c>
    </row>
    <row r="6" spans="1:14" x14ac:dyDescent="0.35">
      <c r="A6" s="62" t="s">
        <v>22</v>
      </c>
      <c r="B6" s="73">
        <v>1525</v>
      </c>
      <c r="C6" s="82">
        <v>1290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>
        <f t="shared" ref="N6:N13" si="0">SUM(B6:M6)</f>
        <v>2815</v>
      </c>
    </row>
    <row r="7" spans="1:14" x14ac:dyDescent="0.35">
      <c r="A7" s="64" t="s">
        <v>20</v>
      </c>
      <c r="B7" s="74">
        <v>12899</v>
      </c>
      <c r="C7" s="83">
        <v>13441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>
        <f t="shared" si="0"/>
        <v>26340</v>
      </c>
    </row>
    <row r="8" spans="1:14" x14ac:dyDescent="0.35">
      <c r="A8" s="62" t="s">
        <v>21</v>
      </c>
      <c r="B8" s="73">
        <v>9242</v>
      </c>
      <c r="C8" s="82">
        <v>8415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>
        <f t="shared" si="0"/>
        <v>17657</v>
      </c>
    </row>
    <row r="9" spans="1:14" x14ac:dyDescent="0.35">
      <c r="A9" s="67" t="s">
        <v>44</v>
      </c>
      <c r="B9" s="75">
        <v>23666</v>
      </c>
      <c r="C9" s="84">
        <v>23146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>
        <f t="shared" si="0"/>
        <v>46812</v>
      </c>
    </row>
    <row r="10" spans="1:14" s="3" customFormat="1" x14ac:dyDescent="0.35">
      <c r="A10" s="64" t="s">
        <v>16</v>
      </c>
      <c r="B10" s="74">
        <v>22540</v>
      </c>
      <c r="C10" s="83">
        <v>22840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>
        <f t="shared" ref="N10" si="1">SUM(N6:N9)</f>
        <v>93624</v>
      </c>
    </row>
    <row r="11" spans="1:14" x14ac:dyDescent="0.35">
      <c r="A11" s="62" t="s">
        <v>14</v>
      </c>
      <c r="B11" s="73">
        <v>77692</v>
      </c>
      <c r="C11" s="82">
        <v>88123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>
        <f t="shared" si="0"/>
        <v>165815</v>
      </c>
    </row>
    <row r="12" spans="1:14" x14ac:dyDescent="0.35">
      <c r="A12" s="64" t="s">
        <v>17</v>
      </c>
      <c r="B12" s="74">
        <v>3453</v>
      </c>
      <c r="C12" s="83">
        <v>2952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>
        <f t="shared" si="0"/>
        <v>6405</v>
      </c>
    </row>
    <row r="13" spans="1:14" x14ac:dyDescent="0.35">
      <c r="A13" s="62" t="s">
        <v>15</v>
      </c>
      <c r="B13" s="73">
        <v>111363</v>
      </c>
      <c r="C13" s="82">
        <v>128523</v>
      </c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>
        <f t="shared" si="0"/>
        <v>239886</v>
      </c>
    </row>
    <row r="14" spans="1:14" x14ac:dyDescent="0.35">
      <c r="A14" s="67" t="s">
        <v>45</v>
      </c>
      <c r="B14" s="75">
        <v>215048</v>
      </c>
      <c r="C14" s="84">
        <v>242438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>
        <f t="shared" ref="N14" si="2">SUM(N12:N13)</f>
        <v>246291</v>
      </c>
    </row>
    <row r="15" spans="1:14" x14ac:dyDescent="0.35">
      <c r="A15" s="64" t="s">
        <v>24</v>
      </c>
      <c r="B15" s="74">
        <v>12543</v>
      </c>
      <c r="C15" s="83">
        <v>11143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>
        <f>SUM(B15:M15)</f>
        <v>23686</v>
      </c>
    </row>
    <row r="16" spans="1:14" x14ac:dyDescent="0.35">
      <c r="A16" s="62" t="s">
        <v>23</v>
      </c>
      <c r="B16" s="73">
        <v>8744</v>
      </c>
      <c r="C16" s="82">
        <v>8012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>
        <f>SUM(B16:M16)</f>
        <v>16756</v>
      </c>
    </row>
    <row r="17" spans="1:14" x14ac:dyDescent="0.35">
      <c r="A17" s="67" t="s">
        <v>46</v>
      </c>
      <c r="B17" s="75">
        <v>21287</v>
      </c>
      <c r="C17" s="84">
        <v>19155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>
        <f>SUM(B17:M17)</f>
        <v>40442</v>
      </c>
    </row>
    <row r="18" spans="1:14" x14ac:dyDescent="0.35">
      <c r="A18" s="64" t="s">
        <v>34</v>
      </c>
      <c r="B18" s="74">
        <v>58708</v>
      </c>
      <c r="C18" s="83">
        <v>62883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>
        <f>SUM(B18:M18)</f>
        <v>121591</v>
      </c>
    </row>
    <row r="19" spans="1:14" x14ac:dyDescent="0.35">
      <c r="A19" s="62" t="s">
        <v>33</v>
      </c>
      <c r="B19" s="73">
        <v>219723</v>
      </c>
      <c r="C19" s="82">
        <v>231621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>
        <f>SUM(N16:N18)</f>
        <v>178789</v>
      </c>
    </row>
    <row r="20" spans="1:14" x14ac:dyDescent="0.35">
      <c r="A20" s="67" t="s">
        <v>47</v>
      </c>
      <c r="B20" s="75">
        <v>278431</v>
      </c>
      <c r="C20" s="84">
        <v>294504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>
        <f>SUM(B20:M20)</f>
        <v>572935</v>
      </c>
    </row>
    <row r="21" spans="1:14" x14ac:dyDescent="0.35">
      <c r="A21" s="64" t="s">
        <v>28</v>
      </c>
      <c r="B21" s="74">
        <v>1702</v>
      </c>
      <c r="C21" s="83">
        <v>1554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>
        <f>SUM(B21:M21)</f>
        <v>3256</v>
      </c>
    </row>
    <row r="22" spans="1:14" x14ac:dyDescent="0.35">
      <c r="A22" s="62" t="s">
        <v>26</v>
      </c>
      <c r="B22" s="73">
        <v>3677</v>
      </c>
      <c r="C22" s="82">
        <v>3051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>
        <f>SUM(B22:M22)</f>
        <v>6728</v>
      </c>
    </row>
    <row r="23" spans="1:14" x14ac:dyDescent="0.35">
      <c r="A23" s="64" t="s">
        <v>27</v>
      </c>
      <c r="B23" s="74">
        <v>2107</v>
      </c>
      <c r="C23" s="83">
        <v>1573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>
        <f t="shared" ref="N23" si="3">SUM(N21:N22)</f>
        <v>9984</v>
      </c>
    </row>
    <row r="24" spans="1:14" x14ac:dyDescent="0.35">
      <c r="A24" s="62" t="s">
        <v>25</v>
      </c>
      <c r="B24" s="73">
        <v>2560</v>
      </c>
      <c r="C24" s="82">
        <v>2455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>
        <f>SUM(B24:M24)</f>
        <v>5015</v>
      </c>
    </row>
    <row r="25" spans="1:14" x14ac:dyDescent="0.35">
      <c r="A25" s="64" t="s">
        <v>29</v>
      </c>
      <c r="B25" s="74">
        <v>3878</v>
      </c>
      <c r="C25" s="83">
        <v>3478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>
        <f t="shared" ref="N25:N32" si="4">SUM(B25:M25)</f>
        <v>7356</v>
      </c>
    </row>
    <row r="26" spans="1:14" x14ac:dyDescent="0.35">
      <c r="A26" s="62" t="s">
        <v>30</v>
      </c>
      <c r="B26" s="73">
        <v>5130</v>
      </c>
      <c r="C26" s="82">
        <v>4516</v>
      </c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>
        <f t="shared" si="4"/>
        <v>9646</v>
      </c>
    </row>
    <row r="27" spans="1:14" x14ac:dyDescent="0.35">
      <c r="A27" s="67" t="s">
        <v>48</v>
      </c>
      <c r="B27" s="75">
        <v>19054</v>
      </c>
      <c r="C27" s="84">
        <v>16627</v>
      </c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>
        <f t="shared" si="4"/>
        <v>35681</v>
      </c>
    </row>
    <row r="28" spans="1:14" x14ac:dyDescent="0.35">
      <c r="A28" s="64" t="s">
        <v>49</v>
      </c>
      <c r="B28" s="74">
        <v>8151</v>
      </c>
      <c r="C28" s="83">
        <v>9567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>
        <f t="shared" si="4"/>
        <v>17718</v>
      </c>
    </row>
    <row r="29" spans="1:14" x14ac:dyDescent="0.35">
      <c r="A29" s="62" t="s">
        <v>36</v>
      </c>
      <c r="B29" s="73">
        <v>44128</v>
      </c>
      <c r="C29" s="82">
        <v>42583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>
        <f t="shared" si="4"/>
        <v>86711</v>
      </c>
    </row>
    <row r="30" spans="1:14" x14ac:dyDescent="0.35">
      <c r="A30" s="64" t="s">
        <v>35</v>
      </c>
      <c r="B30" s="74">
        <v>50085</v>
      </c>
      <c r="C30" s="83">
        <v>57443</v>
      </c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>
        <f t="shared" si="4"/>
        <v>107528</v>
      </c>
    </row>
    <row r="31" spans="1:14" x14ac:dyDescent="0.35">
      <c r="A31" s="67" t="s">
        <v>50</v>
      </c>
      <c r="B31" s="75">
        <v>102364</v>
      </c>
      <c r="C31" s="84">
        <v>109593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>
        <f t="shared" ref="N31" si="5">SUM(N25:N30)</f>
        <v>264640</v>
      </c>
    </row>
    <row r="32" spans="1:14" x14ac:dyDescent="0.35">
      <c r="A32" s="62" t="s">
        <v>32</v>
      </c>
      <c r="B32" s="73">
        <v>74510</v>
      </c>
      <c r="C32" s="82">
        <v>82121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>
        <f t="shared" si="4"/>
        <v>156631</v>
      </c>
    </row>
    <row r="33" spans="1:14" x14ac:dyDescent="0.35">
      <c r="A33" s="64" t="s">
        <v>31</v>
      </c>
      <c r="B33" s="74">
        <v>113768</v>
      </c>
      <c r="C33" s="83">
        <v>102160</v>
      </c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>
        <f>SUM(B33:M33)</f>
        <v>215928</v>
      </c>
    </row>
    <row r="34" spans="1:14" x14ac:dyDescent="0.35">
      <c r="A34" s="67" t="s">
        <v>51</v>
      </c>
      <c r="B34" s="75">
        <v>188278</v>
      </c>
      <c r="C34" s="84">
        <v>184281</v>
      </c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>
        <f>SUM(B34:M34)</f>
        <v>372559</v>
      </c>
    </row>
    <row r="35" spans="1:14" x14ac:dyDescent="0.35">
      <c r="A35" s="62" t="s">
        <v>52</v>
      </c>
      <c r="B35" s="73">
        <v>52</v>
      </c>
      <c r="C35" s="82">
        <v>43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>
        <f>SUM(B35:M35)</f>
        <v>95</v>
      </c>
    </row>
    <row r="36" spans="1:14" x14ac:dyDescent="0.35">
      <c r="A36" s="64" t="s">
        <v>19</v>
      </c>
      <c r="B36" s="74">
        <v>6626</v>
      </c>
      <c r="C36" s="83">
        <v>6250</v>
      </c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5">
        <v>6626</v>
      </c>
    </row>
    <row r="37" spans="1:14" x14ac:dyDescent="0.35">
      <c r="A37" s="62" t="s">
        <v>18</v>
      </c>
      <c r="B37" s="73">
        <v>21979</v>
      </c>
      <c r="C37" s="82">
        <v>24510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>
        <f>SUM(B37:M37)</f>
        <v>46489</v>
      </c>
    </row>
    <row r="38" spans="1:14" x14ac:dyDescent="0.35">
      <c r="A38" s="67" t="s">
        <v>53</v>
      </c>
      <c r="B38" s="75">
        <v>28657</v>
      </c>
      <c r="C38" s="84">
        <v>30803</v>
      </c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>
        <f>SUM(B38:M38)</f>
        <v>59460</v>
      </c>
    </row>
    <row r="39" spans="1:14" x14ac:dyDescent="0.35">
      <c r="A39" s="69" t="s">
        <v>54</v>
      </c>
      <c r="B39" s="73">
        <v>876785</v>
      </c>
      <c r="C39" s="82">
        <v>920547</v>
      </c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>
        <f>SUM(B39:M39)</f>
        <v>1797332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1"/>
  <sheetViews>
    <sheetView topLeftCell="A7" zoomScaleNormal="100" workbookViewId="0">
      <selection activeCell="B42" sqref="B42"/>
    </sheetView>
  </sheetViews>
  <sheetFormatPr baseColWidth="10" defaultRowHeight="14.5" x14ac:dyDescent="0.35"/>
  <cols>
    <col min="1" max="1" width="34.6328125" customWidth="1"/>
    <col min="2" max="9" width="15.7265625" customWidth="1"/>
  </cols>
  <sheetData>
    <row r="1" spans="1:9" ht="26" x14ac:dyDescent="0.6">
      <c r="A1" s="8" t="s">
        <v>43</v>
      </c>
    </row>
    <row r="2" spans="1:9" ht="15" customHeight="1" x14ac:dyDescent="0.35">
      <c r="A2" s="72">
        <v>44197</v>
      </c>
    </row>
    <row r="4" spans="1:9" x14ac:dyDescent="0.35">
      <c r="A4" s="13" t="s">
        <v>37</v>
      </c>
      <c r="B4" s="76" t="s">
        <v>38</v>
      </c>
      <c r="C4" s="77"/>
      <c r="D4" s="77"/>
      <c r="E4" s="78"/>
      <c r="F4" s="76" t="s">
        <v>39</v>
      </c>
      <c r="G4" s="77"/>
      <c r="H4" s="77"/>
      <c r="I4" s="78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'2021'!B6</f>
        <v>1525</v>
      </c>
      <c r="C6" s="29">
        <f>'2020'!B6</f>
        <v>2180</v>
      </c>
      <c r="D6" s="29">
        <f t="shared" ref="D6:D24" si="0">B6-C6</f>
        <v>-655</v>
      </c>
      <c r="E6" s="22">
        <f t="shared" ref="E6:E24" si="1">D6/C6</f>
        <v>-0.30045871559633025</v>
      </c>
      <c r="F6" s="29">
        <f>B6</f>
        <v>1525</v>
      </c>
      <c r="G6" s="29">
        <f t="shared" ref="G6:H9" si="2">C6</f>
        <v>2180</v>
      </c>
      <c r="H6" s="29">
        <f t="shared" si="2"/>
        <v>-655</v>
      </c>
      <c r="I6" s="26">
        <f>H6/G6</f>
        <v>-0.30045871559633025</v>
      </c>
    </row>
    <row r="7" spans="1:9" x14ac:dyDescent="0.35">
      <c r="A7" s="16" t="s">
        <v>20</v>
      </c>
      <c r="B7" s="30">
        <f>'2021'!B7</f>
        <v>12899</v>
      </c>
      <c r="C7" s="30">
        <f>'2020'!B7</f>
        <v>22586</v>
      </c>
      <c r="D7" s="30">
        <f t="shared" si="0"/>
        <v>-9687</v>
      </c>
      <c r="E7" s="23">
        <f t="shared" si="1"/>
        <v>-0.42889400513592491</v>
      </c>
      <c r="F7" s="30">
        <f t="shared" ref="F7:F8" si="3">B7</f>
        <v>12899</v>
      </c>
      <c r="G7" s="30">
        <f t="shared" si="2"/>
        <v>22586</v>
      </c>
      <c r="H7" s="30">
        <f t="shared" si="2"/>
        <v>-9687</v>
      </c>
      <c r="I7" s="25">
        <f t="shared" ref="I7:I9" si="4">H7/G7</f>
        <v>-0.42889400513592491</v>
      </c>
    </row>
    <row r="8" spans="1:9" x14ac:dyDescent="0.35">
      <c r="A8" s="14" t="s">
        <v>21</v>
      </c>
      <c r="B8" s="29">
        <f>'2021'!B8</f>
        <v>9242</v>
      </c>
      <c r="C8" s="29">
        <f>'2020'!B8</f>
        <v>14138</v>
      </c>
      <c r="D8" s="29">
        <f t="shared" si="0"/>
        <v>-4896</v>
      </c>
      <c r="E8" s="22">
        <f t="shared" si="1"/>
        <v>-0.34630074975244024</v>
      </c>
      <c r="F8" s="29">
        <f t="shared" si="3"/>
        <v>9242</v>
      </c>
      <c r="G8" s="29">
        <f t="shared" si="2"/>
        <v>14138</v>
      </c>
      <c r="H8" s="29">
        <f t="shared" si="2"/>
        <v>-4896</v>
      </c>
      <c r="I8" s="26">
        <f t="shared" si="4"/>
        <v>-0.34630074975244024</v>
      </c>
    </row>
    <row r="9" spans="1:9" x14ac:dyDescent="0.35">
      <c r="A9" s="18" t="s">
        <v>44</v>
      </c>
      <c r="B9" s="31">
        <f>'2021'!B9</f>
        <v>23666</v>
      </c>
      <c r="C9" s="31">
        <f>'2020'!B9</f>
        <v>38904</v>
      </c>
      <c r="D9" s="31">
        <f t="shared" si="0"/>
        <v>-15238</v>
      </c>
      <c r="E9" s="24">
        <f t="shared" si="1"/>
        <v>-0.39168208924532183</v>
      </c>
      <c r="F9" s="31">
        <f>B9</f>
        <v>23666</v>
      </c>
      <c r="G9" s="31">
        <f t="shared" si="2"/>
        <v>38904</v>
      </c>
      <c r="H9" s="31">
        <f t="shared" si="2"/>
        <v>-15238</v>
      </c>
      <c r="I9" s="27">
        <f t="shared" si="4"/>
        <v>-0.39168208924532183</v>
      </c>
    </row>
    <row r="10" spans="1:9" s="3" customFormat="1" x14ac:dyDescent="0.35">
      <c r="A10" s="16" t="s">
        <v>16</v>
      </c>
      <c r="B10" s="30">
        <f>'2021'!B10</f>
        <v>22540</v>
      </c>
      <c r="C10" s="30">
        <f>'2020'!B10</f>
        <v>41734</v>
      </c>
      <c r="D10" s="30">
        <f t="shared" si="0"/>
        <v>-19194</v>
      </c>
      <c r="E10" s="23">
        <f t="shared" si="1"/>
        <v>-0.45991278094599125</v>
      </c>
      <c r="F10" s="30">
        <f>SUM(F6:F9)</f>
        <v>47332</v>
      </c>
      <c r="G10" s="30">
        <f>SUM(G6:G9)</f>
        <v>77808</v>
      </c>
      <c r="H10" s="30">
        <f>H6-H9</f>
        <v>14583</v>
      </c>
      <c r="I10" s="25">
        <f>H10/G10</f>
        <v>0.18742288710672425</v>
      </c>
    </row>
    <row r="11" spans="1:9" x14ac:dyDescent="0.35">
      <c r="A11" s="14" t="s">
        <v>14</v>
      </c>
      <c r="B11" s="29">
        <f>'2021'!B11</f>
        <v>77692</v>
      </c>
      <c r="C11" s="29">
        <f>'2020'!B11</f>
        <v>182238</v>
      </c>
      <c r="D11" s="29">
        <f t="shared" si="0"/>
        <v>-104546</v>
      </c>
      <c r="E11" s="22">
        <f t="shared" si="1"/>
        <v>-0.57367837662836507</v>
      </c>
      <c r="F11" s="29">
        <f t="shared" ref="F11:F39" si="5">B11</f>
        <v>77692</v>
      </c>
      <c r="G11" s="29">
        <f t="shared" ref="G11:H13" si="6">C11</f>
        <v>182238</v>
      </c>
      <c r="H11" s="29">
        <f t="shared" si="6"/>
        <v>-104546</v>
      </c>
      <c r="I11" s="26">
        <f>H11/G11</f>
        <v>-0.57367837662836507</v>
      </c>
    </row>
    <row r="12" spans="1:9" x14ac:dyDescent="0.35">
      <c r="A12" s="16" t="s">
        <v>17</v>
      </c>
      <c r="B12" s="30">
        <f>'2021'!B12</f>
        <v>3453</v>
      </c>
      <c r="C12" s="30">
        <f>'2020'!B12</f>
        <v>6426</v>
      </c>
      <c r="D12" s="30">
        <f t="shared" si="0"/>
        <v>-2973</v>
      </c>
      <c r="E12" s="23">
        <f t="shared" si="1"/>
        <v>-0.46265172735760973</v>
      </c>
      <c r="F12" s="30">
        <f t="shared" si="5"/>
        <v>3453</v>
      </c>
      <c r="G12" s="30">
        <f t="shared" si="6"/>
        <v>6426</v>
      </c>
      <c r="H12" s="30">
        <f t="shared" si="6"/>
        <v>-2973</v>
      </c>
      <c r="I12" s="25">
        <f t="shared" ref="I12:I19" si="7">H12/G12</f>
        <v>-0.46265172735760973</v>
      </c>
    </row>
    <row r="13" spans="1:9" x14ac:dyDescent="0.35">
      <c r="A13" s="14" t="s">
        <v>15</v>
      </c>
      <c r="B13" s="29">
        <f>'2021'!B13</f>
        <v>111363</v>
      </c>
      <c r="C13" s="29">
        <f>'2020'!B13</f>
        <v>264877</v>
      </c>
      <c r="D13" s="29">
        <f t="shared" si="0"/>
        <v>-153514</v>
      </c>
      <c r="E13" s="22">
        <f t="shared" si="1"/>
        <v>-0.57956711983297904</v>
      </c>
      <c r="F13" s="29">
        <f t="shared" si="5"/>
        <v>111363</v>
      </c>
      <c r="G13" s="29">
        <f t="shared" si="6"/>
        <v>264877</v>
      </c>
      <c r="H13" s="29">
        <f t="shared" si="6"/>
        <v>-153514</v>
      </c>
      <c r="I13" s="26">
        <f t="shared" si="7"/>
        <v>-0.57956711983297904</v>
      </c>
    </row>
    <row r="14" spans="1:9" x14ac:dyDescent="0.35">
      <c r="A14" s="18" t="s">
        <v>45</v>
      </c>
      <c r="B14" s="31">
        <f>'2021'!B14</f>
        <v>215048</v>
      </c>
      <c r="C14" s="31">
        <f>'2020'!B14</f>
        <v>495275</v>
      </c>
      <c r="D14" s="31">
        <f t="shared" si="0"/>
        <v>-280227</v>
      </c>
      <c r="E14" s="24">
        <f t="shared" si="1"/>
        <v>-0.56580081772752511</v>
      </c>
      <c r="F14" s="31">
        <f t="shared" si="5"/>
        <v>215048</v>
      </c>
      <c r="G14" s="31">
        <f>C14</f>
        <v>495275</v>
      </c>
      <c r="H14" s="31">
        <f>D14</f>
        <v>-280227</v>
      </c>
      <c r="I14" s="27">
        <f t="shared" si="7"/>
        <v>-0.56580081772752511</v>
      </c>
    </row>
    <row r="15" spans="1:9" x14ac:dyDescent="0.35">
      <c r="A15" s="16" t="s">
        <v>24</v>
      </c>
      <c r="B15" s="30">
        <f>'2021'!B15</f>
        <v>12543</v>
      </c>
      <c r="C15" s="30">
        <f>'2020'!B15</f>
        <v>18138</v>
      </c>
      <c r="D15" s="30">
        <f t="shared" si="0"/>
        <v>-5595</v>
      </c>
      <c r="E15" s="23">
        <f t="shared" si="1"/>
        <v>-0.30846840886536553</v>
      </c>
      <c r="F15" s="30">
        <f t="shared" si="5"/>
        <v>12543</v>
      </c>
      <c r="G15" s="30">
        <f>C15</f>
        <v>18138</v>
      </c>
      <c r="H15" s="30">
        <f>D15</f>
        <v>-5595</v>
      </c>
      <c r="I15" s="25">
        <f t="shared" si="7"/>
        <v>-0.30846840886536553</v>
      </c>
    </row>
    <row r="16" spans="1:9" x14ac:dyDescent="0.35">
      <c r="A16" s="14" t="s">
        <v>23</v>
      </c>
      <c r="B16" s="29">
        <f>'2021'!B16</f>
        <v>8744</v>
      </c>
      <c r="C16" s="29">
        <f>'2020'!B16</f>
        <v>11067</v>
      </c>
      <c r="D16" s="29">
        <f t="shared" si="0"/>
        <v>-2323</v>
      </c>
      <c r="E16" s="22">
        <f t="shared" si="1"/>
        <v>-0.20990331616517574</v>
      </c>
      <c r="F16" s="29">
        <f t="shared" si="5"/>
        <v>8744</v>
      </c>
      <c r="G16" s="29">
        <f t="shared" ref="G16:H17" si="8">C16</f>
        <v>11067</v>
      </c>
      <c r="H16" s="29">
        <f t="shared" si="8"/>
        <v>-2323</v>
      </c>
      <c r="I16" s="26">
        <f t="shared" si="7"/>
        <v>-0.20990331616517574</v>
      </c>
    </row>
    <row r="17" spans="1:9" x14ac:dyDescent="0.35">
      <c r="A17" s="18" t="s">
        <v>46</v>
      </c>
      <c r="B17" s="31">
        <f>'2021'!B17</f>
        <v>21287</v>
      </c>
      <c r="C17" s="31">
        <f>'2020'!B17</f>
        <v>29205</v>
      </c>
      <c r="D17" s="31">
        <f t="shared" si="0"/>
        <v>-7918</v>
      </c>
      <c r="E17" s="24">
        <f t="shared" si="1"/>
        <v>-0.27111795925355248</v>
      </c>
      <c r="F17" s="31">
        <f t="shared" si="5"/>
        <v>21287</v>
      </c>
      <c r="G17" s="31">
        <f t="shared" si="8"/>
        <v>29205</v>
      </c>
      <c r="H17" s="31">
        <f t="shared" si="8"/>
        <v>-7918</v>
      </c>
      <c r="I17" s="27">
        <f t="shared" ref="I17" si="9">E17</f>
        <v>-0.27111795925355248</v>
      </c>
    </row>
    <row r="18" spans="1:9" x14ac:dyDescent="0.35">
      <c r="A18" s="16" t="s">
        <v>34</v>
      </c>
      <c r="B18" s="30">
        <f>'2021'!B18</f>
        <v>58708</v>
      </c>
      <c r="C18" s="30">
        <f>'2020'!B18</f>
        <v>100840</v>
      </c>
      <c r="D18" s="30">
        <f t="shared" si="0"/>
        <v>-42132</v>
      </c>
      <c r="E18" s="23">
        <f t="shared" si="1"/>
        <v>-0.41781039270130899</v>
      </c>
      <c r="F18" s="30">
        <f t="shared" si="5"/>
        <v>58708</v>
      </c>
      <c r="G18" s="30">
        <f>C18</f>
        <v>100840</v>
      </c>
      <c r="H18" s="30">
        <f>D18</f>
        <v>-42132</v>
      </c>
      <c r="I18" s="25">
        <f t="shared" si="7"/>
        <v>-0.41781039270130899</v>
      </c>
    </row>
    <row r="19" spans="1:9" x14ac:dyDescent="0.35">
      <c r="A19" s="14" t="s">
        <v>33</v>
      </c>
      <c r="B19" s="29">
        <f>'2021'!B19</f>
        <v>219723</v>
      </c>
      <c r="C19" s="29">
        <f>'2020'!B19</f>
        <v>368949</v>
      </c>
      <c r="D19" s="29">
        <f t="shared" si="0"/>
        <v>-149226</v>
      </c>
      <c r="E19" s="22">
        <f t="shared" si="1"/>
        <v>-0.40446240537310035</v>
      </c>
      <c r="F19" s="29">
        <f t="shared" si="5"/>
        <v>219723</v>
      </c>
      <c r="G19" s="29">
        <f t="shared" ref="G19:G21" si="10">C19</f>
        <v>368949</v>
      </c>
      <c r="H19" s="29">
        <f t="shared" ref="H19:H21" si="11">D19</f>
        <v>-149226</v>
      </c>
      <c r="I19" s="26">
        <f t="shared" si="7"/>
        <v>-0.40446240537310035</v>
      </c>
    </row>
    <row r="20" spans="1:9" x14ac:dyDescent="0.35">
      <c r="A20" s="18" t="s">
        <v>47</v>
      </c>
      <c r="B20" s="31">
        <f>'2021'!B20</f>
        <v>278431</v>
      </c>
      <c r="C20" s="31">
        <f>'2020'!B20</f>
        <v>469789</v>
      </c>
      <c r="D20" s="31">
        <f t="shared" si="0"/>
        <v>-191358</v>
      </c>
      <c r="E20" s="24">
        <f t="shared" si="1"/>
        <v>-0.407327544919102</v>
      </c>
      <c r="F20" s="31">
        <f t="shared" si="5"/>
        <v>278431</v>
      </c>
      <c r="G20" s="31">
        <f t="shared" si="10"/>
        <v>469789</v>
      </c>
      <c r="H20" s="31">
        <f t="shared" si="11"/>
        <v>-191358</v>
      </c>
      <c r="I20" s="27">
        <f t="shared" ref="I20" si="12">E20</f>
        <v>-0.407327544919102</v>
      </c>
    </row>
    <row r="21" spans="1:9" x14ac:dyDescent="0.35">
      <c r="A21" s="16" t="s">
        <v>28</v>
      </c>
      <c r="B21" s="30">
        <f>'2021'!B21</f>
        <v>1702</v>
      </c>
      <c r="C21" s="30">
        <f>'2020'!B21</f>
        <v>2077</v>
      </c>
      <c r="D21" s="30">
        <f t="shared" si="0"/>
        <v>-375</v>
      </c>
      <c r="E21" s="23">
        <f t="shared" si="1"/>
        <v>-0.18054886856042368</v>
      </c>
      <c r="F21" s="30">
        <f t="shared" si="5"/>
        <v>1702</v>
      </c>
      <c r="G21" s="30">
        <f t="shared" si="10"/>
        <v>2077</v>
      </c>
      <c r="H21" s="30">
        <f t="shared" si="11"/>
        <v>-375</v>
      </c>
      <c r="I21" s="25">
        <f>H21/G21</f>
        <v>-0.18054886856042368</v>
      </c>
    </row>
    <row r="22" spans="1:9" x14ac:dyDescent="0.35">
      <c r="A22" s="14" t="s">
        <v>26</v>
      </c>
      <c r="B22" s="29">
        <f>'2021'!B22</f>
        <v>3677</v>
      </c>
      <c r="C22" s="29">
        <f>'2020'!B22</f>
        <v>5008</v>
      </c>
      <c r="D22" s="29">
        <f t="shared" si="0"/>
        <v>-1331</v>
      </c>
      <c r="E22" s="22">
        <f t="shared" si="1"/>
        <v>-0.2657747603833866</v>
      </c>
      <c r="F22" s="29">
        <f t="shared" si="5"/>
        <v>3677</v>
      </c>
      <c r="G22" s="29">
        <f t="shared" ref="G22:H24" si="13">C22</f>
        <v>5008</v>
      </c>
      <c r="H22" s="29">
        <f t="shared" si="13"/>
        <v>-1331</v>
      </c>
      <c r="I22" s="26">
        <f>H22/G22</f>
        <v>-0.2657747603833866</v>
      </c>
    </row>
    <row r="23" spans="1:9" x14ac:dyDescent="0.35">
      <c r="A23" s="16" t="s">
        <v>27</v>
      </c>
      <c r="B23" s="30">
        <f>'2021'!B23</f>
        <v>2107</v>
      </c>
      <c r="C23" s="30">
        <f>'2020'!B23</f>
        <v>2412</v>
      </c>
      <c r="D23" s="30">
        <f t="shared" si="0"/>
        <v>-305</v>
      </c>
      <c r="E23" s="23">
        <f t="shared" si="1"/>
        <v>-0.12645107794361526</v>
      </c>
      <c r="F23" s="30">
        <f t="shared" si="5"/>
        <v>2107</v>
      </c>
      <c r="G23" s="30">
        <f t="shared" si="13"/>
        <v>2412</v>
      </c>
      <c r="H23" s="30">
        <f t="shared" si="13"/>
        <v>-305</v>
      </c>
      <c r="I23" s="25">
        <f t="shared" ref="I23:I24" si="14">H23/G23</f>
        <v>-0.12645107794361526</v>
      </c>
    </row>
    <row r="24" spans="1:9" x14ac:dyDescent="0.35">
      <c r="A24" s="14" t="s">
        <v>25</v>
      </c>
      <c r="B24" s="29">
        <f>'2021'!B24</f>
        <v>2560</v>
      </c>
      <c r="C24" s="29">
        <f>'2020'!B24</f>
        <v>3935</v>
      </c>
      <c r="D24" s="29">
        <f t="shared" si="0"/>
        <v>-1375</v>
      </c>
      <c r="E24" s="22">
        <f t="shared" si="1"/>
        <v>-0.34942820838627703</v>
      </c>
      <c r="F24" s="29">
        <f t="shared" si="5"/>
        <v>2560</v>
      </c>
      <c r="G24" s="29">
        <f t="shared" si="13"/>
        <v>3935</v>
      </c>
      <c r="H24" s="29">
        <f t="shared" si="13"/>
        <v>-1375</v>
      </c>
      <c r="I24" s="26">
        <f t="shared" si="14"/>
        <v>-0.34942820838627703</v>
      </c>
    </row>
    <row r="25" spans="1:9" x14ac:dyDescent="0.35">
      <c r="A25" s="16" t="s">
        <v>29</v>
      </c>
      <c r="B25" s="30">
        <f>'2021'!B25</f>
        <v>3878</v>
      </c>
      <c r="C25" s="30">
        <f>'2020'!B25</f>
        <v>4535</v>
      </c>
      <c r="D25" s="30">
        <f t="shared" ref="D25:D32" si="15">B25-C25</f>
        <v>-657</v>
      </c>
      <c r="E25" s="23">
        <f t="shared" ref="E25:E32" si="16">D25/C25</f>
        <v>-0.14487320837927234</v>
      </c>
      <c r="F25" s="30">
        <f t="shared" si="5"/>
        <v>3878</v>
      </c>
      <c r="G25" s="30">
        <f t="shared" ref="G25:G30" si="17">C25</f>
        <v>4535</v>
      </c>
      <c r="H25" s="30">
        <f t="shared" ref="H25:H30" si="18">D25</f>
        <v>-657</v>
      </c>
      <c r="I25" s="25">
        <f t="shared" ref="I25:I26" si="19">H25/G25</f>
        <v>-0.14487320837927234</v>
      </c>
    </row>
    <row r="26" spans="1:9" x14ac:dyDescent="0.35">
      <c r="A26" s="14" t="s">
        <v>30</v>
      </c>
      <c r="B26" s="29">
        <f>'2021'!B26</f>
        <v>5130</v>
      </c>
      <c r="C26" s="29">
        <f>'2020'!B26</f>
        <v>6221</v>
      </c>
      <c r="D26" s="29">
        <f t="shared" si="15"/>
        <v>-1091</v>
      </c>
      <c r="E26" s="22">
        <f t="shared" si="16"/>
        <v>-0.17537373412634624</v>
      </c>
      <c r="F26" s="29">
        <f t="shared" si="5"/>
        <v>5130</v>
      </c>
      <c r="G26" s="29">
        <f t="shared" si="17"/>
        <v>6221</v>
      </c>
      <c r="H26" s="29">
        <f t="shared" si="18"/>
        <v>-1091</v>
      </c>
      <c r="I26" s="26">
        <f t="shared" si="19"/>
        <v>-0.17537373412634624</v>
      </c>
    </row>
    <row r="27" spans="1:9" x14ac:dyDescent="0.35">
      <c r="A27" s="18" t="s">
        <v>48</v>
      </c>
      <c r="B27" s="31">
        <f>'2021'!B27</f>
        <v>19054</v>
      </c>
      <c r="C27" s="31">
        <f>'2020'!B27</f>
        <v>24188</v>
      </c>
      <c r="D27" s="31">
        <f t="shared" si="15"/>
        <v>-5134</v>
      </c>
      <c r="E27" s="24">
        <f t="shared" si="16"/>
        <v>-0.21225401025301802</v>
      </c>
      <c r="F27" s="31">
        <f t="shared" si="5"/>
        <v>19054</v>
      </c>
      <c r="G27" s="31">
        <f t="shared" si="17"/>
        <v>24188</v>
      </c>
      <c r="H27" s="31">
        <f t="shared" si="18"/>
        <v>-5134</v>
      </c>
      <c r="I27" s="27">
        <f t="shared" ref="I27" si="20">E27</f>
        <v>-0.21225401025301802</v>
      </c>
    </row>
    <row r="28" spans="1:9" x14ac:dyDescent="0.35">
      <c r="A28" s="16" t="s">
        <v>49</v>
      </c>
      <c r="B28" s="30">
        <f>'2021'!B28</f>
        <v>8151</v>
      </c>
      <c r="C28" s="30">
        <f>'2020'!B28</f>
        <v>13950</v>
      </c>
      <c r="D28" s="30">
        <f t="shared" si="15"/>
        <v>-5799</v>
      </c>
      <c r="E28" s="23">
        <f t="shared" si="16"/>
        <v>-0.41569892473118281</v>
      </c>
      <c r="F28" s="30">
        <f t="shared" si="5"/>
        <v>8151</v>
      </c>
      <c r="G28" s="30">
        <f t="shared" si="17"/>
        <v>13950</v>
      </c>
      <c r="H28" s="30">
        <f t="shared" si="18"/>
        <v>-5799</v>
      </c>
      <c r="I28" s="25">
        <f>H28/G28</f>
        <v>-0.41569892473118281</v>
      </c>
    </row>
    <row r="29" spans="1:9" x14ac:dyDescent="0.35">
      <c r="A29" s="14" t="s">
        <v>36</v>
      </c>
      <c r="B29" s="29">
        <f>'2021'!B29</f>
        <v>44128</v>
      </c>
      <c r="C29" s="29">
        <f>'2020'!B29</f>
        <v>67421</v>
      </c>
      <c r="D29" s="29">
        <f t="shared" si="15"/>
        <v>-23293</v>
      </c>
      <c r="E29" s="22">
        <f t="shared" si="16"/>
        <v>-0.34548582785778914</v>
      </c>
      <c r="F29" s="29">
        <f t="shared" si="5"/>
        <v>44128</v>
      </c>
      <c r="G29" s="29">
        <f t="shared" si="17"/>
        <v>67421</v>
      </c>
      <c r="H29" s="29">
        <f t="shared" si="18"/>
        <v>-23293</v>
      </c>
      <c r="I29" s="26">
        <f>H29/G29</f>
        <v>-0.34548582785778914</v>
      </c>
    </row>
    <row r="30" spans="1:9" x14ac:dyDescent="0.35">
      <c r="A30" s="16" t="s">
        <v>35</v>
      </c>
      <c r="B30" s="30">
        <f>'2021'!B30</f>
        <v>50085</v>
      </c>
      <c r="C30" s="30">
        <f>'2020'!B30</f>
        <v>106230</v>
      </c>
      <c r="D30" s="30">
        <f t="shared" si="15"/>
        <v>-56145</v>
      </c>
      <c r="E30" s="23">
        <f t="shared" si="16"/>
        <v>-0.52852301609714769</v>
      </c>
      <c r="F30" s="30">
        <f t="shared" si="5"/>
        <v>50085</v>
      </c>
      <c r="G30" s="30">
        <f t="shared" si="17"/>
        <v>106230</v>
      </c>
      <c r="H30" s="30">
        <f t="shared" si="18"/>
        <v>-56145</v>
      </c>
      <c r="I30" s="25">
        <f t="shared" ref="I30" si="21">H30/G30</f>
        <v>-0.52852301609714769</v>
      </c>
    </row>
    <row r="31" spans="1:9" x14ac:dyDescent="0.35">
      <c r="A31" s="18" t="s">
        <v>50</v>
      </c>
      <c r="B31" s="31">
        <f>'2021'!B31</f>
        <v>102364</v>
      </c>
      <c r="C31" s="31">
        <f>'2020'!B31</f>
        <v>187601</v>
      </c>
      <c r="D31" s="31">
        <f t="shared" si="15"/>
        <v>-85237</v>
      </c>
      <c r="E31" s="24">
        <f t="shared" si="16"/>
        <v>-0.45435258873886597</v>
      </c>
      <c r="F31" s="31">
        <f t="shared" si="5"/>
        <v>102364</v>
      </c>
      <c r="G31" s="31">
        <f t="shared" ref="G31:G33" si="22">C31</f>
        <v>187601</v>
      </c>
      <c r="H31" s="31">
        <f t="shared" ref="H31:H33" si="23">D31</f>
        <v>-85237</v>
      </c>
      <c r="I31" s="27">
        <f t="shared" ref="I31" si="24">E31</f>
        <v>-0.45435258873886597</v>
      </c>
    </row>
    <row r="32" spans="1:9" x14ac:dyDescent="0.35">
      <c r="A32" s="14" t="s">
        <v>32</v>
      </c>
      <c r="B32" s="29">
        <f>'2021'!B32</f>
        <v>74510</v>
      </c>
      <c r="C32" s="29">
        <f>'2020'!B32</f>
        <v>126670</v>
      </c>
      <c r="D32" s="29">
        <f t="shared" si="15"/>
        <v>-52160</v>
      </c>
      <c r="E32" s="22">
        <f t="shared" si="16"/>
        <v>-0.41177863740427884</v>
      </c>
      <c r="F32" s="29">
        <f t="shared" si="5"/>
        <v>74510</v>
      </c>
      <c r="G32" s="29">
        <f t="shared" si="22"/>
        <v>126670</v>
      </c>
      <c r="H32" s="29">
        <f t="shared" si="23"/>
        <v>-52160</v>
      </c>
      <c r="I32" s="26">
        <f>H32/G32</f>
        <v>-0.41177863740427884</v>
      </c>
    </row>
    <row r="33" spans="1:9" x14ac:dyDescent="0.35">
      <c r="A33" s="16" t="s">
        <v>31</v>
      </c>
      <c r="B33" s="30">
        <f>'2021'!B33</f>
        <v>113768</v>
      </c>
      <c r="C33" s="30">
        <f>'2020'!B33</f>
        <v>188301</v>
      </c>
      <c r="D33" s="30">
        <f>B33-C33</f>
        <v>-74533</v>
      </c>
      <c r="E33" s="23">
        <f t="shared" ref="E33:E39" si="25">D33/C33</f>
        <v>-0.39581839714074807</v>
      </c>
      <c r="F33" s="30">
        <f t="shared" si="5"/>
        <v>113768</v>
      </c>
      <c r="G33" s="30">
        <f t="shared" si="22"/>
        <v>188301</v>
      </c>
      <c r="H33" s="30">
        <f t="shared" si="23"/>
        <v>-74533</v>
      </c>
      <c r="I33" s="25">
        <f t="shared" ref="I33" si="26">H33/G33</f>
        <v>-0.39581839714074807</v>
      </c>
    </row>
    <row r="34" spans="1:9" x14ac:dyDescent="0.35">
      <c r="A34" s="18" t="s">
        <v>51</v>
      </c>
      <c r="B34" s="31">
        <f>'2021'!B34</f>
        <v>188278</v>
      </c>
      <c r="C34" s="31">
        <f>'2020'!B34</f>
        <v>314971</v>
      </c>
      <c r="D34" s="31">
        <f>B34-C34</f>
        <v>-126693</v>
      </c>
      <c r="E34" s="24">
        <f t="shared" si="25"/>
        <v>-0.40223703134574296</v>
      </c>
      <c r="F34" s="31">
        <f t="shared" si="5"/>
        <v>188278</v>
      </c>
      <c r="G34" s="31">
        <f t="shared" ref="G34:G37" si="27">C34</f>
        <v>314971</v>
      </c>
      <c r="H34" s="31">
        <f t="shared" ref="H34:H37" si="28">D34</f>
        <v>-126693</v>
      </c>
      <c r="I34" s="27">
        <f t="shared" ref="I34" si="29">E34</f>
        <v>-0.40223703134574296</v>
      </c>
    </row>
    <row r="35" spans="1:9" x14ac:dyDescent="0.35">
      <c r="A35" s="14" t="s">
        <v>52</v>
      </c>
      <c r="B35" s="29">
        <f>'2021'!B35</f>
        <v>52</v>
      </c>
      <c r="C35" s="29">
        <f>'2020'!B35</f>
        <v>44</v>
      </c>
      <c r="D35" s="29">
        <f t="shared" ref="D35" si="30">B35-C35</f>
        <v>8</v>
      </c>
      <c r="E35" s="22">
        <f t="shared" si="25"/>
        <v>0.18181818181818182</v>
      </c>
      <c r="F35" s="29">
        <f t="shared" si="5"/>
        <v>52</v>
      </c>
      <c r="G35" s="29">
        <f t="shared" si="27"/>
        <v>44</v>
      </c>
      <c r="H35" s="29">
        <f t="shared" si="28"/>
        <v>8</v>
      </c>
      <c r="I35" s="26">
        <f t="shared" ref="I35:I39" si="31">H35/G35</f>
        <v>0.18181818181818182</v>
      </c>
    </row>
    <row r="36" spans="1:9" x14ac:dyDescent="0.35">
      <c r="A36" s="16" t="s">
        <v>19</v>
      </c>
      <c r="B36" s="30">
        <f>'2021'!B36</f>
        <v>6626</v>
      </c>
      <c r="C36" s="30">
        <f>'2020'!B36</f>
        <v>9063</v>
      </c>
      <c r="D36" s="30">
        <f>B36-C36</f>
        <v>-2437</v>
      </c>
      <c r="E36" s="22">
        <f t="shared" si="25"/>
        <v>-0.26889550921328481</v>
      </c>
      <c r="F36" s="30">
        <f t="shared" si="5"/>
        <v>6626</v>
      </c>
      <c r="G36" s="30">
        <f t="shared" si="27"/>
        <v>9063</v>
      </c>
      <c r="H36" s="30">
        <f t="shared" si="28"/>
        <v>-2437</v>
      </c>
      <c r="I36" s="25">
        <f t="shared" si="31"/>
        <v>-0.26889550921328481</v>
      </c>
    </row>
    <row r="37" spans="1:9" x14ac:dyDescent="0.35">
      <c r="A37" s="14" t="s">
        <v>18</v>
      </c>
      <c r="B37" s="29">
        <f>'2021'!B37</f>
        <v>21979</v>
      </c>
      <c r="C37" s="29">
        <f>'2020'!B37</f>
        <v>30110</v>
      </c>
      <c r="D37" s="29">
        <f>B37-C37</f>
        <v>-8131</v>
      </c>
      <c r="E37" s="22">
        <f t="shared" si="25"/>
        <v>-0.27004317502490865</v>
      </c>
      <c r="F37" s="29">
        <f t="shared" si="5"/>
        <v>21979</v>
      </c>
      <c r="G37" s="29">
        <f t="shared" si="27"/>
        <v>30110</v>
      </c>
      <c r="H37" s="29">
        <f t="shared" si="28"/>
        <v>-8131</v>
      </c>
      <c r="I37" s="26">
        <f t="shared" si="31"/>
        <v>-0.27004317502490865</v>
      </c>
    </row>
    <row r="38" spans="1:9" x14ac:dyDescent="0.35">
      <c r="A38" s="18" t="s">
        <v>53</v>
      </c>
      <c r="B38" s="31">
        <f>'2021'!B38</f>
        <v>28657</v>
      </c>
      <c r="C38" s="31">
        <f>'2020'!B38</f>
        <v>39217</v>
      </c>
      <c r="D38" s="31">
        <f>B38-C38</f>
        <v>-10560</v>
      </c>
      <c r="E38" s="24">
        <f t="shared" si="25"/>
        <v>-0.26927097942218936</v>
      </c>
      <c r="F38" s="31">
        <f t="shared" si="5"/>
        <v>28657</v>
      </c>
      <c r="G38" s="31">
        <f t="shared" ref="G38:G39" si="32">C38</f>
        <v>39217</v>
      </c>
      <c r="H38" s="31">
        <f t="shared" ref="H38:H39" si="33">D38</f>
        <v>-10560</v>
      </c>
      <c r="I38" s="27">
        <f t="shared" ref="I38" si="34">E38</f>
        <v>-0.26927097942218936</v>
      </c>
    </row>
    <row r="39" spans="1:9" x14ac:dyDescent="0.35">
      <c r="A39" s="32" t="s">
        <v>54</v>
      </c>
      <c r="B39" s="33">
        <f>'2021'!B39</f>
        <v>876785</v>
      </c>
      <c r="C39" s="33">
        <f>'2020'!B39</f>
        <v>1599150</v>
      </c>
      <c r="D39" s="33">
        <f>B39-C39</f>
        <v>-722365</v>
      </c>
      <c r="E39" s="34">
        <f t="shared" si="25"/>
        <v>-0.45171810024075287</v>
      </c>
      <c r="F39" s="35">
        <f t="shared" si="5"/>
        <v>876785</v>
      </c>
      <c r="G39" s="35">
        <f t="shared" si="32"/>
        <v>1599150</v>
      </c>
      <c r="H39" s="35">
        <f t="shared" si="33"/>
        <v>-722365</v>
      </c>
      <c r="I39" s="36">
        <f t="shared" si="31"/>
        <v>-0.45171810024075287</v>
      </c>
    </row>
    <row r="41" spans="1:9" x14ac:dyDescent="0.35">
      <c r="A41" s="12"/>
    </row>
  </sheetData>
  <mergeCells count="2">
    <mergeCell ref="B4:E4"/>
    <mergeCell ref="F4:I4"/>
  </mergeCells>
  <pageMargins left="0.7" right="0.7" top="0.75" bottom="0.75" header="0.3" footer="0.3"/>
  <pageSetup paperSize="9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39"/>
  <sheetViews>
    <sheetView tabSelected="1" topLeftCell="A4" zoomScaleNormal="100" workbookViewId="0">
      <selection activeCell="G39" sqref="G39"/>
    </sheetView>
  </sheetViews>
  <sheetFormatPr baseColWidth="10" defaultRowHeight="14.5" x14ac:dyDescent="0.35"/>
  <cols>
    <col min="1" max="1" width="24.7265625" customWidth="1"/>
    <col min="2" max="9" width="15.7265625" customWidth="1"/>
  </cols>
  <sheetData>
    <row r="1" spans="1:9" ht="26" x14ac:dyDescent="0.6">
      <c r="A1" s="8" t="s">
        <v>43</v>
      </c>
    </row>
    <row r="2" spans="1:9" ht="15" customHeight="1" x14ac:dyDescent="0.35">
      <c r="A2" s="72">
        <v>44228</v>
      </c>
    </row>
    <row r="4" spans="1:9" x14ac:dyDescent="0.35">
      <c r="A4" s="13" t="s">
        <v>37</v>
      </c>
      <c r="B4" s="76" t="s">
        <v>38</v>
      </c>
      <c r="C4" s="77"/>
      <c r="D4" s="77"/>
      <c r="E4" s="78"/>
      <c r="F4" s="76" t="s">
        <v>39</v>
      </c>
      <c r="G4" s="77"/>
      <c r="H4" s="77"/>
      <c r="I4" s="78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'2021'!C6</f>
        <v>1290</v>
      </c>
      <c r="C6" s="11">
        <f>'2020'!C6</f>
        <v>1711</v>
      </c>
      <c r="D6" s="11">
        <f t="shared" ref="D6:D32" si="0">B6-C6</f>
        <v>-421</v>
      </c>
      <c r="E6" s="22">
        <f t="shared" ref="E6:E39" si="1">D6/C6</f>
        <v>-0.24605493863237873</v>
      </c>
      <c r="F6" s="11">
        <f>SUM('2021'!B6:C6)</f>
        <v>2815</v>
      </c>
      <c r="G6" s="11">
        <f>SUM('2020'!B6:C6)</f>
        <v>3891</v>
      </c>
      <c r="H6" s="11">
        <f>F6-G6</f>
        <v>-1076</v>
      </c>
      <c r="I6" s="26">
        <f>H6/G6</f>
        <v>-0.2765355949627345</v>
      </c>
    </row>
    <row r="7" spans="1:9" x14ac:dyDescent="0.35">
      <c r="A7" s="16" t="s">
        <v>20</v>
      </c>
      <c r="B7" s="30">
        <f>'2021'!C7</f>
        <v>13441</v>
      </c>
      <c r="C7" s="43">
        <f>'2020'!C7</f>
        <v>17293</v>
      </c>
      <c r="D7" s="43">
        <f t="shared" si="0"/>
        <v>-3852</v>
      </c>
      <c r="E7" s="23">
        <f t="shared" si="1"/>
        <v>-0.2227490892268548</v>
      </c>
      <c r="F7" s="43">
        <f>SUM('2021'!B7:C7)</f>
        <v>26340</v>
      </c>
      <c r="G7" s="43">
        <f>SUM('2020'!B7:C7)</f>
        <v>39879</v>
      </c>
      <c r="H7" s="43">
        <f t="shared" ref="H7:H39" si="2">F7-G7</f>
        <v>-13539</v>
      </c>
      <c r="I7" s="25">
        <f t="shared" ref="I7:I9" si="3">H7/G7</f>
        <v>-0.33950199353042954</v>
      </c>
    </row>
    <row r="8" spans="1:9" x14ac:dyDescent="0.35">
      <c r="A8" s="14" t="s">
        <v>21</v>
      </c>
      <c r="B8" s="29">
        <f>'2021'!C8</f>
        <v>8415</v>
      </c>
      <c r="C8" s="11">
        <f>'2020'!C8</f>
        <v>11972</v>
      </c>
      <c r="D8" s="11">
        <f t="shared" si="0"/>
        <v>-3557</v>
      </c>
      <c r="E8" s="22">
        <f t="shared" si="1"/>
        <v>-0.29710992315402607</v>
      </c>
      <c r="F8" s="11">
        <f>SUM('2021'!B8:C8)</f>
        <v>17657</v>
      </c>
      <c r="G8" s="11">
        <f>SUM('2020'!B8:C8)</f>
        <v>26110</v>
      </c>
      <c r="H8" s="11">
        <f t="shared" si="2"/>
        <v>-8453</v>
      </c>
      <c r="I8" s="26">
        <f t="shared" si="3"/>
        <v>-0.32374569130601299</v>
      </c>
    </row>
    <row r="9" spans="1:9" x14ac:dyDescent="0.35">
      <c r="A9" s="18" t="s">
        <v>44</v>
      </c>
      <c r="B9" s="31">
        <f>'2021'!C9</f>
        <v>23146</v>
      </c>
      <c r="C9" s="31">
        <f>'2020'!C9</f>
        <v>30976</v>
      </c>
      <c r="D9" s="31">
        <f t="shared" si="0"/>
        <v>-7830</v>
      </c>
      <c r="E9" s="24">
        <f t="shared" si="1"/>
        <v>-0.25277634297520662</v>
      </c>
      <c r="F9" s="31">
        <f>SUM('2021'!B9:C9)</f>
        <v>46812</v>
      </c>
      <c r="G9" s="31">
        <f>SUM('2020'!B9:C9)</f>
        <v>69880</v>
      </c>
      <c r="H9" s="31">
        <f t="shared" si="2"/>
        <v>-23068</v>
      </c>
      <c r="I9" s="27">
        <f t="shared" si="3"/>
        <v>-0.33010875787063537</v>
      </c>
    </row>
    <row r="10" spans="1:9" s="3" customFormat="1" x14ac:dyDescent="0.35">
      <c r="A10" s="16" t="s">
        <v>16</v>
      </c>
      <c r="B10" s="30">
        <f>'2021'!C10</f>
        <v>22840</v>
      </c>
      <c r="C10" s="43">
        <f>'2020'!C10</f>
        <v>35311</v>
      </c>
      <c r="D10" s="43">
        <f t="shared" si="0"/>
        <v>-12471</v>
      </c>
      <c r="E10" s="23">
        <f t="shared" si="1"/>
        <v>-0.35317606411599783</v>
      </c>
      <c r="F10" s="43">
        <f>SUM('2021'!B10:C10)</f>
        <v>45380</v>
      </c>
      <c r="G10" s="43">
        <f>SUM('2020'!B10:C10)</f>
        <v>77045</v>
      </c>
      <c r="H10" s="43">
        <f t="shared" si="2"/>
        <v>-31665</v>
      </c>
      <c r="I10" s="26">
        <f>H10/G10</f>
        <v>-0.4109935751833344</v>
      </c>
    </row>
    <row r="11" spans="1:9" x14ac:dyDescent="0.35">
      <c r="A11" s="14" t="s">
        <v>14</v>
      </c>
      <c r="B11" s="29">
        <f>'2021'!C11</f>
        <v>88123</v>
      </c>
      <c r="C11" s="11">
        <f>'2020'!C11</f>
        <v>159253</v>
      </c>
      <c r="D11" s="11">
        <f t="shared" si="0"/>
        <v>-71130</v>
      </c>
      <c r="E11" s="22">
        <f t="shared" si="1"/>
        <v>-0.44664778685487871</v>
      </c>
      <c r="F11" s="11">
        <f>SUM('2021'!B11:C11)</f>
        <v>165815</v>
      </c>
      <c r="G11" s="11">
        <f>SUM('2020'!B11:C11)</f>
        <v>341491</v>
      </c>
      <c r="H11" s="11">
        <f t="shared" si="2"/>
        <v>-175676</v>
      </c>
      <c r="I11" s="26">
        <f>H11/G11</f>
        <v>-0.51443815503190415</v>
      </c>
    </row>
    <row r="12" spans="1:9" x14ac:dyDescent="0.35">
      <c r="A12" s="16" t="s">
        <v>17</v>
      </c>
      <c r="B12" s="30">
        <f>'2021'!C12</f>
        <v>2952</v>
      </c>
      <c r="C12" s="43">
        <f>'2020'!C12</f>
        <v>4995</v>
      </c>
      <c r="D12" s="43">
        <f t="shared" si="0"/>
        <v>-2043</v>
      </c>
      <c r="E12" s="23">
        <f t="shared" si="1"/>
        <v>-0.40900900900900899</v>
      </c>
      <c r="F12" s="43">
        <f>SUM('2021'!B12:C12)</f>
        <v>6405</v>
      </c>
      <c r="G12" s="43">
        <f>SUM('2020'!B12:C12)</f>
        <v>11421</v>
      </c>
      <c r="H12" s="43">
        <f t="shared" si="2"/>
        <v>-5016</v>
      </c>
      <c r="I12" s="25">
        <f t="shared" ref="I12:I19" si="4">H12/G12</f>
        <v>-0.43919096401365904</v>
      </c>
    </row>
    <row r="13" spans="1:9" x14ac:dyDescent="0.35">
      <c r="A13" s="14" t="s">
        <v>15</v>
      </c>
      <c r="B13" s="29">
        <f>'2021'!C13</f>
        <v>128523</v>
      </c>
      <c r="C13" s="11">
        <f>'2020'!C13</f>
        <v>228943</v>
      </c>
      <c r="D13" s="11">
        <f t="shared" si="0"/>
        <v>-100420</v>
      </c>
      <c r="E13" s="22">
        <f t="shared" si="1"/>
        <v>-0.43862446111040737</v>
      </c>
      <c r="F13" s="11">
        <f>SUM('2021'!B13:C13)</f>
        <v>239886</v>
      </c>
      <c r="G13" s="11">
        <f>SUM('2020'!B13:C13)</f>
        <v>493820</v>
      </c>
      <c r="H13" s="11">
        <f t="shared" si="2"/>
        <v>-253934</v>
      </c>
      <c r="I13" s="26">
        <f t="shared" si="4"/>
        <v>-0.5142238062451906</v>
      </c>
    </row>
    <row r="14" spans="1:9" x14ac:dyDescent="0.35">
      <c r="A14" s="18" t="s">
        <v>45</v>
      </c>
      <c r="B14" s="31">
        <f>'2021'!C14</f>
        <v>242438</v>
      </c>
      <c r="C14" s="31">
        <f>'2020'!C14</f>
        <v>428502</v>
      </c>
      <c r="D14" s="31">
        <f t="shared" si="0"/>
        <v>-186064</v>
      </c>
      <c r="E14" s="24">
        <f t="shared" si="1"/>
        <v>-0.43421967692099456</v>
      </c>
      <c r="F14" s="31">
        <f>SUM('2021'!B14:C14)</f>
        <v>457486</v>
      </c>
      <c r="G14" s="31">
        <f>SUM('2020'!B14:C14)</f>
        <v>923777</v>
      </c>
      <c r="H14" s="31">
        <f t="shared" si="2"/>
        <v>-466291</v>
      </c>
      <c r="I14" s="27">
        <f t="shared" si="4"/>
        <v>-0.50476576056775602</v>
      </c>
    </row>
    <row r="15" spans="1:9" x14ac:dyDescent="0.35">
      <c r="A15" s="16" t="s">
        <v>24</v>
      </c>
      <c r="B15" s="30">
        <f>'2021'!C15</f>
        <v>11143</v>
      </c>
      <c r="C15" s="43">
        <f>'2020'!C15</f>
        <v>13644</v>
      </c>
      <c r="D15" s="43">
        <f t="shared" si="0"/>
        <v>-2501</v>
      </c>
      <c r="E15" s="23">
        <f t="shared" si="1"/>
        <v>-0.18330401641747288</v>
      </c>
      <c r="F15" s="43">
        <f>SUM('2021'!B15:C15)</f>
        <v>23686</v>
      </c>
      <c r="G15" s="43">
        <f>SUM('2020'!B15:C15)</f>
        <v>31782</v>
      </c>
      <c r="H15" s="43">
        <f t="shared" si="2"/>
        <v>-8096</v>
      </c>
      <c r="I15" s="25">
        <f t="shared" si="4"/>
        <v>-0.25473538480901137</v>
      </c>
    </row>
    <row r="16" spans="1:9" x14ac:dyDescent="0.35">
      <c r="A16" s="14" t="s">
        <v>23</v>
      </c>
      <c r="B16" s="29">
        <f>'2021'!C16</f>
        <v>8012</v>
      </c>
      <c r="C16" s="11">
        <f>'2020'!C16</f>
        <v>8071</v>
      </c>
      <c r="D16" s="11">
        <f t="shared" si="0"/>
        <v>-59</v>
      </c>
      <c r="E16" s="22">
        <f t="shared" si="1"/>
        <v>-7.3101226613802505E-3</v>
      </c>
      <c r="F16" s="11">
        <f>SUM('2021'!B16:C16)</f>
        <v>16756</v>
      </c>
      <c r="G16" s="11">
        <f>SUM('2020'!B16:C16)</f>
        <v>19138</v>
      </c>
      <c r="H16" s="11">
        <f t="shared" si="2"/>
        <v>-2382</v>
      </c>
      <c r="I16" s="26">
        <f t="shared" si="4"/>
        <v>-0.12446441634444561</v>
      </c>
    </row>
    <row r="17" spans="1:9" x14ac:dyDescent="0.35">
      <c r="A17" s="18" t="s">
        <v>46</v>
      </c>
      <c r="B17" s="31">
        <f>'2021'!C17</f>
        <v>19155</v>
      </c>
      <c r="C17" s="31">
        <f>'2020'!C17</f>
        <v>21715</v>
      </c>
      <c r="D17" s="31">
        <f t="shared" si="0"/>
        <v>-2560</v>
      </c>
      <c r="E17" s="24">
        <f t="shared" si="1"/>
        <v>-0.11789085885332719</v>
      </c>
      <c r="F17" s="31">
        <f>SUM('2021'!B17:C17)</f>
        <v>40442</v>
      </c>
      <c r="G17" s="31">
        <f>SUM('2020'!B17:C17)</f>
        <v>50920</v>
      </c>
      <c r="H17" s="31">
        <f t="shared" si="2"/>
        <v>-10478</v>
      </c>
      <c r="I17" s="27">
        <f t="shared" ref="I17:I38" si="5">E17</f>
        <v>-0.11789085885332719</v>
      </c>
    </row>
    <row r="18" spans="1:9" x14ac:dyDescent="0.35">
      <c r="A18" s="16" t="s">
        <v>34</v>
      </c>
      <c r="B18" s="30">
        <f>'2021'!C18</f>
        <v>62883</v>
      </c>
      <c r="C18" s="43">
        <f>'2020'!C18</f>
        <v>88000</v>
      </c>
      <c r="D18" s="43">
        <f t="shared" si="0"/>
        <v>-25117</v>
      </c>
      <c r="E18" s="23">
        <f t="shared" si="1"/>
        <v>-0.28542045454545456</v>
      </c>
      <c r="F18" s="43">
        <f>SUM('2021'!B18:C18)</f>
        <v>121591</v>
      </c>
      <c r="G18" s="43">
        <f>SUM('2020'!B18:C18)</f>
        <v>188840</v>
      </c>
      <c r="H18" s="43">
        <f t="shared" si="2"/>
        <v>-67249</v>
      </c>
      <c r="I18" s="25">
        <f t="shared" si="4"/>
        <v>-0.35611628892183861</v>
      </c>
    </row>
    <row r="19" spans="1:9" x14ac:dyDescent="0.35">
      <c r="A19" s="14" t="s">
        <v>33</v>
      </c>
      <c r="B19" s="29">
        <f>'2021'!C19</f>
        <v>231621</v>
      </c>
      <c r="C19" s="11">
        <f>'2020'!C19</f>
        <v>321379</v>
      </c>
      <c r="D19" s="11">
        <f t="shared" si="0"/>
        <v>-89758</v>
      </c>
      <c r="E19" s="22">
        <f t="shared" si="1"/>
        <v>-0.27929018386391147</v>
      </c>
      <c r="F19" s="11">
        <f>SUM('2021'!B19:C19)</f>
        <v>451344</v>
      </c>
      <c r="G19" s="11">
        <f>SUM('2020'!B19:C19)</f>
        <v>690328</v>
      </c>
      <c r="H19" s="11">
        <f t="shared" si="2"/>
        <v>-238984</v>
      </c>
      <c r="I19" s="26">
        <f t="shared" si="4"/>
        <v>-0.34618905795505905</v>
      </c>
    </row>
    <row r="20" spans="1:9" x14ac:dyDescent="0.35">
      <c r="A20" s="18" t="s">
        <v>47</v>
      </c>
      <c r="B20" s="31">
        <f>'2021'!C20</f>
        <v>294504</v>
      </c>
      <c r="C20" s="31">
        <f>'2020'!C20</f>
        <v>409379</v>
      </c>
      <c r="D20" s="31">
        <f t="shared" si="0"/>
        <v>-114875</v>
      </c>
      <c r="E20" s="24">
        <f t="shared" si="1"/>
        <v>-0.28060794520481019</v>
      </c>
      <c r="F20" s="31">
        <f>SUM('2021'!B20:C20)</f>
        <v>572935</v>
      </c>
      <c r="G20" s="31">
        <f>SUM('2020'!B20:C20)</f>
        <v>879168</v>
      </c>
      <c r="H20" s="31">
        <f t="shared" si="2"/>
        <v>-306233</v>
      </c>
      <c r="I20" s="27">
        <f t="shared" si="5"/>
        <v>-0.28060794520481019</v>
      </c>
    </row>
    <row r="21" spans="1:9" x14ac:dyDescent="0.35">
      <c r="A21" s="16" t="s">
        <v>28</v>
      </c>
      <c r="B21" s="30">
        <f>'2021'!C21</f>
        <v>1554</v>
      </c>
      <c r="C21" s="43">
        <f>'2020'!C21</f>
        <v>1591</v>
      </c>
      <c r="D21" s="43">
        <f t="shared" si="0"/>
        <v>-37</v>
      </c>
      <c r="E21" s="23">
        <f t="shared" si="1"/>
        <v>-2.3255813953488372E-2</v>
      </c>
      <c r="F21" s="43">
        <f>SUM('2021'!B21:C21)</f>
        <v>3256</v>
      </c>
      <c r="G21" s="43">
        <f>SUM('2020'!B21:C21)</f>
        <v>3668</v>
      </c>
      <c r="H21" s="43">
        <f t="shared" si="2"/>
        <v>-412</v>
      </c>
      <c r="I21" s="25">
        <f>H21/G21</f>
        <v>-0.11232279171210469</v>
      </c>
    </row>
    <row r="22" spans="1:9" x14ac:dyDescent="0.35">
      <c r="A22" s="14" t="s">
        <v>26</v>
      </c>
      <c r="B22" s="29">
        <f>'2021'!C22</f>
        <v>3051</v>
      </c>
      <c r="C22" s="11">
        <f>'2020'!C22</f>
        <v>3519</v>
      </c>
      <c r="D22" s="11">
        <f t="shared" si="0"/>
        <v>-468</v>
      </c>
      <c r="E22" s="22">
        <f t="shared" si="1"/>
        <v>-0.13299232736572891</v>
      </c>
      <c r="F22" s="11">
        <f>SUM('2021'!B22:C22)</f>
        <v>6728</v>
      </c>
      <c r="G22" s="11">
        <f>SUM('2020'!B22:C22)</f>
        <v>8527</v>
      </c>
      <c r="H22" s="11">
        <f t="shared" si="2"/>
        <v>-1799</v>
      </c>
      <c r="I22" s="26">
        <f>H22/G22</f>
        <v>-0.21097689691567961</v>
      </c>
    </row>
    <row r="23" spans="1:9" x14ac:dyDescent="0.35">
      <c r="A23" s="16" t="s">
        <v>27</v>
      </c>
      <c r="B23" s="30">
        <f>'2021'!C23</f>
        <v>1573</v>
      </c>
      <c r="C23" s="43">
        <f>'2020'!C23</f>
        <v>1741</v>
      </c>
      <c r="D23" s="43">
        <f t="shared" si="0"/>
        <v>-168</v>
      </c>
      <c r="E23" s="23">
        <f t="shared" si="1"/>
        <v>-9.6496266513497991E-2</v>
      </c>
      <c r="F23" s="43">
        <f>SUM('2021'!B23:C23)</f>
        <v>3680</v>
      </c>
      <c r="G23" s="43">
        <f>SUM('2020'!B23:C23)</f>
        <v>4153</v>
      </c>
      <c r="H23" s="43">
        <f t="shared" si="2"/>
        <v>-473</v>
      </c>
      <c r="I23" s="25">
        <f t="shared" ref="I23:I26" si="6">H23/G23</f>
        <v>-0.11389357091259331</v>
      </c>
    </row>
    <row r="24" spans="1:9" x14ac:dyDescent="0.35">
      <c r="A24" s="14" t="s">
        <v>25</v>
      </c>
      <c r="B24" s="29">
        <f>'2021'!C24</f>
        <v>2455</v>
      </c>
      <c r="C24" s="11">
        <f>'2020'!C24</f>
        <v>2952</v>
      </c>
      <c r="D24" s="11">
        <f t="shared" si="0"/>
        <v>-497</v>
      </c>
      <c r="E24" s="22">
        <f t="shared" si="1"/>
        <v>-0.16836043360433606</v>
      </c>
      <c r="F24" s="11">
        <f>SUM('2021'!B24:C24)</f>
        <v>5015</v>
      </c>
      <c r="G24" s="11">
        <f>SUM('2020'!B24:C24)</f>
        <v>6887</v>
      </c>
      <c r="H24" s="11">
        <f t="shared" si="2"/>
        <v>-1872</v>
      </c>
      <c r="I24" s="26">
        <f t="shared" si="6"/>
        <v>-0.27181646580514013</v>
      </c>
    </row>
    <row r="25" spans="1:9" x14ac:dyDescent="0.35">
      <c r="A25" s="16" t="s">
        <v>29</v>
      </c>
      <c r="B25" s="30">
        <f>'2021'!C25</f>
        <v>3478</v>
      </c>
      <c r="C25" s="43">
        <f>'2020'!C25</f>
        <v>3497</v>
      </c>
      <c r="D25" s="43">
        <f t="shared" si="0"/>
        <v>-19</v>
      </c>
      <c r="E25" s="23">
        <f t="shared" si="1"/>
        <v>-5.4332284815556192E-3</v>
      </c>
      <c r="F25" s="43">
        <f>SUM('2021'!B25:C25)</f>
        <v>7356</v>
      </c>
      <c r="G25" s="43">
        <f>SUM('2020'!B25:C25)</f>
        <v>8032</v>
      </c>
      <c r="H25" s="43">
        <f t="shared" si="2"/>
        <v>-676</v>
      </c>
      <c r="I25" s="25">
        <f t="shared" si="6"/>
        <v>-8.4163346613545811E-2</v>
      </c>
    </row>
    <row r="26" spans="1:9" x14ac:dyDescent="0.35">
      <c r="A26" s="14" t="s">
        <v>30</v>
      </c>
      <c r="B26" s="29">
        <f>'2021'!C26</f>
        <v>4516</v>
      </c>
      <c r="C26" s="11">
        <f>'2020'!C26</f>
        <v>4995</v>
      </c>
      <c r="D26" s="11">
        <f t="shared" si="0"/>
        <v>-479</v>
      </c>
      <c r="E26" s="22">
        <f t="shared" si="1"/>
        <v>-9.5895895895895894E-2</v>
      </c>
      <c r="F26" s="11">
        <f>SUM('2021'!B26:C26)</f>
        <v>9646</v>
      </c>
      <c r="G26" s="11">
        <f>SUM('2020'!B26:C26)</f>
        <v>11216</v>
      </c>
      <c r="H26" s="11">
        <f t="shared" si="2"/>
        <v>-1570</v>
      </c>
      <c r="I26" s="26">
        <f t="shared" si="6"/>
        <v>-0.13997860199714693</v>
      </c>
    </row>
    <row r="27" spans="1:9" x14ac:dyDescent="0.35">
      <c r="A27" s="18" t="s">
        <v>48</v>
      </c>
      <c r="B27" s="31">
        <f>'2021'!C27</f>
        <v>16627</v>
      </c>
      <c r="C27" s="31">
        <f>'2020'!C27</f>
        <v>18295</v>
      </c>
      <c r="D27" s="31">
        <f t="shared" si="0"/>
        <v>-1668</v>
      </c>
      <c r="E27" s="24">
        <f t="shared" si="1"/>
        <v>-9.1172451489478001E-2</v>
      </c>
      <c r="F27" s="31">
        <f>SUM('2021'!B27:C27)</f>
        <v>35681</v>
      </c>
      <c r="G27" s="31">
        <f>SUM('2020'!B27:C27)</f>
        <v>42483</v>
      </c>
      <c r="H27" s="31">
        <f t="shared" si="2"/>
        <v>-6802</v>
      </c>
      <c r="I27" s="27">
        <f t="shared" si="5"/>
        <v>-9.1172451489478001E-2</v>
      </c>
    </row>
    <row r="28" spans="1:9" x14ac:dyDescent="0.35">
      <c r="A28" s="16" t="s">
        <v>49</v>
      </c>
      <c r="B28" s="30">
        <f>'2021'!C28</f>
        <v>9567</v>
      </c>
      <c r="C28" s="43">
        <f>'2020'!C28</f>
        <v>12235</v>
      </c>
      <c r="D28" s="43">
        <f t="shared" si="0"/>
        <v>-2668</v>
      </c>
      <c r="E28" s="23">
        <f t="shared" si="1"/>
        <v>-0.21806293420514916</v>
      </c>
      <c r="F28" s="43">
        <f>SUM('2021'!B28:C28)</f>
        <v>17718</v>
      </c>
      <c r="G28" s="43">
        <f>SUM('2020'!B28:C28)</f>
        <v>26185</v>
      </c>
      <c r="H28" s="43">
        <f t="shared" si="2"/>
        <v>-8467</v>
      </c>
      <c r="I28" s="25">
        <f>H28/G28</f>
        <v>-0.32335306473171666</v>
      </c>
    </row>
    <row r="29" spans="1:9" x14ac:dyDescent="0.35">
      <c r="A29" s="14" t="s">
        <v>36</v>
      </c>
      <c r="B29" s="29">
        <f>'2021'!C29</f>
        <v>42583</v>
      </c>
      <c r="C29" s="11">
        <f>'2020'!C29</f>
        <v>54262</v>
      </c>
      <c r="D29" s="11">
        <f t="shared" si="0"/>
        <v>-11679</v>
      </c>
      <c r="E29" s="22">
        <f t="shared" si="1"/>
        <v>-0.21523349673804873</v>
      </c>
      <c r="F29" s="11">
        <f>SUM('2021'!B29:C29)</f>
        <v>86711</v>
      </c>
      <c r="G29" s="11">
        <f>SUM('2020'!B29:C29)</f>
        <v>121683</v>
      </c>
      <c r="H29" s="11">
        <f t="shared" si="2"/>
        <v>-34972</v>
      </c>
      <c r="I29" s="26">
        <f>H29/G29</f>
        <v>-0.28740251308728415</v>
      </c>
    </row>
    <row r="30" spans="1:9" x14ac:dyDescent="0.35">
      <c r="A30" s="16" t="s">
        <v>35</v>
      </c>
      <c r="B30" s="30">
        <f>'2021'!C30</f>
        <v>57443</v>
      </c>
      <c r="C30" s="43">
        <f>'2020'!C30</f>
        <v>92395</v>
      </c>
      <c r="D30" s="43">
        <f t="shared" si="0"/>
        <v>-34952</v>
      </c>
      <c r="E30" s="23">
        <f t="shared" si="1"/>
        <v>-0.37828886844526222</v>
      </c>
      <c r="F30" s="43">
        <f>SUM('2021'!B30:C30)</f>
        <v>107528</v>
      </c>
      <c r="G30" s="43">
        <f>SUM('2020'!B30:C30)</f>
        <v>198625</v>
      </c>
      <c r="H30" s="43">
        <f t="shared" si="2"/>
        <v>-91097</v>
      </c>
      <c r="I30" s="25">
        <f t="shared" ref="I30" si="7">H30/G30</f>
        <v>-0.45863813719320329</v>
      </c>
    </row>
    <row r="31" spans="1:9" x14ac:dyDescent="0.35">
      <c r="A31" s="18" t="s">
        <v>50</v>
      </c>
      <c r="B31" s="31">
        <f>'2021'!C31</f>
        <v>109593</v>
      </c>
      <c r="C31" s="31">
        <f>'2020'!C31</f>
        <v>158892</v>
      </c>
      <c r="D31" s="31">
        <f t="shared" si="0"/>
        <v>-49299</v>
      </c>
      <c r="E31" s="24">
        <f t="shared" si="1"/>
        <v>-0.31026735140850387</v>
      </c>
      <c r="F31" s="31">
        <f>SUM('2021'!B31:C31)</f>
        <v>211957</v>
      </c>
      <c r="G31" s="31">
        <f>SUM('2020'!B31:C31)</f>
        <v>346493</v>
      </c>
      <c r="H31" s="31">
        <f t="shared" si="2"/>
        <v>-134536</v>
      </c>
      <c r="I31" s="27">
        <f t="shared" si="5"/>
        <v>-0.31026735140850387</v>
      </c>
    </row>
    <row r="32" spans="1:9" x14ac:dyDescent="0.35">
      <c r="A32" s="14" t="s">
        <v>32</v>
      </c>
      <c r="B32" s="29">
        <f>'2021'!C32</f>
        <v>82121</v>
      </c>
      <c r="C32" s="11">
        <f>'2020'!C32</f>
        <v>108131</v>
      </c>
      <c r="D32" s="11">
        <f t="shared" si="0"/>
        <v>-26010</v>
      </c>
      <c r="E32" s="22">
        <f t="shared" si="1"/>
        <v>-0.24054156532354273</v>
      </c>
      <c r="F32" s="11">
        <f>SUM('2021'!B32:C32)</f>
        <v>156631</v>
      </c>
      <c r="G32" s="11">
        <f>SUM('2020'!B32:C32)</f>
        <v>234801</v>
      </c>
      <c r="H32" s="11">
        <f t="shared" si="2"/>
        <v>-78170</v>
      </c>
      <c r="I32" s="26">
        <f>H32/G32</f>
        <v>-0.33292021754592188</v>
      </c>
    </row>
    <row r="33" spans="1:9" x14ac:dyDescent="0.35">
      <c r="A33" s="16" t="s">
        <v>31</v>
      </c>
      <c r="B33" s="30">
        <f>'2021'!C33</f>
        <v>102160</v>
      </c>
      <c r="C33" s="43">
        <f>'2020'!C33</f>
        <v>159115</v>
      </c>
      <c r="D33" s="43">
        <f>B33-C33</f>
        <v>-56955</v>
      </c>
      <c r="E33" s="23">
        <f t="shared" si="1"/>
        <v>-0.35794865348961441</v>
      </c>
      <c r="F33" s="43">
        <f>SUM('2021'!B33:C33)</f>
        <v>215928</v>
      </c>
      <c r="G33" s="43">
        <f>SUM('2020'!B33:C33)</f>
        <v>347416</v>
      </c>
      <c r="H33" s="43">
        <f t="shared" si="2"/>
        <v>-131488</v>
      </c>
      <c r="I33" s="25">
        <f t="shared" ref="I33" si="8">H33/G33</f>
        <v>-0.37847422110668477</v>
      </c>
    </row>
    <row r="34" spans="1:9" x14ac:dyDescent="0.35">
      <c r="A34" s="18" t="s">
        <v>51</v>
      </c>
      <c r="B34" s="31">
        <f>'2021'!C34</f>
        <v>184281</v>
      </c>
      <c r="C34" s="31">
        <f>'2020'!C34</f>
        <v>267246</v>
      </c>
      <c r="D34" s="44">
        <f>B34-C34</f>
        <v>-82965</v>
      </c>
      <c r="E34" s="24">
        <f t="shared" si="1"/>
        <v>-0.31044430973709614</v>
      </c>
      <c r="F34" s="31">
        <f>SUM('2021'!B34:C34)</f>
        <v>372559</v>
      </c>
      <c r="G34" s="47">
        <f>SUM('2020'!B34:C34)</f>
        <v>582217</v>
      </c>
      <c r="H34" s="47">
        <f t="shared" si="2"/>
        <v>-209658</v>
      </c>
      <c r="I34" s="27">
        <f t="shared" si="5"/>
        <v>-0.31044430973709614</v>
      </c>
    </row>
    <row r="35" spans="1:9" x14ac:dyDescent="0.35">
      <c r="A35" s="14" t="s">
        <v>52</v>
      </c>
      <c r="B35" s="29">
        <f>'2021'!C35</f>
        <v>43</v>
      </c>
      <c r="C35" s="11">
        <f>'2020'!C35</f>
        <v>34</v>
      </c>
      <c r="D35" s="11">
        <f t="shared" ref="D35" si="9">B35-C35</f>
        <v>9</v>
      </c>
      <c r="E35" s="22">
        <f t="shared" si="1"/>
        <v>0.26470588235294118</v>
      </c>
      <c r="F35" s="49">
        <f>SUM('2021'!B35:C35)</f>
        <v>95</v>
      </c>
      <c r="G35" s="29">
        <f>SUM('2020'!B35:C35)</f>
        <v>78</v>
      </c>
      <c r="H35" s="29">
        <f t="shared" si="2"/>
        <v>17</v>
      </c>
      <c r="I35" s="45">
        <f t="shared" ref="I35:I39" si="10">H35/G35</f>
        <v>0.21794871794871795</v>
      </c>
    </row>
    <row r="36" spans="1:9" x14ac:dyDescent="0.35">
      <c r="A36" s="16" t="s">
        <v>19</v>
      </c>
      <c r="B36" s="30">
        <f>'2021'!C36</f>
        <v>6250</v>
      </c>
      <c r="C36" s="43">
        <f>'2020'!C36</f>
        <v>6312</v>
      </c>
      <c r="D36" s="43">
        <f>B36-C36</f>
        <v>-62</v>
      </c>
      <c r="E36" s="56">
        <f t="shared" si="1"/>
        <v>-9.8225602027883392E-3</v>
      </c>
      <c r="F36" s="50">
        <f>SUM('2021'!B36:C36)</f>
        <v>12876</v>
      </c>
      <c r="G36" s="30">
        <f>SUM('2020'!B36:C36)</f>
        <v>15375</v>
      </c>
      <c r="H36" s="30">
        <f t="shared" si="2"/>
        <v>-2499</v>
      </c>
      <c r="I36" s="46">
        <f t="shared" si="10"/>
        <v>-0.16253658536585366</v>
      </c>
    </row>
    <row r="37" spans="1:9" x14ac:dyDescent="0.35">
      <c r="A37" s="14" t="s">
        <v>18</v>
      </c>
      <c r="B37" s="29">
        <f>'2021'!C37</f>
        <v>24510</v>
      </c>
      <c r="C37" s="11">
        <f>'2020'!C37</f>
        <v>25008</v>
      </c>
      <c r="D37" s="11">
        <f>B37-C37</f>
        <v>-498</v>
      </c>
      <c r="E37" s="22">
        <f t="shared" si="1"/>
        <v>-1.9913627639155471E-2</v>
      </c>
      <c r="F37" s="49">
        <f>SUM('2021'!B37:C37)</f>
        <v>46489</v>
      </c>
      <c r="G37" s="29">
        <f>SUM('2020'!B37:C37)</f>
        <v>55118</v>
      </c>
      <c r="H37" s="29">
        <f t="shared" si="2"/>
        <v>-8629</v>
      </c>
      <c r="I37" s="45">
        <f t="shared" si="10"/>
        <v>-0.15655502739576907</v>
      </c>
    </row>
    <row r="38" spans="1:9" x14ac:dyDescent="0.35">
      <c r="A38" s="18" t="s">
        <v>53</v>
      </c>
      <c r="B38" s="31">
        <f>'2021'!C38</f>
        <v>30803</v>
      </c>
      <c r="C38" s="31">
        <f>'2020'!C38</f>
        <v>31354</v>
      </c>
      <c r="D38" s="31">
        <f>B38-C38</f>
        <v>-551</v>
      </c>
      <c r="E38" s="24">
        <f t="shared" si="1"/>
        <v>-1.7573515340945332E-2</v>
      </c>
      <c r="F38" s="31">
        <f>SUM('2021'!B38:C38)</f>
        <v>59460</v>
      </c>
      <c r="G38" s="48">
        <f>SUM('2020'!B38:C38)</f>
        <v>70571</v>
      </c>
      <c r="H38" s="48">
        <f t="shared" si="2"/>
        <v>-11111</v>
      </c>
      <c r="I38" s="27">
        <f t="shared" si="5"/>
        <v>-1.7573515340945332E-2</v>
      </c>
    </row>
    <row r="39" spans="1:9" x14ac:dyDescent="0.35">
      <c r="A39" s="32" t="s">
        <v>54</v>
      </c>
      <c r="B39" s="33">
        <f>'2021'!C39</f>
        <v>920547</v>
      </c>
      <c r="C39" s="33">
        <f>'2020'!C39</f>
        <v>1366359</v>
      </c>
      <c r="D39" s="33">
        <f>B39-C39</f>
        <v>-445812</v>
      </c>
      <c r="E39" s="34">
        <f t="shared" si="1"/>
        <v>-0.3262773546337383</v>
      </c>
      <c r="F39" s="35">
        <f>SUM('2021'!B39:C39)</f>
        <v>1797332</v>
      </c>
      <c r="G39" s="35">
        <f>SUM('2020'!B39:C39)</f>
        <v>2965509</v>
      </c>
      <c r="H39" s="35">
        <f t="shared" si="2"/>
        <v>-1168177</v>
      </c>
      <c r="I39" s="36">
        <f t="shared" si="10"/>
        <v>-0.39392124589741595</v>
      </c>
    </row>
  </sheetData>
  <mergeCells count="2">
    <mergeCell ref="B4:E4"/>
    <mergeCell ref="F4:I4"/>
  </mergeCells>
  <pageMargins left="0.7" right="0.7" top="0.75" bottom="0.75" header="0.3" footer="0.3"/>
  <pageSetup paperSize="9" scale="50" orientation="landscape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9"/>
  <sheetViews>
    <sheetView topLeftCell="A3" workbookViewId="0">
      <selection activeCell="L23" sqref="L23"/>
    </sheetView>
  </sheetViews>
  <sheetFormatPr baseColWidth="10" defaultRowHeight="14.5" x14ac:dyDescent="0.35"/>
  <cols>
    <col min="1" max="1" width="24.7265625" customWidth="1"/>
    <col min="2" max="9" width="15.7265625" customWidth="1"/>
  </cols>
  <sheetData>
    <row r="1" spans="1:9" ht="26" x14ac:dyDescent="0.6">
      <c r="A1" s="8" t="s">
        <v>43</v>
      </c>
    </row>
    <row r="2" spans="1:9" ht="15.5" x14ac:dyDescent="0.35">
      <c r="A2" s="72">
        <v>44228</v>
      </c>
    </row>
    <row r="4" spans="1:9" x14ac:dyDescent="0.35">
      <c r="A4" s="10" t="s">
        <v>37</v>
      </c>
      <c r="B4" s="79" t="s">
        <v>38</v>
      </c>
      <c r="C4" s="80"/>
      <c r="D4" s="80"/>
      <c r="E4" s="81"/>
      <c r="F4" s="79" t="s">
        <v>39</v>
      </c>
      <c r="G4" s="80"/>
      <c r="H4" s="80"/>
      <c r="I4" s="81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'2021'!D6</f>
        <v>0</v>
      </c>
      <c r="C6" s="11">
        <f>'2020'!D6</f>
        <v>942</v>
      </c>
      <c r="D6" s="11">
        <f t="shared" ref="D6:D32" si="0">B6-C6</f>
        <v>-942</v>
      </c>
      <c r="E6" s="22">
        <f t="shared" ref="E6:E39" si="1">D6/C6</f>
        <v>-1</v>
      </c>
      <c r="F6" s="11">
        <f>SUM('2021'!B6:D6)</f>
        <v>2815</v>
      </c>
      <c r="G6" s="11">
        <f>SUM('2020'!B6:D6)</f>
        <v>4833</v>
      </c>
      <c r="H6" s="11">
        <f>F6-G6</f>
        <v>-2018</v>
      </c>
      <c r="I6" s="26">
        <f>H6/G6</f>
        <v>-0.41754603765776949</v>
      </c>
    </row>
    <row r="7" spans="1:9" x14ac:dyDescent="0.35">
      <c r="A7" s="16" t="s">
        <v>20</v>
      </c>
      <c r="B7" s="30">
        <f>'2021'!D7</f>
        <v>0</v>
      </c>
      <c r="C7" s="43">
        <f>'2020'!D7</f>
        <v>9662</v>
      </c>
      <c r="D7" s="43">
        <f t="shared" si="0"/>
        <v>-9662</v>
      </c>
      <c r="E7" s="23">
        <f t="shared" si="1"/>
        <v>-1</v>
      </c>
      <c r="F7" s="43">
        <f>SUM('2021'!B7:D7)</f>
        <v>26340</v>
      </c>
      <c r="G7" s="43">
        <f>SUM('2020'!B7:D7)</f>
        <v>49541</v>
      </c>
      <c r="H7" s="43">
        <f t="shared" ref="H7:H39" si="2">F7-G7</f>
        <v>-23201</v>
      </c>
      <c r="I7" s="25">
        <f t="shared" ref="I7:I9" si="3">H7/G7</f>
        <v>-0.46831916998042028</v>
      </c>
    </row>
    <row r="8" spans="1:9" x14ac:dyDescent="0.35">
      <c r="A8" s="14" t="s">
        <v>21</v>
      </c>
      <c r="B8" s="29">
        <f>'2021'!D8</f>
        <v>0</v>
      </c>
      <c r="C8" s="11">
        <f>'2020'!D8</f>
        <v>6284</v>
      </c>
      <c r="D8" s="11">
        <f t="shared" si="0"/>
        <v>-6284</v>
      </c>
      <c r="E8" s="22">
        <f t="shared" si="1"/>
        <v>-1</v>
      </c>
      <c r="F8" s="11">
        <f>SUM('2021'!B8:D8)</f>
        <v>17657</v>
      </c>
      <c r="G8" s="11">
        <f>SUM('2020'!B8:D8)</f>
        <v>32394</v>
      </c>
      <c r="H8" s="11">
        <f t="shared" si="2"/>
        <v>-14737</v>
      </c>
      <c r="I8" s="26">
        <f t="shared" si="3"/>
        <v>-0.45492992529480769</v>
      </c>
    </row>
    <row r="9" spans="1:9" x14ac:dyDescent="0.35">
      <c r="A9" s="18" t="s">
        <v>44</v>
      </c>
      <c r="B9" s="31">
        <f>'2021'!C9</f>
        <v>23146</v>
      </c>
      <c r="C9" s="31">
        <f>'2020'!D9</f>
        <v>16888</v>
      </c>
      <c r="D9" s="31">
        <f t="shared" si="0"/>
        <v>6258</v>
      </c>
      <c r="E9" s="24">
        <f t="shared" si="1"/>
        <v>0.370558976788252</v>
      </c>
      <c r="F9" s="31">
        <f>SUM('2021'!B9:D9)</f>
        <v>46812</v>
      </c>
      <c r="G9" s="31">
        <f>SUM('2020'!B9:D9)</f>
        <v>86768</v>
      </c>
      <c r="H9" s="31">
        <f t="shared" si="2"/>
        <v>-39956</v>
      </c>
      <c r="I9" s="27">
        <f t="shared" si="3"/>
        <v>-0.4604923474091831</v>
      </c>
    </row>
    <row r="10" spans="1:9" x14ac:dyDescent="0.35">
      <c r="A10" s="16" t="s">
        <v>16</v>
      </c>
      <c r="B10" s="30">
        <f>'2021'!D10</f>
        <v>0</v>
      </c>
      <c r="C10" s="43">
        <f>'2020'!D10</f>
        <v>21220</v>
      </c>
      <c r="D10" s="43">
        <f t="shared" si="0"/>
        <v>-21220</v>
      </c>
      <c r="E10" s="23">
        <f t="shared" si="1"/>
        <v>-1</v>
      </c>
      <c r="F10" s="43">
        <f>SUM('2021'!B10:D10)</f>
        <v>45380</v>
      </c>
      <c r="G10" s="43">
        <f>SUM('2020'!B10:D10)</f>
        <v>98265</v>
      </c>
      <c r="H10" s="43">
        <f t="shared" si="2"/>
        <v>-52885</v>
      </c>
      <c r="I10" s="26">
        <f>H10/G10</f>
        <v>-0.5381875540629929</v>
      </c>
    </row>
    <row r="11" spans="1:9" x14ac:dyDescent="0.35">
      <c r="A11" s="14" t="s">
        <v>14</v>
      </c>
      <c r="B11" s="29">
        <f>'2021'!D11</f>
        <v>0</v>
      </c>
      <c r="C11" s="11">
        <f>'2020'!D11</f>
        <v>96174</v>
      </c>
      <c r="D11" s="11">
        <f t="shared" si="0"/>
        <v>-96174</v>
      </c>
      <c r="E11" s="22">
        <f t="shared" si="1"/>
        <v>-1</v>
      </c>
      <c r="F11" s="11">
        <f>SUM('2021'!B11:D11)</f>
        <v>165815</v>
      </c>
      <c r="G11" s="11">
        <f>SUM('2020'!B11:D11)</f>
        <v>437665</v>
      </c>
      <c r="H11" s="11">
        <f t="shared" si="2"/>
        <v>-271850</v>
      </c>
      <c r="I11" s="26">
        <f>H11/G11</f>
        <v>-0.62113717112403322</v>
      </c>
    </row>
    <row r="12" spans="1:9" x14ac:dyDescent="0.35">
      <c r="A12" s="16" t="s">
        <v>17</v>
      </c>
      <c r="B12" s="30">
        <f>'2021'!D12</f>
        <v>0</v>
      </c>
      <c r="C12" s="43">
        <f>'2020'!D12</f>
        <v>2779</v>
      </c>
      <c r="D12" s="43">
        <f t="shared" si="0"/>
        <v>-2779</v>
      </c>
      <c r="E12" s="23">
        <f t="shared" si="1"/>
        <v>-1</v>
      </c>
      <c r="F12" s="43">
        <f>SUM('2021'!B12:D12)</f>
        <v>6405</v>
      </c>
      <c r="G12" s="43">
        <f>SUM('2020'!B12:D12)</f>
        <v>14200</v>
      </c>
      <c r="H12" s="43">
        <f t="shared" si="2"/>
        <v>-7795</v>
      </c>
      <c r="I12" s="25">
        <f t="shared" ref="I12:I19" si="4">H12/G12</f>
        <v>-0.54894366197183098</v>
      </c>
    </row>
    <row r="13" spans="1:9" x14ac:dyDescent="0.35">
      <c r="A13" s="14" t="s">
        <v>15</v>
      </c>
      <c r="B13" s="29">
        <f>'2021'!D13</f>
        <v>0</v>
      </c>
      <c r="C13" s="11">
        <f>'2020'!D13</f>
        <v>136628</v>
      </c>
      <c r="D13" s="11">
        <f t="shared" si="0"/>
        <v>-136628</v>
      </c>
      <c r="E13" s="22">
        <f t="shared" si="1"/>
        <v>-1</v>
      </c>
      <c r="F13" s="11">
        <f>SUM('2021'!B13:D13)</f>
        <v>239886</v>
      </c>
      <c r="G13" s="11">
        <f>SUM('2020'!B13:D13)</f>
        <v>630448</v>
      </c>
      <c r="H13" s="11">
        <f t="shared" si="2"/>
        <v>-390562</v>
      </c>
      <c r="I13" s="26">
        <f t="shared" si="4"/>
        <v>-0.61949914981092813</v>
      </c>
    </row>
    <row r="14" spans="1:9" x14ac:dyDescent="0.35">
      <c r="A14" s="18" t="s">
        <v>45</v>
      </c>
      <c r="B14" s="31">
        <f>'2021'!C14</f>
        <v>242438</v>
      </c>
      <c r="C14" s="31">
        <f>'2020'!D14</f>
        <v>256801</v>
      </c>
      <c r="D14" s="31">
        <f t="shared" si="0"/>
        <v>-14363</v>
      </c>
      <c r="E14" s="24">
        <f t="shared" si="1"/>
        <v>-5.593046756048458E-2</v>
      </c>
      <c r="F14" s="31">
        <f>SUM('2021'!B14:D14)</f>
        <v>457486</v>
      </c>
      <c r="G14" s="31">
        <f>SUM('2020'!B14:D14)</f>
        <v>1180578</v>
      </c>
      <c r="H14" s="31">
        <f t="shared" si="2"/>
        <v>-723092</v>
      </c>
      <c r="I14" s="27">
        <f t="shared" si="4"/>
        <v>-0.61248981431129501</v>
      </c>
    </row>
    <row r="15" spans="1:9" x14ac:dyDescent="0.35">
      <c r="A15" s="16" t="s">
        <v>24</v>
      </c>
      <c r="B15" s="30">
        <f>'2021'!D15</f>
        <v>0</v>
      </c>
      <c r="C15" s="43">
        <f>'2020'!D15</f>
        <v>8025</v>
      </c>
      <c r="D15" s="43">
        <f t="shared" si="0"/>
        <v>-8025</v>
      </c>
      <c r="E15" s="23">
        <f t="shared" si="1"/>
        <v>-1</v>
      </c>
      <c r="F15" s="43">
        <f>SUM('2021'!B15:D15)</f>
        <v>23686</v>
      </c>
      <c r="G15" s="43">
        <f>SUM('2020'!B15:D15)</f>
        <v>39807</v>
      </c>
      <c r="H15" s="43">
        <f t="shared" si="2"/>
        <v>-16121</v>
      </c>
      <c r="I15" s="25">
        <f t="shared" si="4"/>
        <v>-0.40497902378978573</v>
      </c>
    </row>
    <row r="16" spans="1:9" x14ac:dyDescent="0.35">
      <c r="A16" s="14" t="s">
        <v>23</v>
      </c>
      <c r="B16" s="29">
        <f>'2021'!D16</f>
        <v>0</v>
      </c>
      <c r="C16" s="11">
        <f>'2020'!D16</f>
        <v>4963</v>
      </c>
      <c r="D16" s="11">
        <f t="shared" si="0"/>
        <v>-4963</v>
      </c>
      <c r="E16" s="22">
        <f t="shared" si="1"/>
        <v>-1</v>
      </c>
      <c r="F16" s="11">
        <f>SUM('2021'!B16:D16)</f>
        <v>16756</v>
      </c>
      <c r="G16" s="11">
        <f>SUM('2020'!B16:D16)</f>
        <v>24101</v>
      </c>
      <c r="H16" s="11">
        <f t="shared" si="2"/>
        <v>-7345</v>
      </c>
      <c r="I16" s="26">
        <f t="shared" si="4"/>
        <v>-0.3047591386249533</v>
      </c>
    </row>
    <row r="17" spans="1:9" x14ac:dyDescent="0.35">
      <c r="A17" s="18" t="s">
        <v>46</v>
      </c>
      <c r="B17" s="31">
        <f>'2021'!C17</f>
        <v>19155</v>
      </c>
      <c r="C17" s="31">
        <f>'2020'!D17</f>
        <v>12988</v>
      </c>
      <c r="D17" s="31">
        <f t="shared" si="0"/>
        <v>6167</v>
      </c>
      <c r="E17" s="24">
        <f t="shared" si="1"/>
        <v>0.47482291345857713</v>
      </c>
      <c r="F17" s="31">
        <f>SUM('2021'!B17:D17)</f>
        <v>40442</v>
      </c>
      <c r="G17" s="31">
        <f>SUM('2020'!B17:D17)</f>
        <v>63908</v>
      </c>
      <c r="H17" s="31">
        <f t="shared" si="2"/>
        <v>-23466</v>
      </c>
      <c r="I17" s="27">
        <f t="shared" ref="I17:I38" si="5">E17</f>
        <v>0.47482291345857713</v>
      </c>
    </row>
    <row r="18" spans="1:9" x14ac:dyDescent="0.35">
      <c r="A18" s="16" t="s">
        <v>34</v>
      </c>
      <c r="B18" s="30">
        <f>'2021'!D18</f>
        <v>0</v>
      </c>
      <c r="C18" s="43">
        <f>'2020'!D18</f>
        <v>49694</v>
      </c>
      <c r="D18" s="43">
        <f t="shared" si="0"/>
        <v>-49694</v>
      </c>
      <c r="E18" s="23">
        <f t="shared" si="1"/>
        <v>-1</v>
      </c>
      <c r="F18" s="43">
        <f>SUM('2021'!B18:D18)</f>
        <v>121591</v>
      </c>
      <c r="G18" s="43">
        <f>SUM('2020'!B18:D18)</f>
        <v>238534</v>
      </c>
      <c r="H18" s="43">
        <f t="shared" si="2"/>
        <v>-116943</v>
      </c>
      <c r="I18" s="25">
        <f t="shared" si="4"/>
        <v>-0.49025715411639431</v>
      </c>
    </row>
    <row r="19" spans="1:9" x14ac:dyDescent="0.35">
      <c r="A19" s="14" t="s">
        <v>33</v>
      </c>
      <c r="B19" s="29">
        <f>'2021'!D19</f>
        <v>0</v>
      </c>
      <c r="C19" s="11">
        <f>'2020'!D19</f>
        <v>175866</v>
      </c>
      <c r="D19" s="11">
        <f t="shared" si="0"/>
        <v>-175866</v>
      </c>
      <c r="E19" s="22">
        <f t="shared" si="1"/>
        <v>-1</v>
      </c>
      <c r="F19" s="11">
        <f>SUM('2021'!B19:D19)</f>
        <v>451344</v>
      </c>
      <c r="G19" s="11">
        <f>SUM('2020'!B19:D19)</f>
        <v>866194</v>
      </c>
      <c r="H19" s="11">
        <f t="shared" si="2"/>
        <v>-414850</v>
      </c>
      <c r="I19" s="26">
        <f t="shared" si="4"/>
        <v>-0.47893428031133906</v>
      </c>
    </row>
    <row r="20" spans="1:9" x14ac:dyDescent="0.35">
      <c r="A20" s="18" t="s">
        <v>47</v>
      </c>
      <c r="B20" s="31">
        <f>'2021'!C20</f>
        <v>294504</v>
      </c>
      <c r="C20" s="31">
        <f>'2020'!D20</f>
        <v>225560</v>
      </c>
      <c r="D20" s="31">
        <f t="shared" si="0"/>
        <v>68944</v>
      </c>
      <c r="E20" s="24">
        <f t="shared" si="1"/>
        <v>0.30565703138854405</v>
      </c>
      <c r="F20" s="31">
        <f>SUM('2021'!B20:D20)</f>
        <v>572935</v>
      </c>
      <c r="G20" s="31">
        <f>SUM('2020'!B20:D20)</f>
        <v>1104728</v>
      </c>
      <c r="H20" s="31">
        <f t="shared" si="2"/>
        <v>-531793</v>
      </c>
      <c r="I20" s="27">
        <f t="shared" si="5"/>
        <v>0.30565703138854405</v>
      </c>
    </row>
    <row r="21" spans="1:9" x14ac:dyDescent="0.35">
      <c r="A21" s="16" t="s">
        <v>28</v>
      </c>
      <c r="B21" s="30">
        <f>'2021'!D21</f>
        <v>0</v>
      </c>
      <c r="C21" s="43">
        <f>'2020'!D21</f>
        <v>991</v>
      </c>
      <c r="D21" s="43">
        <f t="shared" si="0"/>
        <v>-991</v>
      </c>
      <c r="E21" s="23">
        <f t="shared" si="1"/>
        <v>-1</v>
      </c>
      <c r="F21" s="43">
        <f>SUM('2021'!B21:D21)</f>
        <v>3256</v>
      </c>
      <c r="G21" s="43">
        <f>SUM('2020'!B21:D21)</f>
        <v>4659</v>
      </c>
      <c r="H21" s="43">
        <f t="shared" si="2"/>
        <v>-1403</v>
      </c>
      <c r="I21" s="25">
        <f>H21/G21</f>
        <v>-0.30113758317235456</v>
      </c>
    </row>
    <row r="22" spans="1:9" x14ac:dyDescent="0.35">
      <c r="A22" s="14" t="s">
        <v>26</v>
      </c>
      <c r="B22" s="29">
        <f>'2021'!D22</f>
        <v>0</v>
      </c>
      <c r="C22" s="11">
        <f>'2020'!D22</f>
        <v>2192</v>
      </c>
      <c r="D22" s="11">
        <f t="shared" si="0"/>
        <v>-2192</v>
      </c>
      <c r="E22" s="22">
        <f t="shared" si="1"/>
        <v>-1</v>
      </c>
      <c r="F22" s="11">
        <f>SUM('2021'!B22:D22)</f>
        <v>6728</v>
      </c>
      <c r="G22" s="11">
        <f>SUM('2020'!B22:D22)</f>
        <v>10719</v>
      </c>
      <c r="H22" s="11">
        <f t="shared" si="2"/>
        <v>-3991</v>
      </c>
      <c r="I22" s="26">
        <f>H22/G22</f>
        <v>-0.3723295083496595</v>
      </c>
    </row>
    <row r="23" spans="1:9" x14ac:dyDescent="0.35">
      <c r="A23" s="16" t="s">
        <v>27</v>
      </c>
      <c r="B23" s="30">
        <f>'2021'!D23</f>
        <v>0</v>
      </c>
      <c r="C23" s="43">
        <f>'2020'!D23</f>
        <v>993</v>
      </c>
      <c r="D23" s="43">
        <f t="shared" si="0"/>
        <v>-993</v>
      </c>
      <c r="E23" s="23">
        <f t="shared" si="1"/>
        <v>-1</v>
      </c>
      <c r="F23" s="43">
        <f>SUM('2021'!B23:D23)</f>
        <v>3680</v>
      </c>
      <c r="G23" s="43">
        <f>SUM('2020'!B23:D23)</f>
        <v>5146</v>
      </c>
      <c r="H23" s="43">
        <f t="shared" si="2"/>
        <v>-1466</v>
      </c>
      <c r="I23" s="25">
        <f t="shared" ref="I23:I26" si="6">H23/G23</f>
        <v>-0.28488146132918774</v>
      </c>
    </row>
    <row r="24" spans="1:9" x14ac:dyDescent="0.35">
      <c r="A24" s="14" t="s">
        <v>25</v>
      </c>
      <c r="B24" s="29">
        <f>'2021'!D24</f>
        <v>0</v>
      </c>
      <c r="C24" s="11">
        <f>'2020'!D24</f>
        <v>1639</v>
      </c>
      <c r="D24" s="11">
        <f t="shared" si="0"/>
        <v>-1639</v>
      </c>
      <c r="E24" s="22">
        <f t="shared" si="1"/>
        <v>-1</v>
      </c>
      <c r="F24" s="11">
        <f>SUM('2021'!B24:D24)</f>
        <v>5015</v>
      </c>
      <c r="G24" s="11">
        <f>SUM('2020'!B24:D24)</f>
        <v>8526</v>
      </c>
      <c r="H24" s="11">
        <f t="shared" si="2"/>
        <v>-3511</v>
      </c>
      <c r="I24" s="26">
        <f t="shared" si="6"/>
        <v>-0.4117992024395965</v>
      </c>
    </row>
    <row r="25" spans="1:9" x14ac:dyDescent="0.35">
      <c r="A25" s="16" t="s">
        <v>29</v>
      </c>
      <c r="B25" s="30">
        <f>'2021'!D25</f>
        <v>0</v>
      </c>
      <c r="C25" s="43">
        <f>'2020'!D25</f>
        <v>2060</v>
      </c>
      <c r="D25" s="43">
        <f t="shared" si="0"/>
        <v>-2060</v>
      </c>
      <c r="E25" s="23">
        <f t="shared" si="1"/>
        <v>-1</v>
      </c>
      <c r="F25" s="43">
        <f>SUM('2021'!B25:D25)</f>
        <v>7356</v>
      </c>
      <c r="G25" s="43">
        <f>SUM('2020'!B25:D25)</f>
        <v>10092</v>
      </c>
      <c r="H25" s="43">
        <f t="shared" si="2"/>
        <v>-2736</v>
      </c>
      <c r="I25" s="25">
        <f t="shared" si="6"/>
        <v>-0.27110582639714625</v>
      </c>
    </row>
    <row r="26" spans="1:9" x14ac:dyDescent="0.35">
      <c r="A26" s="14" t="s">
        <v>30</v>
      </c>
      <c r="B26" s="29">
        <f>'2021'!D26</f>
        <v>0</v>
      </c>
      <c r="C26" s="11">
        <f>'2020'!D26</f>
        <v>2902</v>
      </c>
      <c r="D26" s="11">
        <f t="shared" si="0"/>
        <v>-2902</v>
      </c>
      <c r="E26" s="22">
        <f t="shared" si="1"/>
        <v>-1</v>
      </c>
      <c r="F26" s="11">
        <f>SUM('2021'!B26:D26)</f>
        <v>9646</v>
      </c>
      <c r="G26" s="11">
        <f>SUM('2020'!B26:D26)</f>
        <v>14118</v>
      </c>
      <c r="H26" s="11">
        <f t="shared" si="2"/>
        <v>-4472</v>
      </c>
      <c r="I26" s="26">
        <f t="shared" si="6"/>
        <v>-0.31675874769797424</v>
      </c>
    </row>
    <row r="27" spans="1:9" x14ac:dyDescent="0.35">
      <c r="A27" s="18" t="s">
        <v>48</v>
      </c>
      <c r="B27" s="31">
        <f>'2021'!C27</f>
        <v>16627</v>
      </c>
      <c r="C27" s="31">
        <f>'2020'!D27</f>
        <v>10777</v>
      </c>
      <c r="D27" s="31">
        <f t="shared" si="0"/>
        <v>5850</v>
      </c>
      <c r="E27" s="24">
        <f t="shared" si="1"/>
        <v>0.54282267792521111</v>
      </c>
      <c r="F27" s="31">
        <f>SUM('2021'!B27:D27)</f>
        <v>35681</v>
      </c>
      <c r="G27" s="31">
        <f>SUM('2020'!B27:D27)</f>
        <v>53260</v>
      </c>
      <c r="H27" s="31">
        <f t="shared" si="2"/>
        <v>-17579</v>
      </c>
      <c r="I27" s="27">
        <f t="shared" si="5"/>
        <v>0.54282267792521111</v>
      </c>
    </row>
    <row r="28" spans="1:9" x14ac:dyDescent="0.35">
      <c r="A28" s="16" t="s">
        <v>49</v>
      </c>
      <c r="B28" s="30">
        <f>'2021'!D28</f>
        <v>0</v>
      </c>
      <c r="C28" s="43">
        <f>'2020'!D28</f>
        <v>7359</v>
      </c>
      <c r="D28" s="43">
        <f t="shared" si="0"/>
        <v>-7359</v>
      </c>
      <c r="E28" s="23">
        <f t="shared" si="1"/>
        <v>-1</v>
      </c>
      <c r="F28" s="43">
        <f>SUM('2021'!B28:D28)</f>
        <v>17718</v>
      </c>
      <c r="G28" s="43">
        <f>SUM('2020'!B28:D28)</f>
        <v>33544</v>
      </c>
      <c r="H28" s="43">
        <f t="shared" si="2"/>
        <v>-15826</v>
      </c>
      <c r="I28" s="25">
        <f>H28/G28</f>
        <v>-0.47179823515382779</v>
      </c>
    </row>
    <row r="29" spans="1:9" x14ac:dyDescent="0.35">
      <c r="A29" s="14" t="s">
        <v>36</v>
      </c>
      <c r="B29" s="29">
        <f>'2021'!D29</f>
        <v>0</v>
      </c>
      <c r="C29" s="11">
        <f>'2020'!D29</f>
        <v>32745</v>
      </c>
      <c r="D29" s="11">
        <f t="shared" si="0"/>
        <v>-32745</v>
      </c>
      <c r="E29" s="22">
        <f t="shared" si="1"/>
        <v>-1</v>
      </c>
      <c r="F29" s="11">
        <f>SUM('2021'!B29:D29)</f>
        <v>86711</v>
      </c>
      <c r="G29" s="11">
        <f>SUM('2020'!B29:D29)</f>
        <v>154428</v>
      </c>
      <c r="H29" s="11">
        <f t="shared" si="2"/>
        <v>-67717</v>
      </c>
      <c r="I29" s="26">
        <f>H29/G29</f>
        <v>-0.43850208511409849</v>
      </c>
    </row>
    <row r="30" spans="1:9" x14ac:dyDescent="0.35">
      <c r="A30" s="16" t="s">
        <v>35</v>
      </c>
      <c r="B30" s="30">
        <f>'2021'!D30</f>
        <v>0</v>
      </c>
      <c r="C30" s="43">
        <f>'2020'!D30</f>
        <v>52623</v>
      </c>
      <c r="D30" s="43">
        <f t="shared" si="0"/>
        <v>-52623</v>
      </c>
      <c r="E30" s="23">
        <f t="shared" si="1"/>
        <v>-1</v>
      </c>
      <c r="F30" s="43">
        <f>SUM('2021'!B30:D30)</f>
        <v>107528</v>
      </c>
      <c r="G30" s="43">
        <f>SUM('2020'!B30:D30)</f>
        <v>251248</v>
      </c>
      <c r="H30" s="43">
        <f t="shared" si="2"/>
        <v>-143720</v>
      </c>
      <c r="I30" s="25">
        <f t="shared" ref="I30" si="7">H30/G30</f>
        <v>-0.57202445392600143</v>
      </c>
    </row>
    <row r="31" spans="1:9" x14ac:dyDescent="0.35">
      <c r="A31" s="18" t="s">
        <v>50</v>
      </c>
      <c r="B31" s="31">
        <f>'2021'!C31</f>
        <v>109593</v>
      </c>
      <c r="C31" s="31">
        <f>'2020'!D31</f>
        <v>92727</v>
      </c>
      <c r="D31" s="31">
        <f t="shared" si="0"/>
        <v>16866</v>
      </c>
      <c r="E31" s="24">
        <f t="shared" si="1"/>
        <v>0.18188877026108902</v>
      </c>
      <c r="F31" s="31">
        <f>SUM('2021'!B31:D31)</f>
        <v>211957</v>
      </c>
      <c r="G31" s="31">
        <f>SUM('2020'!B31:D31)</f>
        <v>439220</v>
      </c>
      <c r="H31" s="31">
        <f t="shared" si="2"/>
        <v>-227263</v>
      </c>
      <c r="I31" s="27">
        <f t="shared" si="5"/>
        <v>0.18188877026108902</v>
      </c>
    </row>
    <row r="32" spans="1:9" x14ac:dyDescent="0.35">
      <c r="A32" s="14" t="s">
        <v>32</v>
      </c>
      <c r="B32" s="29">
        <f>'2021'!D32</f>
        <v>0</v>
      </c>
      <c r="C32" s="11">
        <f>'2020'!D32</f>
        <v>66207</v>
      </c>
      <c r="D32" s="11">
        <f t="shared" si="0"/>
        <v>-66207</v>
      </c>
      <c r="E32" s="22">
        <f t="shared" si="1"/>
        <v>-1</v>
      </c>
      <c r="F32" s="11">
        <f>SUM('2021'!B32:D32)</f>
        <v>156631</v>
      </c>
      <c r="G32" s="11">
        <f>SUM('2020'!B32:D32)</f>
        <v>301008</v>
      </c>
      <c r="H32" s="11">
        <f t="shared" si="2"/>
        <v>-144377</v>
      </c>
      <c r="I32" s="26">
        <f>H32/G32</f>
        <v>-0.47964505926752776</v>
      </c>
    </row>
    <row r="33" spans="1:9" x14ac:dyDescent="0.35">
      <c r="A33" s="16" t="s">
        <v>31</v>
      </c>
      <c r="B33" s="30">
        <f>'2021'!D33</f>
        <v>0</v>
      </c>
      <c r="C33" s="43">
        <f>'2020'!D33</f>
        <v>92759</v>
      </c>
      <c r="D33" s="43">
        <f>B33-C33</f>
        <v>-92759</v>
      </c>
      <c r="E33" s="23">
        <f t="shared" si="1"/>
        <v>-1</v>
      </c>
      <c r="F33" s="43">
        <f>SUM('2021'!B33:D33)</f>
        <v>215928</v>
      </c>
      <c r="G33" s="43">
        <f>SUM('2020'!B33:D33)</f>
        <v>440175</v>
      </c>
      <c r="H33" s="43">
        <f t="shared" si="2"/>
        <v>-224247</v>
      </c>
      <c r="I33" s="25">
        <f t="shared" ref="I33" si="8">H33/G33</f>
        <v>-0.50944965070710513</v>
      </c>
    </row>
    <row r="34" spans="1:9" x14ac:dyDescent="0.35">
      <c r="A34" s="18" t="s">
        <v>51</v>
      </c>
      <c r="B34" s="31">
        <f>'2021'!C34</f>
        <v>184281</v>
      </c>
      <c r="C34" s="31">
        <f>'2020'!D34</f>
        <v>158966</v>
      </c>
      <c r="D34" s="44">
        <f>B34-C34</f>
        <v>25315</v>
      </c>
      <c r="E34" s="24">
        <f t="shared" si="1"/>
        <v>0.15924788948580199</v>
      </c>
      <c r="F34" s="31">
        <f>SUM('2021'!B34:D34)</f>
        <v>372559</v>
      </c>
      <c r="G34" s="47">
        <f>SUM('2020'!B34:D34)</f>
        <v>741183</v>
      </c>
      <c r="H34" s="47">
        <f t="shared" si="2"/>
        <v>-368624</v>
      </c>
      <c r="I34" s="27">
        <f t="shared" si="5"/>
        <v>0.15924788948580199</v>
      </c>
    </row>
    <row r="35" spans="1:9" x14ac:dyDescent="0.35">
      <c r="A35" s="14" t="s">
        <v>52</v>
      </c>
      <c r="B35" s="29">
        <f>'2021'!D35</f>
        <v>0</v>
      </c>
      <c r="C35" s="11">
        <f>'2020'!D35</f>
        <v>34</v>
      </c>
      <c r="D35" s="11">
        <f t="shared" ref="D35" si="9">B35-C35</f>
        <v>-34</v>
      </c>
      <c r="E35" s="22">
        <f t="shared" si="1"/>
        <v>-1</v>
      </c>
      <c r="F35" s="49">
        <f>SUM('2021'!B35:D35)</f>
        <v>95</v>
      </c>
      <c r="G35" s="29">
        <f>SUM('2020'!B35:D35)</f>
        <v>112</v>
      </c>
      <c r="H35" s="29">
        <f t="shared" si="2"/>
        <v>-17</v>
      </c>
      <c r="I35" s="45">
        <f t="shared" ref="I35:I39" si="10">H35/G35</f>
        <v>-0.15178571428571427</v>
      </c>
    </row>
    <row r="36" spans="1:9" x14ac:dyDescent="0.35">
      <c r="A36" s="16" t="s">
        <v>19</v>
      </c>
      <c r="B36" s="30">
        <f>'2021'!D36</f>
        <v>0</v>
      </c>
      <c r="C36" s="43">
        <f>'2020'!D36</f>
        <v>3725</v>
      </c>
      <c r="D36" s="43">
        <f>B36-C36</f>
        <v>-3725</v>
      </c>
      <c r="E36" s="56">
        <f t="shared" si="1"/>
        <v>-1</v>
      </c>
      <c r="F36" s="50">
        <f>SUM('2021'!B36:D36)</f>
        <v>12876</v>
      </c>
      <c r="G36" s="30">
        <f>SUM('2020'!B36:D36)</f>
        <v>19100</v>
      </c>
      <c r="H36" s="30">
        <f t="shared" si="2"/>
        <v>-6224</v>
      </c>
      <c r="I36" s="46">
        <f t="shared" si="10"/>
        <v>-0.32586387434554975</v>
      </c>
    </row>
    <row r="37" spans="1:9" x14ac:dyDescent="0.35">
      <c r="A37" s="14" t="s">
        <v>18</v>
      </c>
      <c r="B37" s="29">
        <f>'2021'!D37</f>
        <v>0</v>
      </c>
      <c r="C37" s="11">
        <f>'2020'!D37</f>
        <v>15013</v>
      </c>
      <c r="D37" s="11">
        <f>B37-C37</f>
        <v>-15013</v>
      </c>
      <c r="E37" s="22">
        <f t="shared" si="1"/>
        <v>-1</v>
      </c>
      <c r="F37" s="49">
        <f>SUM('2021'!B37:D37)</f>
        <v>46489</v>
      </c>
      <c r="G37" s="29">
        <f>SUM('2020'!B37:D37)</f>
        <v>70131</v>
      </c>
      <c r="H37" s="29">
        <f t="shared" si="2"/>
        <v>-23642</v>
      </c>
      <c r="I37" s="45">
        <f t="shared" si="10"/>
        <v>-0.33711197615890265</v>
      </c>
    </row>
    <row r="38" spans="1:9" x14ac:dyDescent="0.35">
      <c r="A38" s="18" t="s">
        <v>53</v>
      </c>
      <c r="B38" s="31">
        <f>'2021'!C38</f>
        <v>30803</v>
      </c>
      <c r="C38" s="31">
        <f>'2020'!D38</f>
        <v>18772</v>
      </c>
      <c r="D38" s="31">
        <f>B38-C38</f>
        <v>12031</v>
      </c>
      <c r="E38" s="24">
        <f t="shared" si="1"/>
        <v>0.64090134242488817</v>
      </c>
      <c r="F38" s="31">
        <f>SUM('2021'!B38:D38)</f>
        <v>59460</v>
      </c>
      <c r="G38" s="48">
        <f>SUM('2020'!B38:D38)</f>
        <v>89343</v>
      </c>
      <c r="H38" s="48">
        <f t="shared" si="2"/>
        <v>-29883</v>
      </c>
      <c r="I38" s="27">
        <f t="shared" si="5"/>
        <v>0.64090134242488817</v>
      </c>
    </row>
    <row r="39" spans="1:9" x14ac:dyDescent="0.35">
      <c r="A39" s="32" t="s">
        <v>54</v>
      </c>
      <c r="B39" s="33">
        <f>'2021'!C39</f>
        <v>920547</v>
      </c>
      <c r="C39" s="33">
        <f>'2020'!D39</f>
        <v>793479</v>
      </c>
      <c r="D39" s="33">
        <f>B39-C39</f>
        <v>127068</v>
      </c>
      <c r="E39" s="34">
        <f t="shared" si="1"/>
        <v>0.16014034397885765</v>
      </c>
      <c r="F39" s="35">
        <f>SUM('2021'!B39:D39)</f>
        <v>1797332</v>
      </c>
      <c r="G39" s="35">
        <f>SUM('2020'!B39:D39)</f>
        <v>3758988</v>
      </c>
      <c r="H39" s="35">
        <f t="shared" si="2"/>
        <v>-1961656</v>
      </c>
      <c r="I39" s="36">
        <f t="shared" si="10"/>
        <v>-0.52185747866181009</v>
      </c>
    </row>
  </sheetData>
  <mergeCells count="2">
    <mergeCell ref="B4:E4"/>
    <mergeCell ref="F4:I4"/>
  </mergeCells>
  <pageMargins left="0.7" right="0.7" top="0.75" bottom="0.75" header="0.3" footer="0.3"/>
  <pageSetup paperSize="9" scale="69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9"/>
  <sheetViews>
    <sheetView workbookViewId="0">
      <selection activeCell="B6" sqref="B6"/>
    </sheetView>
  </sheetViews>
  <sheetFormatPr baseColWidth="10" defaultRowHeight="14.5" x14ac:dyDescent="0.35"/>
  <cols>
    <col min="1" max="1" width="24.7265625" customWidth="1"/>
    <col min="2" max="9" width="15.7265625" customWidth="1"/>
  </cols>
  <sheetData>
    <row r="1" spans="1:9" ht="26" x14ac:dyDescent="0.6">
      <c r="A1" s="8" t="s">
        <v>43</v>
      </c>
    </row>
    <row r="2" spans="1:9" ht="15.5" x14ac:dyDescent="0.35">
      <c r="A2" s="72">
        <v>44287</v>
      </c>
    </row>
    <row r="4" spans="1:9" x14ac:dyDescent="0.35">
      <c r="A4" s="10" t="s">
        <v>37</v>
      </c>
      <c r="B4" s="79" t="s">
        <v>38</v>
      </c>
      <c r="C4" s="80"/>
      <c r="D4" s="80"/>
      <c r="E4" s="81"/>
      <c r="F4" s="79" t="s">
        <v>39</v>
      </c>
      <c r="G4" s="80"/>
      <c r="H4" s="80"/>
      <c r="I4" s="81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'2021'!E6</f>
        <v>0</v>
      </c>
      <c r="C6" s="11">
        <f>'2020'!E6</f>
        <v>42</v>
      </c>
      <c r="D6" s="11">
        <f t="shared" ref="D6:D32" si="0">B6-C6</f>
        <v>-42</v>
      </c>
      <c r="E6" s="22">
        <f t="shared" ref="E6:E39" si="1">D6/C6</f>
        <v>-1</v>
      </c>
      <c r="F6" s="11">
        <f>SUM('2021'!B6:E6)</f>
        <v>2815</v>
      </c>
      <c r="G6" s="11">
        <f>SUM('2020'!B6:E6)</f>
        <v>4875</v>
      </c>
      <c r="H6" s="11">
        <f>F6-G6</f>
        <v>-2060</v>
      </c>
      <c r="I6" s="26">
        <f>H6/G6</f>
        <v>-0.42256410256410254</v>
      </c>
    </row>
    <row r="7" spans="1:9" x14ac:dyDescent="0.35">
      <c r="A7" s="16" t="s">
        <v>20</v>
      </c>
      <c r="B7" s="30">
        <f>'2021'!E7</f>
        <v>0</v>
      </c>
      <c r="C7" s="43">
        <f>'2020'!E7</f>
        <v>2341</v>
      </c>
      <c r="D7" s="43">
        <f t="shared" si="0"/>
        <v>-2341</v>
      </c>
      <c r="E7" s="23">
        <f t="shared" si="1"/>
        <v>-1</v>
      </c>
      <c r="F7" s="43">
        <f>SUM('2021'!B7:E7)</f>
        <v>26340</v>
      </c>
      <c r="G7" s="43">
        <f>SUM('2020'!B7:E7)</f>
        <v>51882</v>
      </c>
      <c r="H7" s="43">
        <f t="shared" ref="H7:H39" si="2">F7-G7</f>
        <v>-25542</v>
      </c>
      <c r="I7" s="25">
        <f t="shared" ref="I7:I9" si="3">H7/G7</f>
        <v>-0.49230947149300336</v>
      </c>
    </row>
    <row r="8" spans="1:9" x14ac:dyDescent="0.35">
      <c r="A8" s="14" t="s">
        <v>21</v>
      </c>
      <c r="B8" s="29">
        <f>'2021'!E8</f>
        <v>0</v>
      </c>
      <c r="C8" s="11">
        <f>'2020'!E8</f>
        <v>1235</v>
      </c>
      <c r="D8" s="11">
        <f t="shared" si="0"/>
        <v>-1235</v>
      </c>
      <c r="E8" s="22">
        <f t="shared" si="1"/>
        <v>-1</v>
      </c>
      <c r="F8" s="11">
        <f>SUM('2021'!B8:E8)</f>
        <v>17657</v>
      </c>
      <c r="G8" s="11">
        <f>SUM('2020'!B8:E8)</f>
        <v>33629</v>
      </c>
      <c r="H8" s="11">
        <f t="shared" si="2"/>
        <v>-15972</v>
      </c>
      <c r="I8" s="26">
        <f t="shared" si="3"/>
        <v>-0.47494721817478963</v>
      </c>
    </row>
    <row r="9" spans="1:9" x14ac:dyDescent="0.35">
      <c r="A9" s="18" t="s">
        <v>44</v>
      </c>
      <c r="B9" s="31">
        <f>'2021'!E9</f>
        <v>0</v>
      </c>
      <c r="C9" s="31">
        <f>'2020'!E9</f>
        <v>3618</v>
      </c>
      <c r="D9" s="31">
        <f t="shared" si="0"/>
        <v>-3618</v>
      </c>
      <c r="E9" s="24">
        <f t="shared" si="1"/>
        <v>-1</v>
      </c>
      <c r="F9" s="31">
        <f>SUM('2021'!B9:E9)</f>
        <v>46812</v>
      </c>
      <c r="G9" s="31">
        <f>SUM('2020'!B9:E9)</f>
        <v>90386</v>
      </c>
      <c r="H9" s="31">
        <f t="shared" si="2"/>
        <v>-43574</v>
      </c>
      <c r="I9" s="27">
        <f t="shared" si="3"/>
        <v>-0.48208793397207533</v>
      </c>
    </row>
    <row r="10" spans="1:9" x14ac:dyDescent="0.35">
      <c r="A10" s="16" t="s">
        <v>16</v>
      </c>
      <c r="B10" s="30">
        <f>'2021'!E10</f>
        <v>0</v>
      </c>
      <c r="C10" s="43">
        <f>'2020'!E10</f>
        <v>9220</v>
      </c>
      <c r="D10" s="43">
        <f t="shared" si="0"/>
        <v>-9220</v>
      </c>
      <c r="E10" s="23">
        <f t="shared" si="1"/>
        <v>-1</v>
      </c>
      <c r="F10" s="43">
        <f>SUM('2021'!B10:E10)</f>
        <v>45380</v>
      </c>
      <c r="G10" s="43">
        <f>SUM('2020'!B10:E10)</f>
        <v>107485</v>
      </c>
      <c r="H10" s="43">
        <f t="shared" si="2"/>
        <v>-62105</v>
      </c>
      <c r="I10" s="26">
        <f>H10/G10</f>
        <v>-0.57780155370516817</v>
      </c>
    </row>
    <row r="11" spans="1:9" x14ac:dyDescent="0.35">
      <c r="A11" s="14" t="s">
        <v>14</v>
      </c>
      <c r="B11" s="29">
        <f>'2021'!E11</f>
        <v>0</v>
      </c>
      <c r="C11" s="11">
        <f>'2020'!E11</f>
        <v>45324</v>
      </c>
      <c r="D11" s="11">
        <f t="shared" si="0"/>
        <v>-45324</v>
      </c>
      <c r="E11" s="22">
        <f t="shared" si="1"/>
        <v>-1</v>
      </c>
      <c r="F11" s="11">
        <f>SUM('2021'!B11:E11)</f>
        <v>165815</v>
      </c>
      <c r="G11" s="11">
        <f>SUM('2020'!B11:E11)</f>
        <v>482989</v>
      </c>
      <c r="H11" s="11">
        <f t="shared" si="2"/>
        <v>-317174</v>
      </c>
      <c r="I11" s="26">
        <f>H11/G11</f>
        <v>-0.65668990391085513</v>
      </c>
    </row>
    <row r="12" spans="1:9" x14ac:dyDescent="0.35">
      <c r="A12" s="16" t="s">
        <v>17</v>
      </c>
      <c r="B12" s="30">
        <f>'2021'!E12</f>
        <v>0</v>
      </c>
      <c r="C12" s="43">
        <f>'2020'!E12</f>
        <v>649</v>
      </c>
      <c r="D12" s="43">
        <f t="shared" si="0"/>
        <v>-649</v>
      </c>
      <c r="E12" s="23">
        <f t="shared" si="1"/>
        <v>-1</v>
      </c>
      <c r="F12" s="43">
        <f>SUM('2021'!B12:E12)</f>
        <v>6405</v>
      </c>
      <c r="G12" s="43">
        <f>SUM('2020'!B12:E12)</f>
        <v>14849</v>
      </c>
      <c r="H12" s="43">
        <f t="shared" si="2"/>
        <v>-8444</v>
      </c>
      <c r="I12" s="25">
        <f t="shared" ref="I12:I19" si="4">H12/G12</f>
        <v>-0.56865782207556059</v>
      </c>
    </row>
    <row r="13" spans="1:9" x14ac:dyDescent="0.35">
      <c r="A13" s="14" t="s">
        <v>15</v>
      </c>
      <c r="B13" s="29">
        <f>'2021'!E13</f>
        <v>0</v>
      </c>
      <c r="C13" s="11">
        <f>'2020'!E13</f>
        <v>56948</v>
      </c>
      <c r="D13" s="11">
        <f t="shared" si="0"/>
        <v>-56948</v>
      </c>
      <c r="E13" s="22">
        <f t="shared" si="1"/>
        <v>-1</v>
      </c>
      <c r="F13" s="11">
        <f>SUM('2021'!B13:E13)</f>
        <v>239886</v>
      </c>
      <c r="G13" s="11">
        <f>SUM('2020'!B13:E13)</f>
        <v>687396</v>
      </c>
      <c r="H13" s="11">
        <f t="shared" si="2"/>
        <v>-447510</v>
      </c>
      <c r="I13" s="26">
        <f t="shared" si="4"/>
        <v>-0.65102211825497969</v>
      </c>
    </row>
    <row r="14" spans="1:9" x14ac:dyDescent="0.35">
      <c r="A14" s="18" t="s">
        <v>45</v>
      </c>
      <c r="B14" s="31">
        <f>'2021'!E14</f>
        <v>0</v>
      </c>
      <c r="C14" s="31">
        <f>'2020'!E14</f>
        <v>112141</v>
      </c>
      <c r="D14" s="31">
        <f t="shared" si="0"/>
        <v>-112141</v>
      </c>
      <c r="E14" s="24">
        <f t="shared" si="1"/>
        <v>-1</v>
      </c>
      <c r="F14" s="31">
        <f>SUM('2021'!B14:E14)</f>
        <v>457486</v>
      </c>
      <c r="G14" s="31">
        <f>SUM('2020'!B14:E14)</f>
        <v>1292719</v>
      </c>
      <c r="H14" s="31">
        <f t="shared" si="2"/>
        <v>-835233</v>
      </c>
      <c r="I14" s="27">
        <f t="shared" si="4"/>
        <v>-0.64610561150567136</v>
      </c>
    </row>
    <row r="15" spans="1:9" x14ac:dyDescent="0.35">
      <c r="A15" s="16" t="s">
        <v>24</v>
      </c>
      <c r="B15" s="30">
        <f>'2021'!E15</f>
        <v>0</v>
      </c>
      <c r="C15" s="43">
        <f>'2020'!E15</f>
        <v>1355</v>
      </c>
      <c r="D15" s="43">
        <f t="shared" si="0"/>
        <v>-1355</v>
      </c>
      <c r="E15" s="23">
        <f t="shared" si="1"/>
        <v>-1</v>
      </c>
      <c r="F15" s="43">
        <f>SUM('2021'!B15:E15)</f>
        <v>23686</v>
      </c>
      <c r="G15" s="43">
        <f>SUM('2020'!B15:E15)</f>
        <v>41162</v>
      </c>
      <c r="H15" s="43">
        <f t="shared" si="2"/>
        <v>-17476</v>
      </c>
      <c r="I15" s="25">
        <f t="shared" si="4"/>
        <v>-0.42456634760215733</v>
      </c>
    </row>
    <row r="16" spans="1:9" x14ac:dyDescent="0.35">
      <c r="A16" s="14" t="s">
        <v>23</v>
      </c>
      <c r="B16" s="29">
        <f>'2021'!E16</f>
        <v>0</v>
      </c>
      <c r="C16" s="11">
        <f>'2020'!E16</f>
        <v>797</v>
      </c>
      <c r="D16" s="11">
        <f t="shared" si="0"/>
        <v>-797</v>
      </c>
      <c r="E16" s="22">
        <f t="shared" si="1"/>
        <v>-1</v>
      </c>
      <c r="F16" s="11">
        <f>SUM('2021'!B16:E16)</f>
        <v>16756</v>
      </c>
      <c r="G16" s="11">
        <f>SUM('2020'!B16:E16)</f>
        <v>24898</v>
      </c>
      <c r="H16" s="11">
        <f t="shared" si="2"/>
        <v>-8142</v>
      </c>
      <c r="I16" s="26">
        <f t="shared" si="4"/>
        <v>-0.32701421800947866</v>
      </c>
    </row>
    <row r="17" spans="1:9" x14ac:dyDescent="0.35">
      <c r="A17" s="18" t="s">
        <v>46</v>
      </c>
      <c r="B17" s="31">
        <f>'2021'!E17</f>
        <v>0</v>
      </c>
      <c r="C17" s="31">
        <f>'2020'!E17</f>
        <v>2152</v>
      </c>
      <c r="D17" s="31">
        <f t="shared" si="0"/>
        <v>-2152</v>
      </c>
      <c r="E17" s="24">
        <f t="shared" si="1"/>
        <v>-1</v>
      </c>
      <c r="F17" s="31">
        <f>SUM('2021'!B17:E17)</f>
        <v>40442</v>
      </c>
      <c r="G17" s="31">
        <f>SUM('2020'!B17:E17)</f>
        <v>66060</v>
      </c>
      <c r="H17" s="31">
        <f t="shared" si="2"/>
        <v>-25618</v>
      </c>
      <c r="I17" s="27">
        <f t="shared" ref="I17:I38" si="5">E17</f>
        <v>-1</v>
      </c>
    </row>
    <row r="18" spans="1:9" x14ac:dyDescent="0.35">
      <c r="A18" s="16" t="s">
        <v>34</v>
      </c>
      <c r="B18" s="30">
        <f>'2021'!E18</f>
        <v>0</v>
      </c>
      <c r="C18" s="43">
        <f>'2020'!E18</f>
        <v>23448</v>
      </c>
      <c r="D18" s="43">
        <f t="shared" si="0"/>
        <v>-23448</v>
      </c>
      <c r="E18" s="23">
        <f t="shared" si="1"/>
        <v>-1</v>
      </c>
      <c r="F18" s="43">
        <f>SUM('2021'!B18:E18)</f>
        <v>121591</v>
      </c>
      <c r="G18" s="43">
        <f>SUM('2020'!B18:E18)</f>
        <v>261982</v>
      </c>
      <c r="H18" s="43">
        <f t="shared" si="2"/>
        <v>-140391</v>
      </c>
      <c r="I18" s="25">
        <f t="shared" si="4"/>
        <v>-0.5358803276560985</v>
      </c>
    </row>
    <row r="19" spans="1:9" x14ac:dyDescent="0.35">
      <c r="A19" s="14" t="s">
        <v>33</v>
      </c>
      <c r="B19" s="29">
        <f>'2021'!E19</f>
        <v>0</v>
      </c>
      <c r="C19" s="11">
        <f>'2020'!E19</f>
        <v>73194</v>
      </c>
      <c r="D19" s="11">
        <f t="shared" si="0"/>
        <v>-73194</v>
      </c>
      <c r="E19" s="22">
        <f t="shared" si="1"/>
        <v>-1</v>
      </c>
      <c r="F19" s="11">
        <f>SUM('2021'!B19:E19)</f>
        <v>451344</v>
      </c>
      <c r="G19" s="11">
        <f>SUM('2020'!B19:E19)</f>
        <v>939388</v>
      </c>
      <c r="H19" s="11">
        <f t="shared" si="2"/>
        <v>-488044</v>
      </c>
      <c r="I19" s="26">
        <f t="shared" si="4"/>
        <v>-0.51953399447299731</v>
      </c>
    </row>
    <row r="20" spans="1:9" x14ac:dyDescent="0.35">
      <c r="A20" s="18" t="s">
        <v>47</v>
      </c>
      <c r="B20" s="31">
        <f>'2021'!E20</f>
        <v>0</v>
      </c>
      <c r="C20" s="31">
        <f>'2020'!E20</f>
        <v>96642</v>
      </c>
      <c r="D20" s="31">
        <f t="shared" si="0"/>
        <v>-96642</v>
      </c>
      <c r="E20" s="24">
        <f t="shared" si="1"/>
        <v>-1</v>
      </c>
      <c r="F20" s="31">
        <f>SUM('2021'!B20:E20)</f>
        <v>572935</v>
      </c>
      <c r="G20" s="31">
        <f>SUM('2020'!B20:E20)</f>
        <v>1201370</v>
      </c>
      <c r="H20" s="31">
        <f t="shared" si="2"/>
        <v>-628435</v>
      </c>
      <c r="I20" s="27">
        <f t="shared" si="5"/>
        <v>-1</v>
      </c>
    </row>
    <row r="21" spans="1:9" x14ac:dyDescent="0.35">
      <c r="A21" s="16" t="s">
        <v>28</v>
      </c>
      <c r="B21" s="30">
        <f>'2021'!E21</f>
        <v>0</v>
      </c>
      <c r="C21" s="43">
        <f>'2020'!E21</f>
        <v>130</v>
      </c>
      <c r="D21" s="43">
        <f t="shared" si="0"/>
        <v>-130</v>
      </c>
      <c r="E21" s="23">
        <f t="shared" si="1"/>
        <v>-1</v>
      </c>
      <c r="F21" s="43">
        <f>SUM('2021'!B21:E21)</f>
        <v>3256</v>
      </c>
      <c r="G21" s="43">
        <f>SUM('2020'!B21:E21)</f>
        <v>4789</v>
      </c>
      <c r="H21" s="43">
        <f t="shared" si="2"/>
        <v>-1533</v>
      </c>
      <c r="I21" s="25">
        <f>H21/G21</f>
        <v>-0.32010858216746713</v>
      </c>
    </row>
    <row r="22" spans="1:9" x14ac:dyDescent="0.35">
      <c r="A22" s="14" t="s">
        <v>26</v>
      </c>
      <c r="B22" s="29">
        <f>'2021'!E22</f>
        <v>0</v>
      </c>
      <c r="C22" s="11">
        <f>'2020'!E22</f>
        <v>151</v>
      </c>
      <c r="D22" s="11">
        <f t="shared" si="0"/>
        <v>-151</v>
      </c>
      <c r="E22" s="22">
        <f t="shared" si="1"/>
        <v>-1</v>
      </c>
      <c r="F22" s="11">
        <f>SUM('2021'!B22:E22)</f>
        <v>6728</v>
      </c>
      <c r="G22" s="11">
        <f>SUM('2020'!B22:E22)</f>
        <v>10870</v>
      </c>
      <c r="H22" s="11">
        <f t="shared" si="2"/>
        <v>-4142</v>
      </c>
      <c r="I22" s="26">
        <f>H22/G22</f>
        <v>-0.38104875804967803</v>
      </c>
    </row>
    <row r="23" spans="1:9" x14ac:dyDescent="0.35">
      <c r="A23" s="16" t="s">
        <v>27</v>
      </c>
      <c r="B23" s="30">
        <f>'2021'!E23</f>
        <v>0</v>
      </c>
      <c r="C23" s="43">
        <f>'2020'!E23</f>
        <v>177</v>
      </c>
      <c r="D23" s="43">
        <f t="shared" si="0"/>
        <v>-177</v>
      </c>
      <c r="E23" s="23">
        <f t="shared" si="1"/>
        <v>-1</v>
      </c>
      <c r="F23" s="43">
        <f>SUM('2021'!B23:E23)</f>
        <v>3680</v>
      </c>
      <c r="G23" s="43">
        <f>SUM('2020'!B23:E23)</f>
        <v>5323</v>
      </c>
      <c r="H23" s="43">
        <f t="shared" si="2"/>
        <v>-1643</v>
      </c>
      <c r="I23" s="25">
        <f t="shared" ref="I23:I26" si="6">H23/G23</f>
        <v>-0.30866052977644187</v>
      </c>
    </row>
    <row r="24" spans="1:9" x14ac:dyDescent="0.35">
      <c r="A24" s="14" t="s">
        <v>25</v>
      </c>
      <c r="B24" s="29">
        <f>'2021'!E24</f>
        <v>0</v>
      </c>
      <c r="C24" s="11">
        <f>'2020'!E24</f>
        <v>218</v>
      </c>
      <c r="D24" s="11">
        <f t="shared" si="0"/>
        <v>-218</v>
      </c>
      <c r="E24" s="22">
        <f t="shared" si="1"/>
        <v>-1</v>
      </c>
      <c r="F24" s="11">
        <f>SUM('2021'!B24:E24)</f>
        <v>5015</v>
      </c>
      <c r="G24" s="11">
        <f>SUM('2020'!B24:E24)</f>
        <v>8744</v>
      </c>
      <c r="H24" s="11">
        <f t="shared" si="2"/>
        <v>-3729</v>
      </c>
      <c r="I24" s="26">
        <f t="shared" si="6"/>
        <v>-0.42646386093321137</v>
      </c>
    </row>
    <row r="25" spans="1:9" x14ac:dyDescent="0.35">
      <c r="A25" s="16" t="s">
        <v>29</v>
      </c>
      <c r="B25" s="30">
        <f>'2021'!E25</f>
        <v>0</v>
      </c>
      <c r="C25" s="43">
        <f>'2020'!E25</f>
        <v>143</v>
      </c>
      <c r="D25" s="43">
        <f t="shared" si="0"/>
        <v>-143</v>
      </c>
      <c r="E25" s="23">
        <f t="shared" si="1"/>
        <v>-1</v>
      </c>
      <c r="F25" s="43">
        <f>SUM('2021'!B25:E25)</f>
        <v>7356</v>
      </c>
      <c r="G25" s="43">
        <f>SUM('2020'!B25:E25)</f>
        <v>10235</v>
      </c>
      <c r="H25" s="43">
        <f t="shared" si="2"/>
        <v>-2879</v>
      </c>
      <c r="I25" s="25">
        <f t="shared" si="6"/>
        <v>-0.28128969223253542</v>
      </c>
    </row>
    <row r="26" spans="1:9" x14ac:dyDescent="0.35">
      <c r="A26" s="14" t="s">
        <v>30</v>
      </c>
      <c r="B26" s="29">
        <f>'2021'!E26</f>
        <v>0</v>
      </c>
      <c r="C26" s="11">
        <f>'2020'!E26</f>
        <v>338</v>
      </c>
      <c r="D26" s="11">
        <f t="shared" si="0"/>
        <v>-338</v>
      </c>
      <c r="E26" s="22">
        <f t="shared" si="1"/>
        <v>-1</v>
      </c>
      <c r="F26" s="11">
        <f>SUM('2021'!B26:E26)</f>
        <v>9646</v>
      </c>
      <c r="G26" s="11">
        <f>SUM('2020'!B26:E26)</f>
        <v>14456</v>
      </c>
      <c r="H26" s="11">
        <f t="shared" si="2"/>
        <v>-4810</v>
      </c>
      <c r="I26" s="26">
        <f t="shared" si="6"/>
        <v>-0.33273381294964027</v>
      </c>
    </row>
    <row r="27" spans="1:9" x14ac:dyDescent="0.35">
      <c r="A27" s="18" t="s">
        <v>48</v>
      </c>
      <c r="B27" s="31">
        <f>'2021'!E27</f>
        <v>0</v>
      </c>
      <c r="C27" s="31">
        <f>'2020'!E27</f>
        <v>1157</v>
      </c>
      <c r="D27" s="31">
        <f t="shared" si="0"/>
        <v>-1157</v>
      </c>
      <c r="E27" s="24">
        <f t="shared" si="1"/>
        <v>-1</v>
      </c>
      <c r="F27" s="31">
        <f>SUM('2021'!B27:E27)</f>
        <v>35681</v>
      </c>
      <c r="G27" s="31">
        <f>SUM('2020'!B27:E27)</f>
        <v>54417</v>
      </c>
      <c r="H27" s="31">
        <f t="shared" si="2"/>
        <v>-18736</v>
      </c>
      <c r="I27" s="27">
        <f t="shared" si="5"/>
        <v>-1</v>
      </c>
    </row>
    <row r="28" spans="1:9" x14ac:dyDescent="0.35">
      <c r="A28" s="16" t="s">
        <v>49</v>
      </c>
      <c r="B28" s="30">
        <f>'2021'!E28</f>
        <v>0</v>
      </c>
      <c r="C28" s="43">
        <f>'2020'!E28</f>
        <v>3497</v>
      </c>
      <c r="D28" s="43">
        <f t="shared" si="0"/>
        <v>-3497</v>
      </c>
      <c r="E28" s="23">
        <f t="shared" si="1"/>
        <v>-1</v>
      </c>
      <c r="F28" s="43">
        <f>SUM('2021'!B28:E28)</f>
        <v>17718</v>
      </c>
      <c r="G28" s="43">
        <f>SUM('2020'!B28:E28)</f>
        <v>37041</v>
      </c>
      <c r="H28" s="43">
        <f t="shared" si="2"/>
        <v>-19323</v>
      </c>
      <c r="I28" s="25">
        <f>H28/G28</f>
        <v>-0.52166518182554467</v>
      </c>
    </row>
    <row r="29" spans="1:9" x14ac:dyDescent="0.35">
      <c r="A29" s="14" t="s">
        <v>36</v>
      </c>
      <c r="B29" s="29">
        <f>'2021'!E29</f>
        <v>0</v>
      </c>
      <c r="C29" s="11">
        <f>'2020'!E29</f>
        <v>8734</v>
      </c>
      <c r="D29" s="11">
        <f t="shared" si="0"/>
        <v>-8734</v>
      </c>
      <c r="E29" s="22">
        <f t="shared" si="1"/>
        <v>-1</v>
      </c>
      <c r="F29" s="11">
        <f>SUM('2021'!B29:E29)</f>
        <v>86711</v>
      </c>
      <c r="G29" s="11">
        <f>SUM('2020'!B29:E29)</f>
        <v>163162</v>
      </c>
      <c r="H29" s="11">
        <f t="shared" si="2"/>
        <v>-76451</v>
      </c>
      <c r="I29" s="26">
        <f>H29/G29</f>
        <v>-0.46855885561589095</v>
      </c>
    </row>
    <row r="30" spans="1:9" x14ac:dyDescent="0.35">
      <c r="A30" s="16" t="s">
        <v>35</v>
      </c>
      <c r="B30" s="30">
        <f>'2021'!E30</f>
        <v>0</v>
      </c>
      <c r="C30" s="43">
        <f>'2020'!E30</f>
        <v>21659</v>
      </c>
      <c r="D30" s="43">
        <f t="shared" si="0"/>
        <v>-21659</v>
      </c>
      <c r="E30" s="23">
        <f t="shared" si="1"/>
        <v>-1</v>
      </c>
      <c r="F30" s="43">
        <f>SUM('2021'!B30:E30)</f>
        <v>107528</v>
      </c>
      <c r="G30" s="43">
        <f>SUM('2020'!B30:E30)</f>
        <v>272907</v>
      </c>
      <c r="H30" s="43">
        <f t="shared" si="2"/>
        <v>-165379</v>
      </c>
      <c r="I30" s="25">
        <f t="shared" ref="I30" si="7">H30/G30</f>
        <v>-0.60599031904641509</v>
      </c>
    </row>
    <row r="31" spans="1:9" x14ac:dyDescent="0.35">
      <c r="A31" s="18" t="s">
        <v>50</v>
      </c>
      <c r="B31" s="31">
        <f>'2021'!E31</f>
        <v>0</v>
      </c>
      <c r="C31" s="31">
        <f>'2020'!E31</f>
        <v>33890</v>
      </c>
      <c r="D31" s="31">
        <f t="shared" si="0"/>
        <v>-33890</v>
      </c>
      <c r="E31" s="24">
        <f t="shared" si="1"/>
        <v>-1</v>
      </c>
      <c r="F31" s="31">
        <f>SUM('2021'!B31:E31)</f>
        <v>211957</v>
      </c>
      <c r="G31" s="31">
        <f>SUM('2020'!B31:E31)</f>
        <v>473110</v>
      </c>
      <c r="H31" s="31">
        <f t="shared" si="2"/>
        <v>-261153</v>
      </c>
      <c r="I31" s="27">
        <f t="shared" si="5"/>
        <v>-1</v>
      </c>
    </row>
    <row r="32" spans="1:9" x14ac:dyDescent="0.35">
      <c r="A32" s="14" t="s">
        <v>32</v>
      </c>
      <c r="B32" s="29">
        <f>'2021'!E32</f>
        <v>0</v>
      </c>
      <c r="C32" s="11">
        <f>'2020'!E32</f>
        <v>27693</v>
      </c>
      <c r="D32" s="11">
        <f t="shared" si="0"/>
        <v>-27693</v>
      </c>
      <c r="E32" s="22">
        <f t="shared" si="1"/>
        <v>-1</v>
      </c>
      <c r="F32" s="11">
        <f>SUM('2021'!B32:E32)</f>
        <v>156631</v>
      </c>
      <c r="G32" s="11">
        <f>SUM('2020'!B32:E32)</f>
        <v>328701</v>
      </c>
      <c r="H32" s="11">
        <f t="shared" si="2"/>
        <v>-172070</v>
      </c>
      <c r="I32" s="26">
        <f>H32/G32</f>
        <v>-0.52348486922765669</v>
      </c>
    </row>
    <row r="33" spans="1:9" x14ac:dyDescent="0.35">
      <c r="A33" s="16" t="s">
        <v>31</v>
      </c>
      <c r="B33" s="30">
        <f>'2021'!E33</f>
        <v>0</v>
      </c>
      <c r="C33" s="43">
        <f>'2020'!E33</f>
        <v>33213</v>
      </c>
      <c r="D33" s="43">
        <f>B33-C33</f>
        <v>-33213</v>
      </c>
      <c r="E33" s="23">
        <f t="shared" si="1"/>
        <v>-1</v>
      </c>
      <c r="F33" s="43">
        <f>SUM('2021'!B33:E33)</f>
        <v>215928</v>
      </c>
      <c r="G33" s="43">
        <f>SUM('2020'!B33:E33)</f>
        <v>473388</v>
      </c>
      <c r="H33" s="43">
        <f t="shared" si="2"/>
        <v>-257460</v>
      </c>
      <c r="I33" s="25">
        <f t="shared" ref="I33" si="8">H33/G33</f>
        <v>-0.54386676468351547</v>
      </c>
    </row>
    <row r="34" spans="1:9" x14ac:dyDescent="0.35">
      <c r="A34" s="18" t="s">
        <v>51</v>
      </c>
      <c r="B34" s="31">
        <f>'2021'!E34</f>
        <v>0</v>
      </c>
      <c r="C34" s="31">
        <f>'2020'!E34</f>
        <v>60906</v>
      </c>
      <c r="D34" s="44">
        <f>B34-C34</f>
        <v>-60906</v>
      </c>
      <c r="E34" s="24">
        <f t="shared" si="1"/>
        <v>-1</v>
      </c>
      <c r="F34" s="31">
        <f>SUM('2021'!B34:E34)</f>
        <v>372559</v>
      </c>
      <c r="G34" s="47">
        <f>SUM('2020'!B34:E34)</f>
        <v>802089</v>
      </c>
      <c r="H34" s="47">
        <f t="shared" si="2"/>
        <v>-429530</v>
      </c>
      <c r="I34" s="27">
        <f t="shared" si="5"/>
        <v>-1</v>
      </c>
    </row>
    <row r="35" spans="1:9" x14ac:dyDescent="0.35">
      <c r="A35" s="14" t="s">
        <v>52</v>
      </c>
      <c r="B35" s="29">
        <f>'2021'!E35</f>
        <v>0</v>
      </c>
      <c r="C35" s="11">
        <f>'2020'!E35</f>
        <v>15</v>
      </c>
      <c r="D35" s="11">
        <f t="shared" ref="D35" si="9">B35-C35</f>
        <v>-15</v>
      </c>
      <c r="E35" s="22">
        <f t="shared" si="1"/>
        <v>-1</v>
      </c>
      <c r="F35" s="49">
        <f>SUM('2021'!B35:E35)</f>
        <v>95</v>
      </c>
      <c r="G35" s="29">
        <f>SUM('2020'!B35:E35)</f>
        <v>127</v>
      </c>
      <c r="H35" s="29">
        <f t="shared" si="2"/>
        <v>-32</v>
      </c>
      <c r="I35" s="45">
        <f t="shared" ref="I35:I39" si="10">H35/G35</f>
        <v>-0.25196850393700787</v>
      </c>
    </row>
    <row r="36" spans="1:9" x14ac:dyDescent="0.35">
      <c r="A36" s="16" t="s">
        <v>19</v>
      </c>
      <c r="B36" s="30">
        <f>'2021'!E36</f>
        <v>0</v>
      </c>
      <c r="C36" s="43">
        <f>'2020'!E36</f>
        <v>415</v>
      </c>
      <c r="D36" s="43">
        <f>B36-C36</f>
        <v>-415</v>
      </c>
      <c r="E36" s="57">
        <f t="shared" si="1"/>
        <v>-1</v>
      </c>
      <c r="F36" s="50">
        <f>SUM('2021'!B36:E36)</f>
        <v>12876</v>
      </c>
      <c r="G36" s="30">
        <f>SUM('2020'!B36:E36)</f>
        <v>19515</v>
      </c>
      <c r="H36" s="30">
        <f t="shared" si="2"/>
        <v>-6639</v>
      </c>
      <c r="I36" s="46">
        <f t="shared" si="10"/>
        <v>-0.34019984627209837</v>
      </c>
    </row>
    <row r="37" spans="1:9" x14ac:dyDescent="0.35">
      <c r="A37" s="14" t="s">
        <v>18</v>
      </c>
      <c r="B37" s="29">
        <f>'2021'!E37</f>
        <v>0</v>
      </c>
      <c r="C37" s="11">
        <f>'2020'!E37</f>
        <v>8989</v>
      </c>
      <c r="D37" s="11">
        <f>B37-C37</f>
        <v>-8989</v>
      </c>
      <c r="E37" s="22">
        <f t="shared" si="1"/>
        <v>-1</v>
      </c>
      <c r="F37" s="49">
        <f>SUM('2021'!B37:E37)</f>
        <v>46489</v>
      </c>
      <c r="G37" s="29">
        <f>SUM('2020'!B37:E37)</f>
        <v>79120</v>
      </c>
      <c r="H37" s="29">
        <f t="shared" si="2"/>
        <v>-32631</v>
      </c>
      <c r="I37" s="45">
        <f t="shared" si="10"/>
        <v>-0.41242416582406471</v>
      </c>
    </row>
    <row r="38" spans="1:9" x14ac:dyDescent="0.35">
      <c r="A38" s="18" t="s">
        <v>53</v>
      </c>
      <c r="B38" s="31">
        <f>'2021'!E38</f>
        <v>0</v>
      </c>
      <c r="C38" s="31">
        <f>'2020'!E38</f>
        <v>9419</v>
      </c>
      <c r="D38" s="31">
        <f>B38-C38</f>
        <v>-9419</v>
      </c>
      <c r="E38" s="24">
        <f t="shared" si="1"/>
        <v>-1</v>
      </c>
      <c r="F38" s="31">
        <f>SUM('2021'!B38:E38)</f>
        <v>59460</v>
      </c>
      <c r="G38" s="48">
        <f>SUM('2020'!B38:E38)</f>
        <v>98762</v>
      </c>
      <c r="H38" s="48">
        <f t="shared" si="2"/>
        <v>-39302</v>
      </c>
      <c r="I38" s="27">
        <f t="shared" si="5"/>
        <v>-1</v>
      </c>
    </row>
    <row r="39" spans="1:9" x14ac:dyDescent="0.35">
      <c r="A39" s="32" t="s">
        <v>54</v>
      </c>
      <c r="B39" s="33">
        <f>'2021'!E39</f>
        <v>0</v>
      </c>
      <c r="C39" s="33">
        <f>'2020'!E39</f>
        <v>319925</v>
      </c>
      <c r="D39" s="33">
        <f>B39-C39</f>
        <v>-319925</v>
      </c>
      <c r="E39" s="34">
        <f t="shared" si="1"/>
        <v>-1</v>
      </c>
      <c r="F39" s="35">
        <f>SUM('2021'!B39:E39)</f>
        <v>1797332</v>
      </c>
      <c r="G39" s="35">
        <f>SUM('2020'!B39:E39)</f>
        <v>4078913</v>
      </c>
      <c r="H39" s="35">
        <f t="shared" si="2"/>
        <v>-2281581</v>
      </c>
      <c r="I39" s="36">
        <f t="shared" si="10"/>
        <v>-0.55936005499504404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9"/>
  <sheetViews>
    <sheetView workbookViewId="0">
      <selection activeCell="K14" sqref="K14"/>
    </sheetView>
  </sheetViews>
  <sheetFormatPr baseColWidth="10" defaultRowHeight="14.5" x14ac:dyDescent="0.35"/>
  <cols>
    <col min="1" max="1" width="24.7265625" customWidth="1"/>
    <col min="2" max="9" width="15.7265625" customWidth="1"/>
  </cols>
  <sheetData>
    <row r="1" spans="1:9" ht="26" x14ac:dyDescent="0.6">
      <c r="A1" s="8" t="s">
        <v>43</v>
      </c>
    </row>
    <row r="2" spans="1:9" ht="15.5" x14ac:dyDescent="0.35">
      <c r="A2" s="72">
        <v>44317</v>
      </c>
    </row>
    <row r="4" spans="1:9" x14ac:dyDescent="0.35">
      <c r="A4" s="10" t="s">
        <v>37</v>
      </c>
      <c r="B4" s="79" t="s">
        <v>38</v>
      </c>
      <c r="C4" s="80"/>
      <c r="D4" s="80"/>
      <c r="E4" s="81"/>
      <c r="F4" s="79" t="s">
        <v>39</v>
      </c>
      <c r="G4" s="80"/>
      <c r="H4" s="80"/>
      <c r="I4" s="81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'2021'!F6</f>
        <v>0</v>
      </c>
      <c r="C6" s="11">
        <f>'2020'!F6</f>
        <v>793</v>
      </c>
      <c r="D6" s="11">
        <f t="shared" ref="D6" si="0">B6-C6</f>
        <v>-793</v>
      </c>
      <c r="E6" s="22">
        <f t="shared" ref="E6" si="1">D6/C6</f>
        <v>-1</v>
      </c>
      <c r="F6" s="11">
        <f>SUM('2021'!B6:F6)</f>
        <v>2815</v>
      </c>
      <c r="G6" s="11">
        <f>SUM('2020'!B6:F6)</f>
        <v>5668</v>
      </c>
      <c r="H6" s="11">
        <f>F6-G6</f>
        <v>-2853</v>
      </c>
      <c r="I6" s="26">
        <f>H6/G6</f>
        <v>-0.5033521524347212</v>
      </c>
    </row>
    <row r="7" spans="1:9" x14ac:dyDescent="0.35">
      <c r="A7" s="16" t="s">
        <v>20</v>
      </c>
      <c r="B7" s="30">
        <f>'2021'!F7</f>
        <v>0</v>
      </c>
      <c r="C7" s="43">
        <f>'2020'!F7</f>
        <v>7391</v>
      </c>
      <c r="D7" s="43">
        <f t="shared" ref="D7:D39" si="2">B7-C7</f>
        <v>-7391</v>
      </c>
      <c r="E7" s="23">
        <f t="shared" ref="E7:E39" si="3">D7/C7</f>
        <v>-1</v>
      </c>
      <c r="F7" s="43">
        <f>SUM('2021'!B7:F7)</f>
        <v>26340</v>
      </c>
      <c r="G7" s="43">
        <f>SUM('2020'!B7:F7)</f>
        <v>59273</v>
      </c>
      <c r="H7" s="43">
        <f t="shared" ref="H7:H39" si="4">F7-G7</f>
        <v>-32933</v>
      </c>
      <c r="I7" s="25">
        <f t="shared" ref="I7:I39" si="5">H7/G7</f>
        <v>-0.5556155416462808</v>
      </c>
    </row>
    <row r="8" spans="1:9" x14ac:dyDescent="0.35">
      <c r="A8" s="14" t="s">
        <v>21</v>
      </c>
      <c r="B8" s="29">
        <f>'2021'!F8</f>
        <v>0</v>
      </c>
      <c r="C8" s="11">
        <f>'2020'!F8</f>
        <v>4679</v>
      </c>
      <c r="D8" s="11">
        <f t="shared" si="2"/>
        <v>-4679</v>
      </c>
      <c r="E8" s="22">
        <f t="shared" si="3"/>
        <v>-1</v>
      </c>
      <c r="F8" s="11">
        <f>SUM('2021'!B8:F8)</f>
        <v>17657</v>
      </c>
      <c r="G8" s="11">
        <f>SUM('2020'!B8:F8)</f>
        <v>38308</v>
      </c>
      <c r="H8" s="11">
        <f t="shared" si="4"/>
        <v>-20651</v>
      </c>
      <c r="I8" s="26">
        <f t="shared" si="5"/>
        <v>-0.53907799937349898</v>
      </c>
    </row>
    <row r="9" spans="1:9" x14ac:dyDescent="0.35">
      <c r="A9" s="18" t="s">
        <v>44</v>
      </c>
      <c r="B9" s="31">
        <f>'2021'!F9</f>
        <v>0</v>
      </c>
      <c r="C9" s="31">
        <f>'2020'!F9</f>
        <v>12863</v>
      </c>
      <c r="D9" s="31">
        <f t="shared" si="2"/>
        <v>-12863</v>
      </c>
      <c r="E9" s="24">
        <f t="shared" si="3"/>
        <v>-1</v>
      </c>
      <c r="F9" s="31">
        <f>SUM('2021'!B9:F9)</f>
        <v>46812</v>
      </c>
      <c r="G9" s="31">
        <f>SUM('2020'!B9:F9)</f>
        <v>103249</v>
      </c>
      <c r="H9" s="31">
        <f t="shared" si="4"/>
        <v>-56437</v>
      </c>
      <c r="I9" s="27">
        <f t="shared" si="5"/>
        <v>-0.54661062092611068</v>
      </c>
    </row>
    <row r="10" spans="1:9" x14ac:dyDescent="0.35">
      <c r="A10" s="16" t="s">
        <v>16</v>
      </c>
      <c r="B10" s="30">
        <f>'2021'!F10</f>
        <v>0</v>
      </c>
      <c r="C10" s="43">
        <f>'2020'!F10</f>
        <v>19780</v>
      </c>
      <c r="D10" s="43">
        <f t="shared" si="2"/>
        <v>-19780</v>
      </c>
      <c r="E10" s="23">
        <f t="shared" si="3"/>
        <v>-1</v>
      </c>
      <c r="F10" s="43">
        <f>SUM('2021'!B10:F10)</f>
        <v>45380</v>
      </c>
      <c r="G10" s="43">
        <f>SUM('2020'!B10:F10)</f>
        <v>127265</v>
      </c>
      <c r="H10" s="43">
        <f t="shared" si="4"/>
        <v>-81885</v>
      </c>
      <c r="I10" s="26">
        <f t="shared" si="5"/>
        <v>-0.64342120771618272</v>
      </c>
    </row>
    <row r="11" spans="1:9" x14ac:dyDescent="0.35">
      <c r="A11" s="14" t="s">
        <v>14</v>
      </c>
      <c r="B11" s="29">
        <f>'2021'!F11</f>
        <v>0</v>
      </c>
      <c r="C11" s="11">
        <f>'2020'!F11</f>
        <v>80556</v>
      </c>
      <c r="D11" s="11">
        <f t="shared" si="2"/>
        <v>-80556</v>
      </c>
      <c r="E11" s="22">
        <f t="shared" si="3"/>
        <v>-1</v>
      </c>
      <c r="F11" s="11">
        <f>SUM('2021'!B11:F11)</f>
        <v>165815</v>
      </c>
      <c r="G11" s="11">
        <f>SUM('2020'!B11:F11)</f>
        <v>563545</v>
      </c>
      <c r="H11" s="11">
        <f t="shared" si="4"/>
        <v>-397730</v>
      </c>
      <c r="I11" s="26">
        <f t="shared" si="5"/>
        <v>-0.70576440213292635</v>
      </c>
    </row>
    <row r="12" spans="1:9" x14ac:dyDescent="0.35">
      <c r="A12" s="16" t="s">
        <v>17</v>
      </c>
      <c r="B12" s="30">
        <f>'2021'!F12</f>
        <v>0</v>
      </c>
      <c r="C12" s="43">
        <f>'2020'!F12</f>
        <v>2652</v>
      </c>
      <c r="D12" s="43">
        <f t="shared" si="2"/>
        <v>-2652</v>
      </c>
      <c r="E12" s="23">
        <f t="shared" si="3"/>
        <v>-1</v>
      </c>
      <c r="F12" s="43">
        <f>SUM('2021'!B12:F12)</f>
        <v>6405</v>
      </c>
      <c r="G12" s="43">
        <f>SUM('2020'!B12:F12)</f>
        <v>17501</v>
      </c>
      <c r="H12" s="43">
        <f t="shared" si="4"/>
        <v>-11096</v>
      </c>
      <c r="I12" s="25">
        <f t="shared" si="5"/>
        <v>-0.63402091309068054</v>
      </c>
    </row>
    <row r="13" spans="1:9" x14ac:dyDescent="0.35">
      <c r="A13" s="14" t="s">
        <v>15</v>
      </c>
      <c r="B13" s="29">
        <f>'2021'!F13</f>
        <v>0</v>
      </c>
      <c r="C13" s="11">
        <f>'2020'!F13</f>
        <v>103866</v>
      </c>
      <c r="D13" s="11">
        <f t="shared" si="2"/>
        <v>-103866</v>
      </c>
      <c r="E13" s="22">
        <f t="shared" si="3"/>
        <v>-1</v>
      </c>
      <c r="F13" s="11">
        <f>SUM('2021'!B13:F13)</f>
        <v>239886</v>
      </c>
      <c r="G13" s="11">
        <f>SUM('2020'!B13:F13)</f>
        <v>791262</v>
      </c>
      <c r="H13" s="11">
        <f t="shared" si="4"/>
        <v>-551376</v>
      </c>
      <c r="I13" s="26">
        <f t="shared" si="5"/>
        <v>-0.69683113810596242</v>
      </c>
    </row>
    <row r="14" spans="1:9" x14ac:dyDescent="0.35">
      <c r="A14" s="18" t="s">
        <v>45</v>
      </c>
      <c r="B14" s="31">
        <f>'2021'!F14</f>
        <v>0</v>
      </c>
      <c r="C14" s="31">
        <f>'2020'!F14</f>
        <v>206854</v>
      </c>
      <c r="D14" s="31">
        <f t="shared" si="2"/>
        <v>-206854</v>
      </c>
      <c r="E14" s="24">
        <f t="shared" si="3"/>
        <v>-1</v>
      </c>
      <c r="F14" s="31">
        <f>SUM('2021'!B14:F14)</f>
        <v>457486</v>
      </c>
      <c r="G14" s="31">
        <f>SUM('2020'!B14:F14)</f>
        <v>1499573</v>
      </c>
      <c r="H14" s="31">
        <f t="shared" si="4"/>
        <v>-1042087</v>
      </c>
      <c r="I14" s="27">
        <f t="shared" si="5"/>
        <v>-0.69492248793489875</v>
      </c>
    </row>
    <row r="15" spans="1:9" x14ac:dyDescent="0.35">
      <c r="A15" s="16" t="s">
        <v>24</v>
      </c>
      <c r="B15" s="30">
        <f>'2021'!F15</f>
        <v>0</v>
      </c>
      <c r="C15" s="43">
        <f>'2020'!F15</f>
        <v>6159</v>
      </c>
      <c r="D15" s="43">
        <f t="shared" si="2"/>
        <v>-6159</v>
      </c>
      <c r="E15" s="23">
        <f t="shared" si="3"/>
        <v>-1</v>
      </c>
      <c r="F15" s="43">
        <f>SUM('2021'!B15:F15)</f>
        <v>23686</v>
      </c>
      <c r="G15" s="43">
        <f>SUM('2020'!B15:F15)</f>
        <v>47321</v>
      </c>
      <c r="H15" s="43">
        <f t="shared" si="4"/>
        <v>-23635</v>
      </c>
      <c r="I15" s="25">
        <f t="shared" si="5"/>
        <v>-0.49946112719511421</v>
      </c>
    </row>
    <row r="16" spans="1:9" x14ac:dyDescent="0.35">
      <c r="A16" s="14" t="s">
        <v>23</v>
      </c>
      <c r="B16" s="29">
        <f>'2021'!F16</f>
        <v>0</v>
      </c>
      <c r="C16" s="11">
        <f>'2020'!F16</f>
        <v>3697</v>
      </c>
      <c r="D16" s="11">
        <f t="shared" si="2"/>
        <v>-3697</v>
      </c>
      <c r="E16" s="22">
        <f t="shared" si="3"/>
        <v>-1</v>
      </c>
      <c r="F16" s="11">
        <f>SUM('2021'!B16:F16)</f>
        <v>16756</v>
      </c>
      <c r="G16" s="11">
        <f>SUM('2020'!B16:F16)</f>
        <v>28595</v>
      </c>
      <c r="H16" s="11">
        <f t="shared" si="4"/>
        <v>-11839</v>
      </c>
      <c r="I16" s="26">
        <f t="shared" si="5"/>
        <v>-0.41402343066969749</v>
      </c>
    </row>
    <row r="17" spans="1:9" x14ac:dyDescent="0.35">
      <c r="A17" s="18" t="s">
        <v>46</v>
      </c>
      <c r="B17" s="31">
        <f>'2021'!F17</f>
        <v>0</v>
      </c>
      <c r="C17" s="31">
        <f>'2020'!F17</f>
        <v>9856</v>
      </c>
      <c r="D17" s="31">
        <f t="shared" si="2"/>
        <v>-9856</v>
      </c>
      <c r="E17" s="24">
        <f t="shared" si="3"/>
        <v>-1</v>
      </c>
      <c r="F17" s="31">
        <f>SUM('2021'!B17:F17)</f>
        <v>40442</v>
      </c>
      <c r="G17" s="31">
        <f>SUM('2020'!B17:F17)</f>
        <v>75916</v>
      </c>
      <c r="H17" s="31">
        <f t="shared" si="4"/>
        <v>-35474</v>
      </c>
      <c r="I17" s="27">
        <f t="shared" si="5"/>
        <v>-0.46727962484851676</v>
      </c>
    </row>
    <row r="18" spans="1:9" x14ac:dyDescent="0.35">
      <c r="A18" s="16" t="s">
        <v>34</v>
      </c>
      <c r="B18" s="30">
        <f>'2021'!F18</f>
        <v>0</v>
      </c>
      <c r="C18" s="43">
        <f>'2020'!F18</f>
        <v>50193</v>
      </c>
      <c r="D18" s="43">
        <f t="shared" si="2"/>
        <v>-50193</v>
      </c>
      <c r="E18" s="23">
        <f t="shared" si="3"/>
        <v>-1</v>
      </c>
      <c r="F18" s="43">
        <f>SUM('2021'!B18:F18)</f>
        <v>121591</v>
      </c>
      <c r="G18" s="43">
        <f>SUM('2020'!B18:F18)</f>
        <v>312175</v>
      </c>
      <c r="H18" s="43">
        <f t="shared" si="4"/>
        <v>-190584</v>
      </c>
      <c r="I18" s="25">
        <f t="shared" si="5"/>
        <v>-0.6105037238728277</v>
      </c>
    </row>
    <row r="19" spans="1:9" x14ac:dyDescent="0.35">
      <c r="A19" s="14" t="s">
        <v>33</v>
      </c>
      <c r="B19" s="29">
        <f>'2021'!F19</f>
        <v>0</v>
      </c>
      <c r="C19" s="11">
        <f>'2020'!F19</f>
        <v>159966</v>
      </c>
      <c r="D19" s="11">
        <f t="shared" si="2"/>
        <v>-159966</v>
      </c>
      <c r="E19" s="22">
        <f t="shared" si="3"/>
        <v>-1</v>
      </c>
      <c r="F19" s="11">
        <f>SUM('2021'!B19:F19)</f>
        <v>451344</v>
      </c>
      <c r="G19" s="11">
        <f>SUM('2020'!B19:F19)</f>
        <v>1099354</v>
      </c>
      <c r="H19" s="11">
        <f t="shared" si="4"/>
        <v>-648010</v>
      </c>
      <c r="I19" s="26">
        <f t="shared" si="5"/>
        <v>-0.58944616565728603</v>
      </c>
    </row>
    <row r="20" spans="1:9" x14ac:dyDescent="0.35">
      <c r="A20" s="18" t="s">
        <v>47</v>
      </c>
      <c r="B20" s="31">
        <f>'2021'!F20</f>
        <v>0</v>
      </c>
      <c r="C20" s="31">
        <f>'2020'!F20</f>
        <v>210159</v>
      </c>
      <c r="D20" s="31">
        <f t="shared" si="2"/>
        <v>-210159</v>
      </c>
      <c r="E20" s="24">
        <f t="shared" si="3"/>
        <v>-1</v>
      </c>
      <c r="F20" s="31">
        <f>SUM('2021'!B20:F20)</f>
        <v>572935</v>
      </c>
      <c r="G20" s="31">
        <f>SUM('2020'!B20:F20)</f>
        <v>1411529</v>
      </c>
      <c r="H20" s="31">
        <f t="shared" si="4"/>
        <v>-838594</v>
      </c>
      <c r="I20" s="27">
        <f t="shared" si="5"/>
        <v>-0.59410327382575912</v>
      </c>
    </row>
    <row r="21" spans="1:9" x14ac:dyDescent="0.35">
      <c r="A21" s="16" t="s">
        <v>28</v>
      </c>
      <c r="B21" s="30">
        <f>'2021'!F21</f>
        <v>0</v>
      </c>
      <c r="C21" s="43">
        <f>'2020'!F21</f>
        <v>961</v>
      </c>
      <c r="D21" s="43">
        <f t="shared" si="2"/>
        <v>-961</v>
      </c>
      <c r="E21" s="23">
        <f t="shared" si="3"/>
        <v>-1</v>
      </c>
      <c r="F21" s="43">
        <f>SUM('2021'!B21:F21)</f>
        <v>3256</v>
      </c>
      <c r="G21" s="43">
        <f>SUM('2020'!B21:F21)</f>
        <v>5750</v>
      </c>
      <c r="H21" s="43">
        <f t="shared" si="4"/>
        <v>-2494</v>
      </c>
      <c r="I21" s="25">
        <f t="shared" si="5"/>
        <v>-0.43373913043478263</v>
      </c>
    </row>
    <row r="22" spans="1:9" x14ac:dyDescent="0.35">
      <c r="A22" s="14" t="s">
        <v>26</v>
      </c>
      <c r="B22" s="29">
        <f>'2021'!F22</f>
        <v>0</v>
      </c>
      <c r="C22" s="11">
        <f>'2020'!F22</f>
        <v>2114</v>
      </c>
      <c r="D22" s="11">
        <f t="shared" si="2"/>
        <v>-2114</v>
      </c>
      <c r="E22" s="22">
        <f t="shared" si="3"/>
        <v>-1</v>
      </c>
      <c r="F22" s="11">
        <f>SUM('2021'!B22:F22)</f>
        <v>6728</v>
      </c>
      <c r="G22" s="11">
        <f>SUM('2020'!B22:F22)</f>
        <v>12984</v>
      </c>
      <c r="H22" s="11">
        <f t="shared" si="4"/>
        <v>-6256</v>
      </c>
      <c r="I22" s="26">
        <f t="shared" si="5"/>
        <v>-0.48182378311768331</v>
      </c>
    </row>
    <row r="23" spans="1:9" x14ac:dyDescent="0.35">
      <c r="A23" s="16" t="s">
        <v>27</v>
      </c>
      <c r="B23" s="30">
        <f>'2021'!F23</f>
        <v>0</v>
      </c>
      <c r="C23" s="43">
        <f>'2020'!F23</f>
        <v>1215</v>
      </c>
      <c r="D23" s="43">
        <f t="shared" si="2"/>
        <v>-1215</v>
      </c>
      <c r="E23" s="23">
        <f t="shared" si="3"/>
        <v>-1</v>
      </c>
      <c r="F23" s="43">
        <f>SUM('2021'!B23:F23)</f>
        <v>3680</v>
      </c>
      <c r="G23" s="43">
        <f>SUM('2020'!B23:F23)</f>
        <v>6538</v>
      </c>
      <c r="H23" s="43">
        <f t="shared" si="4"/>
        <v>-2858</v>
      </c>
      <c r="I23" s="25">
        <f t="shared" si="5"/>
        <v>-0.43713673906393391</v>
      </c>
    </row>
    <row r="24" spans="1:9" x14ac:dyDescent="0.35">
      <c r="A24" s="14" t="s">
        <v>25</v>
      </c>
      <c r="B24" s="29">
        <f>'2021'!F24</f>
        <v>0</v>
      </c>
      <c r="C24" s="11">
        <f>'2020'!F24</f>
        <v>1727</v>
      </c>
      <c r="D24" s="11">
        <f t="shared" si="2"/>
        <v>-1727</v>
      </c>
      <c r="E24" s="22">
        <f t="shared" si="3"/>
        <v>-1</v>
      </c>
      <c r="F24" s="11">
        <f>SUM('2021'!B24:F24)</f>
        <v>5015</v>
      </c>
      <c r="G24" s="11">
        <f>SUM('2020'!B24:F24)</f>
        <v>10471</v>
      </c>
      <c r="H24" s="11">
        <f t="shared" si="4"/>
        <v>-5456</v>
      </c>
      <c r="I24" s="26">
        <f t="shared" si="5"/>
        <v>-0.52105816063413235</v>
      </c>
    </row>
    <row r="25" spans="1:9" x14ac:dyDescent="0.35">
      <c r="A25" s="16" t="s">
        <v>29</v>
      </c>
      <c r="B25" s="30">
        <f>'2021'!F25</f>
        <v>0</v>
      </c>
      <c r="C25" s="43">
        <f>'2020'!F25</f>
        <v>2236</v>
      </c>
      <c r="D25" s="43">
        <f t="shared" si="2"/>
        <v>-2236</v>
      </c>
      <c r="E25" s="23">
        <f t="shared" si="3"/>
        <v>-1</v>
      </c>
      <c r="F25" s="43">
        <f>SUM('2021'!B25:F25)</f>
        <v>7356</v>
      </c>
      <c r="G25" s="43">
        <f>SUM('2020'!B25:F25)</f>
        <v>12471</v>
      </c>
      <c r="H25" s="43">
        <f t="shared" si="4"/>
        <v>-5115</v>
      </c>
      <c r="I25" s="25">
        <f t="shared" si="5"/>
        <v>-0.41015155159971134</v>
      </c>
    </row>
    <row r="26" spans="1:9" x14ac:dyDescent="0.35">
      <c r="A26" s="14" t="s">
        <v>30</v>
      </c>
      <c r="B26" s="29">
        <f>'2021'!F26</f>
        <v>0</v>
      </c>
      <c r="C26" s="11">
        <f>'2020'!F26</f>
        <v>3523</v>
      </c>
      <c r="D26" s="11">
        <f t="shared" si="2"/>
        <v>-3523</v>
      </c>
      <c r="E26" s="22">
        <f t="shared" si="3"/>
        <v>-1</v>
      </c>
      <c r="F26" s="11">
        <f>SUM('2021'!B26:F26)</f>
        <v>9646</v>
      </c>
      <c r="G26" s="11">
        <f>SUM('2020'!B26:F26)</f>
        <v>17979</v>
      </c>
      <c r="H26" s="11">
        <f t="shared" si="4"/>
        <v>-8333</v>
      </c>
      <c r="I26" s="26">
        <f t="shared" si="5"/>
        <v>-0.46348517715112075</v>
      </c>
    </row>
    <row r="27" spans="1:9" x14ac:dyDescent="0.35">
      <c r="A27" s="18" t="s">
        <v>48</v>
      </c>
      <c r="B27" s="31">
        <f>'2021'!F27</f>
        <v>0</v>
      </c>
      <c r="C27" s="31">
        <f>'2020'!F27</f>
        <v>11776</v>
      </c>
      <c r="D27" s="31">
        <f t="shared" si="2"/>
        <v>-11776</v>
      </c>
      <c r="E27" s="24">
        <f t="shared" si="3"/>
        <v>-1</v>
      </c>
      <c r="F27" s="31">
        <f>SUM('2021'!B27:F27)</f>
        <v>35681</v>
      </c>
      <c r="G27" s="31">
        <f>SUM('2020'!B27:F27)</f>
        <v>66193</v>
      </c>
      <c r="H27" s="31">
        <f t="shared" si="4"/>
        <v>-30512</v>
      </c>
      <c r="I27" s="27">
        <f t="shared" si="5"/>
        <v>-0.46095508588521444</v>
      </c>
    </row>
    <row r="28" spans="1:9" x14ac:dyDescent="0.35">
      <c r="A28" s="16" t="s">
        <v>49</v>
      </c>
      <c r="B28" s="30">
        <f>'2021'!F28</f>
        <v>0</v>
      </c>
      <c r="C28" s="43">
        <f>'2020'!F28</f>
        <v>7385</v>
      </c>
      <c r="D28" s="43">
        <f t="shared" si="2"/>
        <v>-7385</v>
      </c>
      <c r="E28" s="23">
        <f t="shared" si="3"/>
        <v>-1</v>
      </c>
      <c r="F28" s="43">
        <f>SUM('2021'!B28:F28)</f>
        <v>17718</v>
      </c>
      <c r="G28" s="43">
        <f>SUM('2020'!B28:F28)</f>
        <v>44426</v>
      </c>
      <c r="H28" s="43">
        <f t="shared" si="4"/>
        <v>-26708</v>
      </c>
      <c r="I28" s="25">
        <f t="shared" si="5"/>
        <v>-0.6011794894881376</v>
      </c>
    </row>
    <row r="29" spans="1:9" x14ac:dyDescent="0.35">
      <c r="A29" s="14" t="s">
        <v>36</v>
      </c>
      <c r="B29" s="29">
        <f>'2021'!F29</f>
        <v>0</v>
      </c>
      <c r="C29" s="11">
        <f>'2020'!F29</f>
        <v>25707</v>
      </c>
      <c r="D29" s="11">
        <f t="shared" si="2"/>
        <v>-25707</v>
      </c>
      <c r="E29" s="22">
        <f t="shared" si="3"/>
        <v>-1</v>
      </c>
      <c r="F29" s="11">
        <f>SUM('2021'!B29:F29)</f>
        <v>86711</v>
      </c>
      <c r="G29" s="11">
        <f>SUM('2020'!B29:F29)</f>
        <v>188869</v>
      </c>
      <c r="H29" s="11">
        <f t="shared" si="4"/>
        <v>-102158</v>
      </c>
      <c r="I29" s="26">
        <f t="shared" si="5"/>
        <v>-0.54089342348400216</v>
      </c>
    </row>
    <row r="30" spans="1:9" x14ac:dyDescent="0.35">
      <c r="A30" s="16" t="s">
        <v>35</v>
      </c>
      <c r="B30" s="30">
        <f>'2021'!F30</f>
        <v>0</v>
      </c>
      <c r="C30" s="43">
        <f>'2020'!F30</f>
        <v>40803</v>
      </c>
      <c r="D30" s="43">
        <f t="shared" si="2"/>
        <v>-40803</v>
      </c>
      <c r="E30" s="23">
        <f t="shared" si="3"/>
        <v>-1</v>
      </c>
      <c r="F30" s="43">
        <f>SUM('2021'!B30:F30)</f>
        <v>107528</v>
      </c>
      <c r="G30" s="43">
        <f>SUM('2020'!B30:F30)</f>
        <v>313710</v>
      </c>
      <c r="H30" s="43">
        <f t="shared" si="4"/>
        <v>-206182</v>
      </c>
      <c r="I30" s="25">
        <f t="shared" si="5"/>
        <v>-0.65723757610532019</v>
      </c>
    </row>
    <row r="31" spans="1:9" x14ac:dyDescent="0.35">
      <c r="A31" s="18" t="s">
        <v>50</v>
      </c>
      <c r="B31" s="31">
        <f>'2021'!F31</f>
        <v>0</v>
      </c>
      <c r="C31" s="31">
        <f>'2020'!F31</f>
        <v>73895</v>
      </c>
      <c r="D31" s="31">
        <f t="shared" si="2"/>
        <v>-73895</v>
      </c>
      <c r="E31" s="24">
        <f t="shared" si="3"/>
        <v>-1</v>
      </c>
      <c r="F31" s="31">
        <f>SUM('2021'!B31:F31)</f>
        <v>211957</v>
      </c>
      <c r="G31" s="31">
        <f>SUM('2020'!B31:F31)</f>
        <v>547005</v>
      </c>
      <c r="H31" s="31">
        <f t="shared" si="4"/>
        <v>-335048</v>
      </c>
      <c r="I31" s="27">
        <f t="shared" si="5"/>
        <v>-0.612513596767854</v>
      </c>
    </row>
    <row r="32" spans="1:9" x14ac:dyDescent="0.35">
      <c r="A32" s="14" t="s">
        <v>32</v>
      </c>
      <c r="B32" s="29">
        <f>'2021'!F32</f>
        <v>0</v>
      </c>
      <c r="C32" s="11">
        <f>'2020'!F32</f>
        <v>59654</v>
      </c>
      <c r="D32" s="11">
        <f t="shared" si="2"/>
        <v>-59654</v>
      </c>
      <c r="E32" s="22">
        <f t="shared" si="3"/>
        <v>-1</v>
      </c>
      <c r="F32" s="11">
        <f>SUM('2021'!B32:F32)</f>
        <v>156631</v>
      </c>
      <c r="G32" s="11">
        <f>SUM('2020'!B32:F32)</f>
        <v>388355</v>
      </c>
      <c r="H32" s="11">
        <f t="shared" si="4"/>
        <v>-231724</v>
      </c>
      <c r="I32" s="26">
        <f t="shared" si="5"/>
        <v>-0.5966808718826847</v>
      </c>
    </row>
    <row r="33" spans="1:9" x14ac:dyDescent="0.35">
      <c r="A33" s="16" t="s">
        <v>31</v>
      </c>
      <c r="B33" s="30">
        <f>'2021'!F33</f>
        <v>0</v>
      </c>
      <c r="C33" s="43">
        <f>'2020'!F33</f>
        <v>70664</v>
      </c>
      <c r="D33" s="43">
        <f t="shared" si="2"/>
        <v>-70664</v>
      </c>
      <c r="E33" s="23">
        <f t="shared" si="3"/>
        <v>-1</v>
      </c>
      <c r="F33" s="43">
        <f>SUM('2021'!B33:F33)</f>
        <v>215928</v>
      </c>
      <c r="G33" s="43">
        <f>SUM('2020'!B33:F33)</f>
        <v>544052</v>
      </c>
      <c r="H33" s="43">
        <f t="shared" si="4"/>
        <v>-328124</v>
      </c>
      <c r="I33" s="25">
        <f t="shared" si="5"/>
        <v>-0.60311146728621534</v>
      </c>
    </row>
    <row r="34" spans="1:9" x14ac:dyDescent="0.35">
      <c r="A34" s="18" t="s">
        <v>51</v>
      </c>
      <c r="B34" s="31">
        <f>'2021'!F34</f>
        <v>0</v>
      </c>
      <c r="C34" s="31">
        <f>'2020'!F34</f>
        <v>130318</v>
      </c>
      <c r="D34" s="44">
        <f t="shared" si="2"/>
        <v>-130318</v>
      </c>
      <c r="E34" s="24">
        <f t="shared" si="3"/>
        <v>-1</v>
      </c>
      <c r="F34" s="31">
        <f>SUM('2021'!B34:F34)</f>
        <v>372559</v>
      </c>
      <c r="G34" s="47">
        <f>SUM('2020'!B34:F34)</f>
        <v>932407</v>
      </c>
      <c r="H34" s="47">
        <f t="shared" si="4"/>
        <v>-559848</v>
      </c>
      <c r="I34" s="27">
        <f t="shared" si="5"/>
        <v>-0.60043307268177948</v>
      </c>
    </row>
    <row r="35" spans="1:9" x14ac:dyDescent="0.35">
      <c r="A35" s="14" t="s">
        <v>52</v>
      </c>
      <c r="B35" s="29">
        <f>'2021'!F35</f>
        <v>0</v>
      </c>
      <c r="C35" s="11">
        <f>'2020'!F35</f>
        <v>86</v>
      </c>
      <c r="D35" s="11">
        <f t="shared" si="2"/>
        <v>-86</v>
      </c>
      <c r="E35" s="22">
        <f t="shared" si="3"/>
        <v>-1</v>
      </c>
      <c r="F35" s="49">
        <f>SUM('2021'!B35:F35)</f>
        <v>95</v>
      </c>
      <c r="G35" s="29">
        <f>SUM('2020'!B35:F35)</f>
        <v>213</v>
      </c>
      <c r="H35" s="29">
        <f t="shared" si="4"/>
        <v>-118</v>
      </c>
      <c r="I35" s="45">
        <f t="shared" si="5"/>
        <v>-0.5539906103286385</v>
      </c>
    </row>
    <row r="36" spans="1:9" x14ac:dyDescent="0.35">
      <c r="A36" s="16" t="s">
        <v>19</v>
      </c>
      <c r="B36" s="30">
        <f>'2021'!F36</f>
        <v>0</v>
      </c>
      <c r="C36" s="43">
        <f>'2020'!F36</f>
        <v>4394</v>
      </c>
      <c r="D36" s="43">
        <f t="shared" si="2"/>
        <v>-4394</v>
      </c>
      <c r="E36" s="57">
        <f t="shared" si="3"/>
        <v>-1</v>
      </c>
      <c r="F36" s="50">
        <f>SUM('2021'!B36:F36)</f>
        <v>12876</v>
      </c>
      <c r="G36" s="30">
        <f>SUM('2020'!B36:F36)</f>
        <v>23909</v>
      </c>
      <c r="H36" s="30">
        <f t="shared" si="4"/>
        <v>-11033</v>
      </c>
      <c r="I36" s="46">
        <f t="shared" si="5"/>
        <v>-0.46145802835752225</v>
      </c>
    </row>
    <row r="37" spans="1:9" x14ac:dyDescent="0.35">
      <c r="A37" s="14" t="s">
        <v>18</v>
      </c>
      <c r="B37" s="29">
        <f>'2021'!F37</f>
        <v>0</v>
      </c>
      <c r="C37" s="11">
        <f>'2020'!F37</f>
        <v>27402</v>
      </c>
      <c r="D37" s="11">
        <f t="shared" si="2"/>
        <v>-27402</v>
      </c>
      <c r="E37" s="22">
        <f t="shared" si="3"/>
        <v>-1</v>
      </c>
      <c r="F37" s="49">
        <f>SUM('2021'!B37:F37)</f>
        <v>46489</v>
      </c>
      <c r="G37" s="29">
        <f>SUM('2020'!B37:F37)</f>
        <v>106522</v>
      </c>
      <c r="H37" s="29">
        <f t="shared" si="4"/>
        <v>-60033</v>
      </c>
      <c r="I37" s="45">
        <f t="shared" si="5"/>
        <v>-0.56357372186027299</v>
      </c>
    </row>
    <row r="38" spans="1:9" x14ac:dyDescent="0.35">
      <c r="A38" s="18" t="s">
        <v>53</v>
      </c>
      <c r="B38" s="31">
        <f>'2021'!F38</f>
        <v>0</v>
      </c>
      <c r="C38" s="31">
        <f>'2020'!F38</f>
        <v>31882</v>
      </c>
      <c r="D38" s="31">
        <f t="shared" si="2"/>
        <v>-31882</v>
      </c>
      <c r="E38" s="24">
        <f t="shared" si="3"/>
        <v>-1</v>
      </c>
      <c r="F38" s="31">
        <f>SUM('2021'!B38:F38)</f>
        <v>59460</v>
      </c>
      <c r="G38" s="48">
        <f>SUM('2020'!B38:F38)</f>
        <v>130644</v>
      </c>
      <c r="H38" s="48">
        <f t="shared" si="4"/>
        <v>-71184</v>
      </c>
      <c r="I38" s="27">
        <f t="shared" si="5"/>
        <v>-0.54487002847432719</v>
      </c>
    </row>
    <row r="39" spans="1:9" x14ac:dyDescent="0.35">
      <c r="A39" s="32" t="s">
        <v>54</v>
      </c>
      <c r="B39" s="33">
        <f>'2021'!F39</f>
        <v>0</v>
      </c>
      <c r="C39" s="33">
        <f>'2020'!F39</f>
        <v>687603</v>
      </c>
      <c r="D39" s="33">
        <f t="shared" si="2"/>
        <v>-687603</v>
      </c>
      <c r="E39" s="34">
        <f t="shared" si="3"/>
        <v>-1</v>
      </c>
      <c r="F39" s="35">
        <f>SUM('2021'!B39:F39)</f>
        <v>1797332</v>
      </c>
      <c r="G39" s="35">
        <f>SUM('2020'!B39:F39)</f>
        <v>4766516</v>
      </c>
      <c r="H39" s="35">
        <f t="shared" si="4"/>
        <v>-2969184</v>
      </c>
      <c r="I39" s="36">
        <f t="shared" si="5"/>
        <v>-0.62292542393647687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8FB0-8498-44EB-BFA8-DFC42A32C445}">
  <dimension ref="A1:I39"/>
  <sheetViews>
    <sheetView workbookViewId="0">
      <selection activeCell="K14" sqref="K14"/>
    </sheetView>
  </sheetViews>
  <sheetFormatPr baseColWidth="10" defaultRowHeight="14.5" x14ac:dyDescent="0.35"/>
  <cols>
    <col min="1" max="1" width="24.7265625" style="51" customWidth="1"/>
    <col min="2" max="9" width="15.7265625" style="51" customWidth="1"/>
    <col min="10" max="16384" width="10.90625" style="51"/>
  </cols>
  <sheetData>
    <row r="1" spans="1:9" ht="26" x14ac:dyDescent="0.6">
      <c r="A1" s="54" t="s">
        <v>43</v>
      </c>
    </row>
    <row r="2" spans="1:9" ht="15.5" x14ac:dyDescent="0.35">
      <c r="A2" s="72">
        <v>44348</v>
      </c>
    </row>
    <row r="4" spans="1:9" x14ac:dyDescent="0.35">
      <c r="A4" s="55" t="s">
        <v>37</v>
      </c>
      <c r="B4" s="79" t="s">
        <v>38</v>
      </c>
      <c r="C4" s="80"/>
      <c r="D4" s="80"/>
      <c r="E4" s="81"/>
      <c r="F4" s="79" t="s">
        <v>39</v>
      </c>
      <c r="G4" s="80"/>
      <c r="H4" s="80"/>
      <c r="I4" s="81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'2021'!G6</f>
        <v>0</v>
      </c>
      <c r="C6" s="11">
        <f>'2020'!G6</f>
        <v>696</v>
      </c>
      <c r="D6" s="11">
        <f t="shared" ref="D6" si="0">B6-C6</f>
        <v>-696</v>
      </c>
      <c r="E6" s="22">
        <f t="shared" ref="E6" si="1">D6/C6</f>
        <v>-1</v>
      </c>
      <c r="F6" s="11">
        <f>SUM('2021'!B6:G6)</f>
        <v>2815</v>
      </c>
      <c r="G6" s="11">
        <f>SUM('2020'!B6:G6)</f>
        <v>6364</v>
      </c>
      <c r="H6" s="11">
        <f>F6-G6</f>
        <v>-3549</v>
      </c>
      <c r="I6" s="26">
        <f>H6/G6</f>
        <v>-0.55766813324952857</v>
      </c>
    </row>
    <row r="7" spans="1:9" x14ac:dyDescent="0.35">
      <c r="A7" s="16" t="s">
        <v>20</v>
      </c>
      <c r="B7" s="30">
        <f>'2021'!G7</f>
        <v>0</v>
      </c>
      <c r="C7" s="43">
        <f>'2020'!G7</f>
        <v>8747</v>
      </c>
      <c r="D7" s="43">
        <f t="shared" ref="D7:D39" si="2">B7-C7</f>
        <v>-8747</v>
      </c>
      <c r="E7" s="23">
        <f t="shared" ref="E7:E39" si="3">D7/C7</f>
        <v>-1</v>
      </c>
      <c r="F7" s="43">
        <f>SUM('2021'!B7:G7)</f>
        <v>26340</v>
      </c>
      <c r="G7" s="43">
        <f>SUM('2020'!B7:G7)</f>
        <v>68020</v>
      </c>
      <c r="H7" s="43">
        <f t="shared" ref="H7:H39" si="4">F7-G7</f>
        <v>-41680</v>
      </c>
      <c r="I7" s="25">
        <f t="shared" ref="I7:I39" si="5">H7/G7</f>
        <v>-0.61276095266098207</v>
      </c>
    </row>
    <row r="8" spans="1:9" x14ac:dyDescent="0.35">
      <c r="A8" s="14" t="s">
        <v>21</v>
      </c>
      <c r="B8" s="29">
        <f>'2021'!G8</f>
        <v>0</v>
      </c>
      <c r="C8" s="11">
        <f>'2020'!G8</f>
        <v>5199</v>
      </c>
      <c r="D8" s="11">
        <f t="shared" si="2"/>
        <v>-5199</v>
      </c>
      <c r="E8" s="22">
        <f t="shared" si="3"/>
        <v>-1</v>
      </c>
      <c r="F8" s="11">
        <f>SUM('2021'!B8:G8)</f>
        <v>17657</v>
      </c>
      <c r="G8" s="11">
        <f>SUM('2020'!B8:G8)</f>
        <v>43507</v>
      </c>
      <c r="H8" s="11">
        <f t="shared" si="4"/>
        <v>-25850</v>
      </c>
      <c r="I8" s="26">
        <f t="shared" si="5"/>
        <v>-0.59415726204978514</v>
      </c>
    </row>
    <row r="9" spans="1:9" x14ac:dyDescent="0.35">
      <c r="A9" s="18" t="s">
        <v>44</v>
      </c>
      <c r="B9" s="31">
        <f>'2021'!G9</f>
        <v>0</v>
      </c>
      <c r="C9" s="31">
        <f>'2020'!G9</f>
        <v>14642</v>
      </c>
      <c r="D9" s="31">
        <f t="shared" si="2"/>
        <v>-14642</v>
      </c>
      <c r="E9" s="24">
        <f t="shared" si="3"/>
        <v>-1</v>
      </c>
      <c r="F9" s="31">
        <f>SUM('2021'!B9:G9)</f>
        <v>46812</v>
      </c>
      <c r="G9" s="31">
        <f>SUM('2020'!B9:G9)</f>
        <v>117891</v>
      </c>
      <c r="H9" s="31">
        <f t="shared" si="4"/>
        <v>-71079</v>
      </c>
      <c r="I9" s="27">
        <f t="shared" si="5"/>
        <v>-0.60292134259612695</v>
      </c>
    </row>
    <row r="10" spans="1:9" x14ac:dyDescent="0.35">
      <c r="A10" s="16" t="s">
        <v>16</v>
      </c>
      <c r="B10" s="30">
        <f>'2021'!G10</f>
        <v>0</v>
      </c>
      <c r="C10" s="43">
        <f>'2020'!G10</f>
        <v>24982</v>
      </c>
      <c r="D10" s="43">
        <f t="shared" si="2"/>
        <v>-24982</v>
      </c>
      <c r="E10" s="23">
        <f t="shared" si="3"/>
        <v>-1</v>
      </c>
      <c r="F10" s="43">
        <f>SUM('2021'!B10:G10)</f>
        <v>45380</v>
      </c>
      <c r="G10" s="43">
        <f>SUM('2020'!B10:G10)</f>
        <v>152247</v>
      </c>
      <c r="H10" s="43">
        <f t="shared" si="4"/>
        <v>-106867</v>
      </c>
      <c r="I10" s="26">
        <f t="shared" si="5"/>
        <v>-0.70193172936084125</v>
      </c>
    </row>
    <row r="11" spans="1:9" x14ac:dyDescent="0.35">
      <c r="A11" s="14" t="s">
        <v>14</v>
      </c>
      <c r="B11" s="29">
        <f>'2021'!G11</f>
        <v>0</v>
      </c>
      <c r="C11" s="11">
        <f>'2020'!G11</f>
        <v>107321</v>
      </c>
      <c r="D11" s="11">
        <f t="shared" si="2"/>
        <v>-107321</v>
      </c>
      <c r="E11" s="22">
        <f t="shared" si="3"/>
        <v>-1</v>
      </c>
      <c r="F11" s="11">
        <f>SUM('2021'!B11:G11)</f>
        <v>165815</v>
      </c>
      <c r="G11" s="11">
        <f>SUM('2020'!B11:G11)</f>
        <v>670866</v>
      </c>
      <c r="H11" s="11">
        <f t="shared" si="4"/>
        <v>-505051</v>
      </c>
      <c r="I11" s="26">
        <f t="shared" si="5"/>
        <v>-0.75283439613872216</v>
      </c>
    </row>
    <row r="12" spans="1:9" x14ac:dyDescent="0.35">
      <c r="A12" s="16" t="s">
        <v>17</v>
      </c>
      <c r="B12" s="30">
        <f>'2021'!G12</f>
        <v>0</v>
      </c>
      <c r="C12" s="43">
        <f>'2020'!G12</f>
        <v>2669</v>
      </c>
      <c r="D12" s="43">
        <f t="shared" si="2"/>
        <v>-2669</v>
      </c>
      <c r="E12" s="23">
        <f t="shared" si="3"/>
        <v>-1</v>
      </c>
      <c r="F12" s="43">
        <f>SUM('2021'!B12:G12)</f>
        <v>6405</v>
      </c>
      <c r="G12" s="43">
        <f>SUM('2020'!B12:G12)</f>
        <v>20170</v>
      </c>
      <c r="H12" s="43">
        <f t="shared" si="4"/>
        <v>-13765</v>
      </c>
      <c r="I12" s="25">
        <f t="shared" si="5"/>
        <v>-0.6824491819533961</v>
      </c>
    </row>
    <row r="13" spans="1:9" x14ac:dyDescent="0.35">
      <c r="A13" s="14" t="s">
        <v>15</v>
      </c>
      <c r="B13" s="29">
        <f>'2021'!G13</f>
        <v>0</v>
      </c>
      <c r="C13" s="11">
        <f>'2020'!G13</f>
        <v>133596</v>
      </c>
      <c r="D13" s="11">
        <f t="shared" si="2"/>
        <v>-133596</v>
      </c>
      <c r="E13" s="22">
        <f t="shared" si="3"/>
        <v>-1</v>
      </c>
      <c r="F13" s="11">
        <f>SUM('2021'!B13:G13)</f>
        <v>239886</v>
      </c>
      <c r="G13" s="11">
        <f>SUM('2020'!B13:G13)</f>
        <v>924858</v>
      </c>
      <c r="H13" s="11">
        <f t="shared" si="4"/>
        <v>-684972</v>
      </c>
      <c r="I13" s="26">
        <f t="shared" si="5"/>
        <v>-0.74062396605749203</v>
      </c>
    </row>
    <row r="14" spans="1:9" x14ac:dyDescent="0.35">
      <c r="A14" s="18" t="s">
        <v>45</v>
      </c>
      <c r="B14" s="31">
        <f>'2021'!G14</f>
        <v>0</v>
      </c>
      <c r="C14" s="31">
        <f>'2020'!G14</f>
        <v>268568</v>
      </c>
      <c r="D14" s="31">
        <f t="shared" si="2"/>
        <v>-268568</v>
      </c>
      <c r="E14" s="24">
        <f t="shared" si="3"/>
        <v>-1</v>
      </c>
      <c r="F14" s="31">
        <f>SUM('2021'!B14:G14)</f>
        <v>457486</v>
      </c>
      <c r="G14" s="31">
        <f>SUM('2020'!B14:G14)</f>
        <v>1768141</v>
      </c>
      <c r="H14" s="31">
        <f t="shared" si="4"/>
        <v>-1310655</v>
      </c>
      <c r="I14" s="27">
        <f t="shared" si="5"/>
        <v>-0.74126158490753846</v>
      </c>
    </row>
    <row r="15" spans="1:9" x14ac:dyDescent="0.35">
      <c r="A15" s="16" t="s">
        <v>24</v>
      </c>
      <c r="B15" s="30">
        <f>'2021'!G15</f>
        <v>0</v>
      </c>
      <c r="C15" s="43">
        <f>'2020'!G15</f>
        <v>7167</v>
      </c>
      <c r="D15" s="43">
        <f t="shared" si="2"/>
        <v>-7167</v>
      </c>
      <c r="E15" s="23">
        <f t="shared" si="3"/>
        <v>-1</v>
      </c>
      <c r="F15" s="43">
        <f>SUM('2021'!B15:G15)</f>
        <v>23686</v>
      </c>
      <c r="G15" s="43">
        <f>SUM('2020'!B15:G15)</f>
        <v>54488</v>
      </c>
      <c r="H15" s="43">
        <f t="shared" si="4"/>
        <v>-30802</v>
      </c>
      <c r="I15" s="25">
        <f t="shared" si="5"/>
        <v>-0.56529878138305678</v>
      </c>
    </row>
    <row r="16" spans="1:9" x14ac:dyDescent="0.35">
      <c r="A16" s="14" t="s">
        <v>23</v>
      </c>
      <c r="B16" s="29">
        <f>'2021'!G16</f>
        <v>0</v>
      </c>
      <c r="C16" s="11">
        <f>'2020'!G16</f>
        <v>4136</v>
      </c>
      <c r="D16" s="11">
        <f t="shared" si="2"/>
        <v>-4136</v>
      </c>
      <c r="E16" s="22">
        <f t="shared" si="3"/>
        <v>-1</v>
      </c>
      <c r="F16" s="11">
        <f>SUM('2021'!B16:G16)</f>
        <v>16756</v>
      </c>
      <c r="G16" s="11">
        <f>SUM('2020'!B16:G16)</f>
        <v>32731</v>
      </c>
      <c r="H16" s="11">
        <f t="shared" si="4"/>
        <v>-15975</v>
      </c>
      <c r="I16" s="26">
        <f t="shared" si="5"/>
        <v>-0.48806941431670281</v>
      </c>
    </row>
    <row r="17" spans="1:9" x14ac:dyDescent="0.35">
      <c r="A17" s="18" t="s">
        <v>46</v>
      </c>
      <c r="B17" s="31">
        <f>'2021'!G17</f>
        <v>0</v>
      </c>
      <c r="C17" s="31">
        <f>'2020'!G17</f>
        <v>11303</v>
      </c>
      <c r="D17" s="31">
        <f t="shared" si="2"/>
        <v>-11303</v>
      </c>
      <c r="E17" s="24">
        <f t="shared" si="3"/>
        <v>-1</v>
      </c>
      <c r="F17" s="31">
        <f>SUM('2021'!B17:G17)</f>
        <v>40442</v>
      </c>
      <c r="G17" s="31">
        <f>SUM('2020'!B17:G17)</f>
        <v>87219</v>
      </c>
      <c r="H17" s="31">
        <f t="shared" si="4"/>
        <v>-46777</v>
      </c>
      <c r="I17" s="27">
        <f t="shared" si="5"/>
        <v>-0.5363166282576044</v>
      </c>
    </row>
    <row r="18" spans="1:9" x14ac:dyDescent="0.35">
      <c r="A18" s="16" t="s">
        <v>34</v>
      </c>
      <c r="B18" s="30">
        <f>'2021'!G18</f>
        <v>0</v>
      </c>
      <c r="C18" s="43">
        <f>'2020'!G18</f>
        <v>64495</v>
      </c>
      <c r="D18" s="43">
        <f t="shared" si="2"/>
        <v>-64495</v>
      </c>
      <c r="E18" s="23">
        <f t="shared" si="3"/>
        <v>-1</v>
      </c>
      <c r="F18" s="43">
        <f>SUM('2021'!B18:G18)</f>
        <v>121591</v>
      </c>
      <c r="G18" s="43">
        <f>SUM('2020'!B18:G18)</f>
        <v>376670</v>
      </c>
      <c r="H18" s="43">
        <f t="shared" si="4"/>
        <v>-255079</v>
      </c>
      <c r="I18" s="25">
        <f t="shared" si="5"/>
        <v>-0.67719489208060102</v>
      </c>
    </row>
    <row r="19" spans="1:9" x14ac:dyDescent="0.35">
      <c r="A19" s="14" t="s">
        <v>33</v>
      </c>
      <c r="B19" s="29">
        <f>'2021'!G19</f>
        <v>0</v>
      </c>
      <c r="C19" s="11">
        <f>'2020'!G19</f>
        <v>201303</v>
      </c>
      <c r="D19" s="11">
        <f t="shared" si="2"/>
        <v>-201303</v>
      </c>
      <c r="E19" s="22">
        <f t="shared" si="3"/>
        <v>-1</v>
      </c>
      <c r="F19" s="11">
        <f>SUM('2021'!B19:G19)</f>
        <v>451344</v>
      </c>
      <c r="G19" s="11">
        <f>SUM('2020'!B19:G19)</f>
        <v>1300657</v>
      </c>
      <c r="H19" s="11">
        <f t="shared" si="4"/>
        <v>-849313</v>
      </c>
      <c r="I19" s="26">
        <f t="shared" si="5"/>
        <v>-0.6529876823789823</v>
      </c>
    </row>
    <row r="20" spans="1:9" x14ac:dyDescent="0.35">
      <c r="A20" s="18" t="s">
        <v>47</v>
      </c>
      <c r="B20" s="31">
        <f>'2021'!G20</f>
        <v>0</v>
      </c>
      <c r="C20" s="31">
        <f>'2020'!G20</f>
        <v>265798</v>
      </c>
      <c r="D20" s="31">
        <f t="shared" si="2"/>
        <v>-265798</v>
      </c>
      <c r="E20" s="24">
        <f t="shared" si="3"/>
        <v>-1</v>
      </c>
      <c r="F20" s="31">
        <f>SUM('2021'!B20:G20)</f>
        <v>572935</v>
      </c>
      <c r="G20" s="31">
        <f>SUM('2020'!B20:G20)</f>
        <v>1677327</v>
      </c>
      <c r="H20" s="31">
        <f t="shared" si="4"/>
        <v>-1104392</v>
      </c>
      <c r="I20" s="27">
        <f t="shared" si="5"/>
        <v>-0.65842378975596294</v>
      </c>
    </row>
    <row r="21" spans="1:9" x14ac:dyDescent="0.35">
      <c r="A21" s="16" t="s">
        <v>28</v>
      </c>
      <c r="B21" s="30">
        <f>'2021'!G21</f>
        <v>0</v>
      </c>
      <c r="C21" s="43">
        <f>'2020'!G21</f>
        <v>1137</v>
      </c>
      <c r="D21" s="43">
        <f t="shared" si="2"/>
        <v>-1137</v>
      </c>
      <c r="E21" s="23">
        <f t="shared" si="3"/>
        <v>-1</v>
      </c>
      <c r="F21" s="43">
        <f>SUM('2021'!B21:G21)</f>
        <v>3256</v>
      </c>
      <c r="G21" s="43">
        <f>SUM('2020'!B21:G21)</f>
        <v>6887</v>
      </c>
      <c r="H21" s="43">
        <f t="shared" si="4"/>
        <v>-3631</v>
      </c>
      <c r="I21" s="25">
        <f t="shared" si="5"/>
        <v>-0.52722520691157249</v>
      </c>
    </row>
    <row r="22" spans="1:9" x14ac:dyDescent="0.35">
      <c r="A22" s="14" t="s">
        <v>26</v>
      </c>
      <c r="B22" s="29">
        <f>'2021'!G22</f>
        <v>0</v>
      </c>
      <c r="C22" s="11">
        <f>'2020'!G22</f>
        <v>2411</v>
      </c>
      <c r="D22" s="11">
        <f t="shared" si="2"/>
        <v>-2411</v>
      </c>
      <c r="E22" s="22">
        <f t="shared" si="3"/>
        <v>-1</v>
      </c>
      <c r="F22" s="11">
        <f>SUM('2021'!B22:G22)</f>
        <v>6728</v>
      </c>
      <c r="G22" s="11">
        <f>SUM('2020'!B22:G22)</f>
        <v>15395</v>
      </c>
      <c r="H22" s="11">
        <f t="shared" si="4"/>
        <v>-8667</v>
      </c>
      <c r="I22" s="26">
        <f t="shared" si="5"/>
        <v>-0.56297499188048072</v>
      </c>
    </row>
    <row r="23" spans="1:9" x14ac:dyDescent="0.35">
      <c r="A23" s="16" t="s">
        <v>27</v>
      </c>
      <c r="B23" s="30">
        <f>'2021'!G23</f>
        <v>0</v>
      </c>
      <c r="C23" s="43">
        <f>'2020'!G23</f>
        <v>1255</v>
      </c>
      <c r="D23" s="43">
        <f t="shared" si="2"/>
        <v>-1255</v>
      </c>
      <c r="E23" s="23">
        <f t="shared" si="3"/>
        <v>-1</v>
      </c>
      <c r="F23" s="43">
        <f>SUM('2021'!B23:G23)</f>
        <v>3680</v>
      </c>
      <c r="G23" s="43">
        <f>SUM('2020'!B23:G23)</f>
        <v>7793</v>
      </c>
      <c r="H23" s="43">
        <f t="shared" si="4"/>
        <v>-4113</v>
      </c>
      <c r="I23" s="25">
        <f t="shared" si="5"/>
        <v>-0.52778134223020656</v>
      </c>
    </row>
    <row r="24" spans="1:9" x14ac:dyDescent="0.35">
      <c r="A24" s="14" t="s">
        <v>25</v>
      </c>
      <c r="B24" s="29">
        <f>'2021'!G24</f>
        <v>0</v>
      </c>
      <c r="C24" s="11">
        <f>'2020'!G24</f>
        <v>1740</v>
      </c>
      <c r="D24" s="11">
        <f t="shared" si="2"/>
        <v>-1740</v>
      </c>
      <c r="E24" s="22">
        <f t="shared" si="3"/>
        <v>-1</v>
      </c>
      <c r="F24" s="11">
        <f>SUM('2021'!B24:G24)</f>
        <v>5015</v>
      </c>
      <c r="G24" s="11">
        <f>SUM('2020'!B24:G24)</f>
        <v>12211</v>
      </c>
      <c r="H24" s="11">
        <f t="shared" si="4"/>
        <v>-7196</v>
      </c>
      <c r="I24" s="26">
        <f t="shared" si="5"/>
        <v>-0.58930472524772748</v>
      </c>
    </row>
    <row r="25" spans="1:9" x14ac:dyDescent="0.35">
      <c r="A25" s="16" t="s">
        <v>29</v>
      </c>
      <c r="B25" s="30">
        <f>'2021'!G25</f>
        <v>0</v>
      </c>
      <c r="C25" s="43">
        <f>'2020'!G25</f>
        <v>2475</v>
      </c>
      <c r="D25" s="43">
        <f t="shared" si="2"/>
        <v>-2475</v>
      </c>
      <c r="E25" s="23">
        <f t="shared" si="3"/>
        <v>-1</v>
      </c>
      <c r="F25" s="43">
        <f>SUM('2021'!B25:G25)</f>
        <v>7356</v>
      </c>
      <c r="G25" s="43">
        <f>SUM('2020'!B25:G25)</f>
        <v>14946</v>
      </c>
      <c r="H25" s="43">
        <f t="shared" si="4"/>
        <v>-7590</v>
      </c>
      <c r="I25" s="25">
        <f t="shared" si="5"/>
        <v>-0.50782818145323161</v>
      </c>
    </row>
    <row r="26" spans="1:9" x14ac:dyDescent="0.35">
      <c r="A26" s="14" t="s">
        <v>30</v>
      </c>
      <c r="B26" s="29">
        <f>'2021'!G26</f>
        <v>0</v>
      </c>
      <c r="C26" s="11">
        <f>'2020'!G26</f>
        <v>3694</v>
      </c>
      <c r="D26" s="11">
        <f t="shared" si="2"/>
        <v>-3694</v>
      </c>
      <c r="E26" s="22">
        <f t="shared" si="3"/>
        <v>-1</v>
      </c>
      <c r="F26" s="11">
        <f>SUM('2021'!B26:G26)</f>
        <v>9646</v>
      </c>
      <c r="G26" s="11">
        <f>SUM('2020'!B26:G26)</f>
        <v>21673</v>
      </c>
      <c r="H26" s="11">
        <f t="shared" si="4"/>
        <v>-12027</v>
      </c>
      <c r="I26" s="26">
        <f t="shared" si="5"/>
        <v>-0.55493009735615739</v>
      </c>
    </row>
    <row r="27" spans="1:9" x14ac:dyDescent="0.35">
      <c r="A27" s="18" t="s">
        <v>48</v>
      </c>
      <c r="B27" s="31">
        <f>'2021'!G27</f>
        <v>0</v>
      </c>
      <c r="C27" s="31">
        <f>'2020'!G27</f>
        <v>12712</v>
      </c>
      <c r="D27" s="31">
        <f t="shared" si="2"/>
        <v>-12712</v>
      </c>
      <c r="E27" s="24">
        <f t="shared" si="3"/>
        <v>-1</v>
      </c>
      <c r="F27" s="31">
        <f>SUM('2021'!B27:G27)</f>
        <v>35681</v>
      </c>
      <c r="G27" s="31">
        <f>SUM('2020'!B27:G27)</f>
        <v>78905</v>
      </c>
      <c r="H27" s="31">
        <f t="shared" si="4"/>
        <v>-43224</v>
      </c>
      <c r="I27" s="27">
        <f t="shared" si="5"/>
        <v>-0.54779798491857301</v>
      </c>
    </row>
    <row r="28" spans="1:9" x14ac:dyDescent="0.35">
      <c r="A28" s="16" t="s">
        <v>49</v>
      </c>
      <c r="B28" s="30">
        <f>'2021'!G28</f>
        <v>0</v>
      </c>
      <c r="C28" s="43">
        <f>'2020'!G28</f>
        <v>10040</v>
      </c>
      <c r="D28" s="43">
        <f t="shared" si="2"/>
        <v>-10040</v>
      </c>
      <c r="E28" s="23">
        <f t="shared" si="3"/>
        <v>-1</v>
      </c>
      <c r="F28" s="43">
        <f>SUM('2021'!B28:G28)</f>
        <v>17718</v>
      </c>
      <c r="G28" s="43">
        <f>SUM('2020'!B28:G28)</f>
        <v>54466</v>
      </c>
      <c r="H28" s="43">
        <f t="shared" si="4"/>
        <v>-36748</v>
      </c>
      <c r="I28" s="25">
        <f t="shared" si="5"/>
        <v>-0.67469614071163664</v>
      </c>
    </row>
    <row r="29" spans="1:9" x14ac:dyDescent="0.35">
      <c r="A29" s="14" t="s">
        <v>36</v>
      </c>
      <c r="B29" s="29">
        <f>'2021'!G29</f>
        <v>0</v>
      </c>
      <c r="C29" s="11">
        <f>'2020'!G29</f>
        <v>31761</v>
      </c>
      <c r="D29" s="11">
        <f t="shared" si="2"/>
        <v>-31761</v>
      </c>
      <c r="E29" s="22">
        <f t="shared" si="3"/>
        <v>-1</v>
      </c>
      <c r="F29" s="11">
        <f>SUM('2021'!B29:G29)</f>
        <v>86711</v>
      </c>
      <c r="G29" s="11">
        <f>SUM('2020'!B29:G29)</f>
        <v>220630</v>
      </c>
      <c r="H29" s="11">
        <f t="shared" si="4"/>
        <v>-133919</v>
      </c>
      <c r="I29" s="26">
        <f t="shared" si="5"/>
        <v>-0.60698454425962023</v>
      </c>
    </row>
    <row r="30" spans="1:9" x14ac:dyDescent="0.35">
      <c r="A30" s="16" t="s">
        <v>35</v>
      </c>
      <c r="B30" s="30">
        <f>'2021'!G30</f>
        <v>0</v>
      </c>
      <c r="C30" s="43">
        <f>'2020'!G30</f>
        <v>50215</v>
      </c>
      <c r="D30" s="43">
        <f t="shared" si="2"/>
        <v>-50215</v>
      </c>
      <c r="E30" s="23">
        <f t="shared" si="3"/>
        <v>-1</v>
      </c>
      <c r="F30" s="43">
        <f>SUM('2021'!B30:G30)</f>
        <v>107528</v>
      </c>
      <c r="G30" s="43">
        <f>SUM('2020'!B30:G30)</f>
        <v>363925</v>
      </c>
      <c r="H30" s="43">
        <f t="shared" si="4"/>
        <v>-256397</v>
      </c>
      <c r="I30" s="25">
        <f t="shared" si="5"/>
        <v>-0.70453252730645055</v>
      </c>
    </row>
    <row r="31" spans="1:9" x14ac:dyDescent="0.35">
      <c r="A31" s="18" t="s">
        <v>50</v>
      </c>
      <c r="B31" s="31">
        <f>'2021'!G31</f>
        <v>0</v>
      </c>
      <c r="C31" s="31">
        <f>'2020'!G31</f>
        <v>92016</v>
      </c>
      <c r="D31" s="31">
        <f t="shared" si="2"/>
        <v>-92016</v>
      </c>
      <c r="E31" s="24">
        <f t="shared" si="3"/>
        <v>-1</v>
      </c>
      <c r="F31" s="31">
        <f>SUM('2021'!B31:G31)</f>
        <v>211957</v>
      </c>
      <c r="G31" s="31">
        <f>SUM('2020'!B31:G31)</f>
        <v>639021</v>
      </c>
      <c r="H31" s="31">
        <f t="shared" si="4"/>
        <v>-427064</v>
      </c>
      <c r="I31" s="27">
        <f t="shared" si="5"/>
        <v>-0.6683098051550731</v>
      </c>
    </row>
    <row r="32" spans="1:9" x14ac:dyDescent="0.35">
      <c r="A32" s="14" t="s">
        <v>32</v>
      </c>
      <c r="B32" s="29">
        <f>'2021'!G32</f>
        <v>0</v>
      </c>
      <c r="C32" s="11">
        <f>'2020'!G32</f>
        <v>72895</v>
      </c>
      <c r="D32" s="11">
        <f t="shared" si="2"/>
        <v>-72895</v>
      </c>
      <c r="E32" s="22">
        <f t="shared" si="3"/>
        <v>-1</v>
      </c>
      <c r="F32" s="11">
        <f>SUM('2021'!B32:G32)</f>
        <v>156631</v>
      </c>
      <c r="G32" s="11">
        <f>SUM('2020'!B32:G32)</f>
        <v>461250</v>
      </c>
      <c r="H32" s="11">
        <f t="shared" si="4"/>
        <v>-304619</v>
      </c>
      <c r="I32" s="26">
        <f t="shared" si="5"/>
        <v>-0.66042059620596205</v>
      </c>
    </row>
    <row r="33" spans="1:9" x14ac:dyDescent="0.35">
      <c r="A33" s="16" t="s">
        <v>31</v>
      </c>
      <c r="B33" s="30">
        <f>'2021'!G33</f>
        <v>0</v>
      </c>
      <c r="C33" s="43">
        <f>'2020'!G33</f>
        <v>89745</v>
      </c>
      <c r="D33" s="43">
        <f t="shared" si="2"/>
        <v>-89745</v>
      </c>
      <c r="E33" s="23">
        <f t="shared" si="3"/>
        <v>-1</v>
      </c>
      <c r="F33" s="43">
        <f>SUM('2021'!B33:G33)</f>
        <v>215928</v>
      </c>
      <c r="G33" s="43">
        <f>SUM('2020'!B33:G33)</f>
        <v>633797</v>
      </c>
      <c r="H33" s="43">
        <f t="shared" si="4"/>
        <v>-417869</v>
      </c>
      <c r="I33" s="25">
        <f t="shared" si="5"/>
        <v>-0.65931047322723202</v>
      </c>
    </row>
    <row r="34" spans="1:9" x14ac:dyDescent="0.35">
      <c r="A34" s="18" t="s">
        <v>51</v>
      </c>
      <c r="B34" s="31">
        <f>'2021'!G34</f>
        <v>0</v>
      </c>
      <c r="C34" s="31">
        <f>'2020'!G34</f>
        <v>162640</v>
      </c>
      <c r="D34" s="44">
        <f t="shared" si="2"/>
        <v>-162640</v>
      </c>
      <c r="E34" s="24">
        <f t="shared" si="3"/>
        <v>-1</v>
      </c>
      <c r="F34" s="31">
        <f>SUM('2021'!B34:G34)</f>
        <v>372559</v>
      </c>
      <c r="G34" s="47">
        <f>SUM('2020'!B34:G34)</f>
        <v>1095047</v>
      </c>
      <c r="H34" s="47">
        <f t="shared" si="4"/>
        <v>-722488</v>
      </c>
      <c r="I34" s="27">
        <f t="shared" si="5"/>
        <v>-0.65977807345255501</v>
      </c>
    </row>
    <row r="35" spans="1:9" x14ac:dyDescent="0.35">
      <c r="A35" s="14" t="s">
        <v>52</v>
      </c>
      <c r="B35" s="29">
        <f>'2021'!G35</f>
        <v>0</v>
      </c>
      <c r="C35" s="11">
        <f>'2020'!G35</f>
        <v>88</v>
      </c>
      <c r="D35" s="11">
        <f t="shared" si="2"/>
        <v>-88</v>
      </c>
      <c r="E35" s="22">
        <f t="shared" si="3"/>
        <v>-1</v>
      </c>
      <c r="F35" s="49">
        <f>SUM('2021'!B35:G35)</f>
        <v>95</v>
      </c>
      <c r="G35" s="29">
        <f>SUM('2020'!B35:G35)</f>
        <v>301</v>
      </c>
      <c r="H35" s="29">
        <f t="shared" si="4"/>
        <v>-206</v>
      </c>
      <c r="I35" s="45">
        <f t="shared" si="5"/>
        <v>-0.68438538205980071</v>
      </c>
    </row>
    <row r="36" spans="1:9" x14ac:dyDescent="0.35">
      <c r="A36" s="16" t="s">
        <v>19</v>
      </c>
      <c r="B36" s="30">
        <f>'2021'!G36</f>
        <v>0</v>
      </c>
      <c r="C36" s="43">
        <f>'2020'!G36</f>
        <v>4151</v>
      </c>
      <c r="D36" s="43">
        <f t="shared" si="2"/>
        <v>-4151</v>
      </c>
      <c r="E36" s="57">
        <f t="shared" si="3"/>
        <v>-1</v>
      </c>
      <c r="F36" s="50">
        <f>SUM('2021'!B36:G36)</f>
        <v>12876</v>
      </c>
      <c r="G36" s="30">
        <f>SUM('2020'!B36:G36)</f>
        <v>28060</v>
      </c>
      <c r="H36" s="30">
        <f t="shared" si="4"/>
        <v>-15184</v>
      </c>
      <c r="I36" s="46">
        <f t="shared" si="5"/>
        <v>-0.54112615823235921</v>
      </c>
    </row>
    <row r="37" spans="1:9" x14ac:dyDescent="0.35">
      <c r="A37" s="14" t="s">
        <v>18</v>
      </c>
      <c r="B37" s="29">
        <f>'2021'!G37</f>
        <v>0</v>
      </c>
      <c r="C37" s="11">
        <f>'2020'!G37</f>
        <v>36177</v>
      </c>
      <c r="D37" s="11">
        <f t="shared" si="2"/>
        <v>-36177</v>
      </c>
      <c r="E37" s="22">
        <f t="shared" si="3"/>
        <v>-1</v>
      </c>
      <c r="F37" s="49">
        <f>SUM('2021'!B37:G37)</f>
        <v>46489</v>
      </c>
      <c r="G37" s="29">
        <f>SUM('2020'!B37:G37)</f>
        <v>142699</v>
      </c>
      <c r="H37" s="29">
        <f t="shared" si="4"/>
        <v>-96210</v>
      </c>
      <c r="I37" s="45">
        <f t="shared" si="5"/>
        <v>-0.6742163575077611</v>
      </c>
    </row>
    <row r="38" spans="1:9" x14ac:dyDescent="0.35">
      <c r="A38" s="18" t="s">
        <v>53</v>
      </c>
      <c r="B38" s="31">
        <f>'2021'!G38</f>
        <v>0</v>
      </c>
      <c r="C38" s="31">
        <f>'2020'!G38</f>
        <v>40416</v>
      </c>
      <c r="D38" s="31">
        <f t="shared" si="2"/>
        <v>-40416</v>
      </c>
      <c r="E38" s="24">
        <f t="shared" si="3"/>
        <v>-1</v>
      </c>
      <c r="F38" s="31">
        <f>SUM('2021'!B38:G38)</f>
        <v>59460</v>
      </c>
      <c r="G38" s="48">
        <f>SUM('2020'!B38:G38)</f>
        <v>171060</v>
      </c>
      <c r="H38" s="48">
        <f t="shared" si="4"/>
        <v>-111600</v>
      </c>
      <c r="I38" s="27">
        <f t="shared" si="5"/>
        <v>-0.65240266573132233</v>
      </c>
    </row>
    <row r="39" spans="1:9" x14ac:dyDescent="0.35">
      <c r="A39" s="32" t="s">
        <v>54</v>
      </c>
      <c r="B39" s="33">
        <f>'2021'!G39</f>
        <v>0</v>
      </c>
      <c r="C39" s="33">
        <f>'2020'!G39</f>
        <v>868095</v>
      </c>
      <c r="D39" s="33">
        <f t="shared" si="2"/>
        <v>-868095</v>
      </c>
      <c r="E39" s="34">
        <f t="shared" si="3"/>
        <v>-1</v>
      </c>
      <c r="F39" s="35">
        <f>SUM('2021'!B39:G39)</f>
        <v>1797332</v>
      </c>
      <c r="G39" s="35">
        <f>SUM('2020'!B39:G39)</f>
        <v>5634611</v>
      </c>
      <c r="H39" s="35">
        <f t="shared" si="4"/>
        <v>-3837279</v>
      </c>
      <c r="I39" s="36">
        <f t="shared" si="5"/>
        <v>-0.68101932857476766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4350-3E64-4A8F-A166-F538B1258468}">
  <dimension ref="A1:I39"/>
  <sheetViews>
    <sheetView workbookViewId="0">
      <selection activeCell="K14" sqref="K14"/>
    </sheetView>
  </sheetViews>
  <sheetFormatPr baseColWidth="10" defaultRowHeight="14.5" x14ac:dyDescent="0.35"/>
  <cols>
    <col min="1" max="1" width="24.7265625" style="51" customWidth="1"/>
    <col min="2" max="9" width="15.7265625" style="51" customWidth="1"/>
    <col min="10" max="16384" width="10.90625" style="51"/>
  </cols>
  <sheetData>
    <row r="1" spans="1:9" ht="26" x14ac:dyDescent="0.6">
      <c r="A1" s="54" t="s">
        <v>43</v>
      </c>
    </row>
    <row r="2" spans="1:9" ht="15.5" x14ac:dyDescent="0.35">
      <c r="A2" s="72">
        <v>44378</v>
      </c>
    </row>
    <row r="4" spans="1:9" x14ac:dyDescent="0.35">
      <c r="A4" s="55" t="s">
        <v>37</v>
      </c>
      <c r="B4" s="79" t="s">
        <v>38</v>
      </c>
      <c r="C4" s="80"/>
      <c r="D4" s="80"/>
      <c r="E4" s="81"/>
      <c r="F4" s="79" t="s">
        <v>39</v>
      </c>
      <c r="G4" s="80"/>
      <c r="H4" s="80"/>
      <c r="I4" s="81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'2021'!H6</f>
        <v>0</v>
      </c>
      <c r="C6" s="11">
        <f>'2020'!H6</f>
        <v>967</v>
      </c>
      <c r="D6" s="11">
        <f t="shared" ref="D6" si="0">B6-C6</f>
        <v>-967</v>
      </c>
      <c r="E6" s="22">
        <f t="shared" ref="E6" si="1">D6/C6</f>
        <v>-1</v>
      </c>
      <c r="F6" s="11">
        <f>SUM('2021'!B6:H6)</f>
        <v>2815</v>
      </c>
      <c r="G6" s="11">
        <f>SUM('2020'!B6:H6)</f>
        <v>7331</v>
      </c>
      <c r="H6" s="11">
        <f>F6-G6</f>
        <v>-4516</v>
      </c>
      <c r="I6" s="26">
        <f>H6/G6</f>
        <v>-0.61601418633201477</v>
      </c>
    </row>
    <row r="7" spans="1:9" x14ac:dyDescent="0.35">
      <c r="A7" s="16" t="s">
        <v>20</v>
      </c>
      <c r="B7" s="30">
        <f>'2021'!H7</f>
        <v>0</v>
      </c>
      <c r="C7" s="43">
        <f>'2020'!H7</f>
        <v>4580</v>
      </c>
      <c r="D7" s="43">
        <f t="shared" ref="D7:D39" si="2">B7-C7</f>
        <v>-4580</v>
      </c>
      <c r="E7" s="23">
        <f t="shared" ref="E7:E39" si="3">D7/C7</f>
        <v>-1</v>
      </c>
      <c r="F7" s="43">
        <f>SUM('2021'!B7:H7)</f>
        <v>26340</v>
      </c>
      <c r="G7" s="43">
        <f>SUM('2020'!B7:H7)</f>
        <v>72600</v>
      </c>
      <c r="H7" s="43">
        <f t="shared" ref="H7:H39" si="4">F7-G7</f>
        <v>-46260</v>
      </c>
      <c r="I7" s="25">
        <f t="shared" ref="I7:I39" si="5">H7/G7</f>
        <v>-0.63719008264462806</v>
      </c>
    </row>
    <row r="8" spans="1:9" x14ac:dyDescent="0.35">
      <c r="A8" s="14" t="s">
        <v>21</v>
      </c>
      <c r="B8" s="29">
        <f>'2021'!H8</f>
        <v>0</v>
      </c>
      <c r="C8" s="11">
        <f>'2020'!H8</f>
        <v>4729</v>
      </c>
      <c r="D8" s="11">
        <f t="shared" si="2"/>
        <v>-4729</v>
      </c>
      <c r="E8" s="22">
        <f t="shared" si="3"/>
        <v>-1</v>
      </c>
      <c r="F8" s="11">
        <f>SUM('2021'!B8:H8)</f>
        <v>17657</v>
      </c>
      <c r="G8" s="11">
        <f>SUM('2020'!B8:H8)</f>
        <v>48236</v>
      </c>
      <c r="H8" s="11">
        <f t="shared" si="4"/>
        <v>-30579</v>
      </c>
      <c r="I8" s="26">
        <f t="shared" si="5"/>
        <v>-0.63394560079608586</v>
      </c>
    </row>
    <row r="9" spans="1:9" x14ac:dyDescent="0.35">
      <c r="A9" s="18" t="s">
        <v>44</v>
      </c>
      <c r="B9" s="31">
        <f>'2021'!H9</f>
        <v>0</v>
      </c>
      <c r="C9" s="31">
        <f>'2020'!H9</f>
        <v>10276</v>
      </c>
      <c r="D9" s="31">
        <f t="shared" si="2"/>
        <v>-10276</v>
      </c>
      <c r="E9" s="24">
        <f t="shared" si="3"/>
        <v>-1</v>
      </c>
      <c r="F9" s="31">
        <f>SUM('2021'!B9:H9)</f>
        <v>46812</v>
      </c>
      <c r="G9" s="31">
        <f>SUM('2020'!B9:H9)</f>
        <v>128167</v>
      </c>
      <c r="H9" s="31">
        <f t="shared" si="4"/>
        <v>-81355</v>
      </c>
      <c r="I9" s="27">
        <f t="shared" si="5"/>
        <v>-0.63475777696286872</v>
      </c>
    </row>
    <row r="10" spans="1:9" x14ac:dyDescent="0.35">
      <c r="A10" s="16" t="s">
        <v>16</v>
      </c>
      <c r="B10" s="30">
        <f>'2021'!H10</f>
        <v>0</v>
      </c>
      <c r="C10" s="43">
        <f>'2020'!H10</f>
        <v>20315</v>
      </c>
      <c r="D10" s="43">
        <f t="shared" si="2"/>
        <v>-20315</v>
      </c>
      <c r="E10" s="23">
        <f t="shared" si="3"/>
        <v>-1</v>
      </c>
      <c r="F10" s="43">
        <f>SUM('2021'!B10:H10)</f>
        <v>45380</v>
      </c>
      <c r="G10" s="43">
        <f>SUM('2020'!B10:H10)</f>
        <v>172562</v>
      </c>
      <c r="H10" s="43">
        <f t="shared" si="4"/>
        <v>-127182</v>
      </c>
      <c r="I10" s="26">
        <f t="shared" si="5"/>
        <v>-0.73702205584079927</v>
      </c>
    </row>
    <row r="11" spans="1:9" x14ac:dyDescent="0.35">
      <c r="A11" s="14" t="s">
        <v>14</v>
      </c>
      <c r="B11" s="29">
        <f>'2021'!H11</f>
        <v>0</v>
      </c>
      <c r="C11" s="11">
        <f>'2020'!H11</f>
        <v>90141</v>
      </c>
      <c r="D11" s="11">
        <f t="shared" si="2"/>
        <v>-90141</v>
      </c>
      <c r="E11" s="22">
        <f t="shared" si="3"/>
        <v>-1</v>
      </c>
      <c r="F11" s="11">
        <f>SUM('2021'!B11:H11)</f>
        <v>165815</v>
      </c>
      <c r="G11" s="11">
        <f>SUM('2020'!B11:H11)</f>
        <v>761007</v>
      </c>
      <c r="H11" s="11">
        <f t="shared" si="4"/>
        <v>-595192</v>
      </c>
      <c r="I11" s="26">
        <f t="shared" si="5"/>
        <v>-0.78211107125164425</v>
      </c>
    </row>
    <row r="12" spans="1:9" x14ac:dyDescent="0.35">
      <c r="A12" s="16" t="s">
        <v>17</v>
      </c>
      <c r="B12" s="30">
        <f>'2021'!H12</f>
        <v>0</v>
      </c>
      <c r="C12" s="43">
        <f>'2020'!H12</f>
        <v>1124</v>
      </c>
      <c r="D12" s="43">
        <f t="shared" si="2"/>
        <v>-1124</v>
      </c>
      <c r="E12" s="23">
        <f t="shared" si="3"/>
        <v>-1</v>
      </c>
      <c r="F12" s="43">
        <f>SUM('2021'!B12:H12)</f>
        <v>6405</v>
      </c>
      <c r="G12" s="43">
        <f>SUM('2020'!B12:H12)</f>
        <v>21294</v>
      </c>
      <c r="H12" s="43">
        <f t="shared" si="4"/>
        <v>-14889</v>
      </c>
      <c r="I12" s="25">
        <f t="shared" si="5"/>
        <v>-0.69921104536489154</v>
      </c>
    </row>
    <row r="13" spans="1:9" x14ac:dyDescent="0.35">
      <c r="A13" s="14" t="s">
        <v>15</v>
      </c>
      <c r="B13" s="29">
        <f>'2021'!H13</f>
        <v>0</v>
      </c>
      <c r="C13" s="11">
        <f>'2020'!H13</f>
        <v>112177</v>
      </c>
      <c r="D13" s="11">
        <f t="shared" si="2"/>
        <v>-112177</v>
      </c>
      <c r="E13" s="22">
        <f t="shared" si="3"/>
        <v>-1</v>
      </c>
      <c r="F13" s="11">
        <f>SUM('2021'!B13:H13)</f>
        <v>239886</v>
      </c>
      <c r="G13" s="11">
        <f>SUM('2020'!B13:H13)</f>
        <v>1037035</v>
      </c>
      <c r="H13" s="11">
        <f t="shared" si="4"/>
        <v>-797149</v>
      </c>
      <c r="I13" s="26">
        <f t="shared" si="5"/>
        <v>-0.76868090276605905</v>
      </c>
    </row>
    <row r="14" spans="1:9" x14ac:dyDescent="0.35">
      <c r="A14" s="18" t="s">
        <v>45</v>
      </c>
      <c r="B14" s="31">
        <f>'2021'!H14</f>
        <v>0</v>
      </c>
      <c r="C14" s="31">
        <f>'2020'!H14</f>
        <v>223757</v>
      </c>
      <c r="D14" s="31">
        <f t="shared" si="2"/>
        <v>-223757</v>
      </c>
      <c r="E14" s="24">
        <f t="shared" si="3"/>
        <v>-1</v>
      </c>
      <c r="F14" s="31">
        <f>SUM('2021'!B14:H14)</f>
        <v>457486</v>
      </c>
      <c r="G14" s="31">
        <f>SUM('2020'!B14:H14)</f>
        <v>1991898</v>
      </c>
      <c r="H14" s="31">
        <f t="shared" si="4"/>
        <v>-1534412</v>
      </c>
      <c r="I14" s="27">
        <f t="shared" si="5"/>
        <v>-0.77032659302835793</v>
      </c>
    </row>
    <row r="15" spans="1:9" x14ac:dyDescent="0.35">
      <c r="A15" s="16" t="s">
        <v>24</v>
      </c>
      <c r="B15" s="30">
        <f>'2021'!H15</f>
        <v>0</v>
      </c>
      <c r="C15" s="43">
        <f>'2020'!H15</f>
        <v>3830</v>
      </c>
      <c r="D15" s="43">
        <f t="shared" si="2"/>
        <v>-3830</v>
      </c>
      <c r="E15" s="23">
        <f t="shared" si="3"/>
        <v>-1</v>
      </c>
      <c r="F15" s="43">
        <f>SUM('2021'!B15:H15)</f>
        <v>23686</v>
      </c>
      <c r="G15" s="43">
        <f>SUM('2020'!B15:H15)</f>
        <v>58318</v>
      </c>
      <c r="H15" s="43">
        <f t="shared" si="4"/>
        <v>-34632</v>
      </c>
      <c r="I15" s="25">
        <f t="shared" si="5"/>
        <v>-0.59384752563530985</v>
      </c>
    </row>
    <row r="16" spans="1:9" x14ac:dyDescent="0.35">
      <c r="A16" s="14" t="s">
        <v>23</v>
      </c>
      <c r="B16" s="29">
        <f>'2021'!H16</f>
        <v>0</v>
      </c>
      <c r="C16" s="11">
        <f>'2020'!H16</f>
        <v>2267</v>
      </c>
      <c r="D16" s="11">
        <f t="shared" si="2"/>
        <v>-2267</v>
      </c>
      <c r="E16" s="22">
        <f t="shared" si="3"/>
        <v>-1</v>
      </c>
      <c r="F16" s="11">
        <f>SUM('2021'!B16:H16)</f>
        <v>16756</v>
      </c>
      <c r="G16" s="11">
        <f>SUM('2020'!B16:H16)</f>
        <v>34998</v>
      </c>
      <c r="H16" s="11">
        <f t="shared" si="4"/>
        <v>-18242</v>
      </c>
      <c r="I16" s="26">
        <f t="shared" si="5"/>
        <v>-0.52122978455911761</v>
      </c>
    </row>
    <row r="17" spans="1:9" x14ac:dyDescent="0.35">
      <c r="A17" s="18" t="s">
        <v>46</v>
      </c>
      <c r="B17" s="31">
        <f>'2021'!H17</f>
        <v>0</v>
      </c>
      <c r="C17" s="31">
        <f>'2020'!H17</f>
        <v>6097</v>
      </c>
      <c r="D17" s="31">
        <f t="shared" si="2"/>
        <v>-6097</v>
      </c>
      <c r="E17" s="24">
        <f t="shared" si="3"/>
        <v>-1</v>
      </c>
      <c r="F17" s="31">
        <f>SUM('2021'!B17:H17)</f>
        <v>40442</v>
      </c>
      <c r="G17" s="31">
        <f>SUM('2020'!B17:H17)</f>
        <v>93316</v>
      </c>
      <c r="H17" s="31">
        <f t="shared" si="4"/>
        <v>-52874</v>
      </c>
      <c r="I17" s="27">
        <f t="shared" si="5"/>
        <v>-0.56661237086887561</v>
      </c>
    </row>
    <row r="18" spans="1:9" x14ac:dyDescent="0.35">
      <c r="A18" s="16" t="s">
        <v>34</v>
      </c>
      <c r="B18" s="30">
        <f>'2021'!H18</f>
        <v>0</v>
      </c>
      <c r="C18" s="43">
        <f>'2020'!H18</f>
        <v>55775</v>
      </c>
      <c r="D18" s="43">
        <f t="shared" si="2"/>
        <v>-55775</v>
      </c>
      <c r="E18" s="23">
        <f t="shared" si="3"/>
        <v>-1</v>
      </c>
      <c r="F18" s="43">
        <f>SUM('2021'!B18:H18)</f>
        <v>121591</v>
      </c>
      <c r="G18" s="43">
        <f>SUM('2020'!B18:H18)</f>
        <v>432445</v>
      </c>
      <c r="H18" s="43">
        <f t="shared" si="4"/>
        <v>-310854</v>
      </c>
      <c r="I18" s="25">
        <f t="shared" si="5"/>
        <v>-0.7188289840326515</v>
      </c>
    </row>
    <row r="19" spans="1:9" x14ac:dyDescent="0.35">
      <c r="A19" s="14" t="s">
        <v>33</v>
      </c>
      <c r="B19" s="29">
        <f>'2021'!H19</f>
        <v>0</v>
      </c>
      <c r="C19" s="11">
        <f>'2020'!H19</f>
        <v>170638</v>
      </c>
      <c r="D19" s="11">
        <f t="shared" si="2"/>
        <v>-170638</v>
      </c>
      <c r="E19" s="22">
        <f t="shared" si="3"/>
        <v>-1</v>
      </c>
      <c r="F19" s="11">
        <f>SUM('2021'!B19:H19)</f>
        <v>451344</v>
      </c>
      <c r="G19" s="11">
        <f>SUM('2020'!B19:H19)</f>
        <v>1471295</v>
      </c>
      <c r="H19" s="11">
        <f t="shared" si="4"/>
        <v>-1019951</v>
      </c>
      <c r="I19" s="26">
        <f t="shared" si="5"/>
        <v>-0.69323351197414518</v>
      </c>
    </row>
    <row r="20" spans="1:9" x14ac:dyDescent="0.35">
      <c r="A20" s="18" t="s">
        <v>47</v>
      </c>
      <c r="B20" s="31">
        <f>'2021'!H20</f>
        <v>0</v>
      </c>
      <c r="C20" s="31">
        <f>'2020'!H20</f>
        <v>226413</v>
      </c>
      <c r="D20" s="31">
        <f t="shared" si="2"/>
        <v>-226413</v>
      </c>
      <c r="E20" s="24">
        <f t="shared" si="3"/>
        <v>-1</v>
      </c>
      <c r="F20" s="31">
        <f>SUM('2021'!B20:H20)</f>
        <v>572935</v>
      </c>
      <c r="G20" s="31">
        <f>SUM('2020'!B20:H20)</f>
        <v>1903740</v>
      </c>
      <c r="H20" s="31">
        <f t="shared" si="4"/>
        <v>-1330805</v>
      </c>
      <c r="I20" s="27">
        <f t="shared" si="5"/>
        <v>-0.69904766407177454</v>
      </c>
    </row>
    <row r="21" spans="1:9" x14ac:dyDescent="0.35">
      <c r="A21" s="16" t="s">
        <v>28</v>
      </c>
      <c r="B21" s="30">
        <f>'2021'!H21</f>
        <v>0</v>
      </c>
      <c r="C21" s="43">
        <f>'2020'!H21</f>
        <v>131</v>
      </c>
      <c r="D21" s="43">
        <f t="shared" si="2"/>
        <v>-131</v>
      </c>
      <c r="E21" s="23">
        <f t="shared" si="3"/>
        <v>-1</v>
      </c>
      <c r="F21" s="43">
        <f>SUM('2021'!B21:H21)</f>
        <v>3256</v>
      </c>
      <c r="G21" s="43">
        <f>SUM('2020'!B21:H21)</f>
        <v>7018</v>
      </c>
      <c r="H21" s="43">
        <f t="shared" si="4"/>
        <v>-3762</v>
      </c>
      <c r="I21" s="25">
        <f t="shared" si="5"/>
        <v>-0.53605015673981193</v>
      </c>
    </row>
    <row r="22" spans="1:9" x14ac:dyDescent="0.35">
      <c r="A22" s="14" t="s">
        <v>26</v>
      </c>
      <c r="B22" s="29">
        <f>'2021'!H22</f>
        <v>0</v>
      </c>
      <c r="C22" s="11">
        <f>'2020'!H22</f>
        <v>403</v>
      </c>
      <c r="D22" s="11">
        <f t="shared" si="2"/>
        <v>-403</v>
      </c>
      <c r="E22" s="22">
        <f t="shared" si="3"/>
        <v>-1</v>
      </c>
      <c r="F22" s="11">
        <f>SUM('2021'!B22:H22)</f>
        <v>6728</v>
      </c>
      <c r="G22" s="11">
        <f>SUM('2020'!B22:H22)</f>
        <v>15798</v>
      </c>
      <c r="H22" s="11">
        <f t="shared" si="4"/>
        <v>-9070</v>
      </c>
      <c r="I22" s="26">
        <f t="shared" si="5"/>
        <v>-0.57412330674768963</v>
      </c>
    </row>
    <row r="23" spans="1:9" x14ac:dyDescent="0.35">
      <c r="A23" s="16" t="s">
        <v>27</v>
      </c>
      <c r="B23" s="30">
        <f>'2021'!H23</f>
        <v>0</v>
      </c>
      <c r="C23" s="43">
        <f>'2020'!H23</f>
        <v>101</v>
      </c>
      <c r="D23" s="43">
        <f t="shared" si="2"/>
        <v>-101</v>
      </c>
      <c r="E23" s="23">
        <f t="shared" si="3"/>
        <v>-1</v>
      </c>
      <c r="F23" s="43">
        <f>SUM('2021'!B23:H23)</f>
        <v>3680</v>
      </c>
      <c r="G23" s="43">
        <f>SUM('2020'!B23:H23)</f>
        <v>7894</v>
      </c>
      <c r="H23" s="43">
        <f t="shared" si="4"/>
        <v>-4214</v>
      </c>
      <c r="I23" s="25">
        <f t="shared" si="5"/>
        <v>-0.53382315682797066</v>
      </c>
    </row>
    <row r="24" spans="1:9" x14ac:dyDescent="0.35">
      <c r="A24" s="14" t="s">
        <v>25</v>
      </c>
      <c r="B24" s="29">
        <f>'2021'!H24</f>
        <v>0</v>
      </c>
      <c r="C24" s="11">
        <f>'2020'!H24</f>
        <v>372</v>
      </c>
      <c r="D24" s="11">
        <f t="shared" si="2"/>
        <v>-372</v>
      </c>
      <c r="E24" s="22">
        <f t="shared" si="3"/>
        <v>-1</v>
      </c>
      <c r="F24" s="11">
        <f>SUM('2021'!B24:H24)</f>
        <v>5015</v>
      </c>
      <c r="G24" s="11">
        <f>SUM('2020'!B24:H24)</f>
        <v>12583</v>
      </c>
      <c r="H24" s="11">
        <f t="shared" si="4"/>
        <v>-7568</v>
      </c>
      <c r="I24" s="26">
        <f t="shared" si="5"/>
        <v>-0.60144639593101801</v>
      </c>
    </row>
    <row r="25" spans="1:9" x14ac:dyDescent="0.35">
      <c r="A25" s="16" t="s">
        <v>29</v>
      </c>
      <c r="B25" s="30">
        <f>'2021'!H25</f>
        <v>0</v>
      </c>
      <c r="C25" s="43">
        <f>'2020'!H25</f>
        <v>1029</v>
      </c>
      <c r="D25" s="43">
        <f t="shared" si="2"/>
        <v>-1029</v>
      </c>
      <c r="E25" s="23">
        <f t="shared" si="3"/>
        <v>-1</v>
      </c>
      <c r="F25" s="43">
        <f>SUM('2021'!B25:H25)</f>
        <v>7356</v>
      </c>
      <c r="G25" s="43">
        <f>SUM('2020'!B25:H25)</f>
        <v>15975</v>
      </c>
      <c r="H25" s="43">
        <f t="shared" si="4"/>
        <v>-8619</v>
      </c>
      <c r="I25" s="25">
        <f t="shared" si="5"/>
        <v>-0.53953051643192484</v>
      </c>
    </row>
    <row r="26" spans="1:9" x14ac:dyDescent="0.35">
      <c r="A26" s="14" t="s">
        <v>30</v>
      </c>
      <c r="B26" s="29">
        <f>'2021'!H26</f>
        <v>0</v>
      </c>
      <c r="C26" s="11">
        <f>'2020'!H26</f>
        <v>524</v>
      </c>
      <c r="D26" s="11">
        <f t="shared" si="2"/>
        <v>-524</v>
      </c>
      <c r="E26" s="22">
        <f t="shared" si="3"/>
        <v>-1</v>
      </c>
      <c r="F26" s="11">
        <f>SUM('2021'!B26:H26)</f>
        <v>9646</v>
      </c>
      <c r="G26" s="11">
        <f>SUM('2020'!B26:H26)</f>
        <v>22197</v>
      </c>
      <c r="H26" s="11">
        <f t="shared" si="4"/>
        <v>-12551</v>
      </c>
      <c r="I26" s="26">
        <f t="shared" si="5"/>
        <v>-0.56543677073478393</v>
      </c>
    </row>
    <row r="27" spans="1:9" x14ac:dyDescent="0.35">
      <c r="A27" s="18" t="s">
        <v>48</v>
      </c>
      <c r="B27" s="31">
        <f>'2021'!H27</f>
        <v>0</v>
      </c>
      <c r="C27" s="31">
        <f>'2020'!H27</f>
        <v>2560</v>
      </c>
      <c r="D27" s="31">
        <f t="shared" si="2"/>
        <v>-2560</v>
      </c>
      <c r="E27" s="24">
        <f t="shared" si="3"/>
        <v>-1</v>
      </c>
      <c r="F27" s="31">
        <f>SUM('2021'!B27:H27)</f>
        <v>35681</v>
      </c>
      <c r="G27" s="31">
        <f>SUM('2020'!B27:H27)</f>
        <v>81465</v>
      </c>
      <c r="H27" s="31">
        <f t="shared" si="4"/>
        <v>-45784</v>
      </c>
      <c r="I27" s="27">
        <f t="shared" si="5"/>
        <v>-0.56200822439084275</v>
      </c>
    </row>
    <row r="28" spans="1:9" x14ac:dyDescent="0.35">
      <c r="A28" s="16" t="s">
        <v>49</v>
      </c>
      <c r="B28" s="30">
        <f>'2021'!H28</f>
        <v>0</v>
      </c>
      <c r="C28" s="43">
        <f>'2020'!H28</f>
        <v>8039</v>
      </c>
      <c r="D28" s="43">
        <f t="shared" si="2"/>
        <v>-8039</v>
      </c>
      <c r="E28" s="23">
        <f t="shared" si="3"/>
        <v>-1</v>
      </c>
      <c r="F28" s="43">
        <f>SUM('2021'!B28:H28)</f>
        <v>17718</v>
      </c>
      <c r="G28" s="43">
        <f>SUM('2020'!B28:H28)</f>
        <v>62505</v>
      </c>
      <c r="H28" s="43">
        <f t="shared" si="4"/>
        <v>-44787</v>
      </c>
      <c r="I28" s="25">
        <f t="shared" si="5"/>
        <v>-0.71653467722582198</v>
      </c>
    </row>
    <row r="29" spans="1:9" x14ac:dyDescent="0.35">
      <c r="A29" s="14" t="s">
        <v>36</v>
      </c>
      <c r="B29" s="29">
        <f>'2021'!H29</f>
        <v>0</v>
      </c>
      <c r="C29" s="11">
        <f>'2020'!H29</f>
        <v>16507</v>
      </c>
      <c r="D29" s="11">
        <f t="shared" si="2"/>
        <v>-16507</v>
      </c>
      <c r="E29" s="22">
        <f t="shared" si="3"/>
        <v>-1</v>
      </c>
      <c r="F29" s="11">
        <f>SUM('2021'!B29:H29)</f>
        <v>86711</v>
      </c>
      <c r="G29" s="11">
        <f>SUM('2020'!B29:H29)</f>
        <v>237137</v>
      </c>
      <c r="H29" s="11">
        <f t="shared" si="4"/>
        <v>-150426</v>
      </c>
      <c r="I29" s="26">
        <f t="shared" si="5"/>
        <v>-0.63434217351151445</v>
      </c>
    </row>
    <row r="30" spans="1:9" x14ac:dyDescent="0.35">
      <c r="A30" s="16" t="s">
        <v>35</v>
      </c>
      <c r="B30" s="30">
        <f>'2021'!H30</f>
        <v>0</v>
      </c>
      <c r="C30" s="43">
        <f>'2020'!H30</f>
        <v>42353</v>
      </c>
      <c r="D30" s="43">
        <f t="shared" si="2"/>
        <v>-42353</v>
      </c>
      <c r="E30" s="23">
        <f t="shared" si="3"/>
        <v>-1</v>
      </c>
      <c r="F30" s="43">
        <f>SUM('2021'!B30:H30)</f>
        <v>107528</v>
      </c>
      <c r="G30" s="43">
        <f>SUM('2020'!B30:H30)</f>
        <v>406278</v>
      </c>
      <c r="H30" s="43">
        <f t="shared" si="4"/>
        <v>-298750</v>
      </c>
      <c r="I30" s="25">
        <f t="shared" si="5"/>
        <v>-0.73533393390732449</v>
      </c>
    </row>
    <row r="31" spans="1:9" x14ac:dyDescent="0.35">
      <c r="A31" s="18" t="s">
        <v>50</v>
      </c>
      <c r="B31" s="31">
        <f>'2021'!H31</f>
        <v>0</v>
      </c>
      <c r="C31" s="31">
        <f>'2020'!H31</f>
        <v>66899</v>
      </c>
      <c r="D31" s="31">
        <f t="shared" si="2"/>
        <v>-66899</v>
      </c>
      <c r="E31" s="24">
        <f t="shared" si="3"/>
        <v>-1</v>
      </c>
      <c r="F31" s="31">
        <f>SUM('2021'!B31:H31)</f>
        <v>211957</v>
      </c>
      <c r="G31" s="31">
        <f>SUM('2020'!B31:H31)</f>
        <v>705920</v>
      </c>
      <c r="H31" s="31">
        <f t="shared" si="4"/>
        <v>-493963</v>
      </c>
      <c r="I31" s="27">
        <f t="shared" si="5"/>
        <v>-0.69974359700815958</v>
      </c>
    </row>
    <row r="32" spans="1:9" x14ac:dyDescent="0.35">
      <c r="A32" s="14" t="s">
        <v>32</v>
      </c>
      <c r="B32" s="29">
        <f>'2021'!H32</f>
        <v>0</v>
      </c>
      <c r="C32" s="11">
        <f>'2020'!H32</f>
        <v>59911</v>
      </c>
      <c r="D32" s="11">
        <f t="shared" si="2"/>
        <v>-59911</v>
      </c>
      <c r="E32" s="22">
        <f t="shared" si="3"/>
        <v>-1</v>
      </c>
      <c r="F32" s="11">
        <f>SUM('2021'!B32:H32)</f>
        <v>156631</v>
      </c>
      <c r="G32" s="11">
        <f>SUM('2020'!B32:H32)</f>
        <v>521161</v>
      </c>
      <c r="H32" s="11">
        <f t="shared" si="4"/>
        <v>-364530</v>
      </c>
      <c r="I32" s="26">
        <f t="shared" si="5"/>
        <v>-0.69945755726157555</v>
      </c>
    </row>
    <row r="33" spans="1:9" x14ac:dyDescent="0.35">
      <c r="A33" s="16" t="s">
        <v>31</v>
      </c>
      <c r="B33" s="30">
        <f>'2021'!H33</f>
        <v>0</v>
      </c>
      <c r="C33" s="43">
        <f>'2020'!H33</f>
        <v>66814</v>
      </c>
      <c r="D33" s="43">
        <f t="shared" si="2"/>
        <v>-66814</v>
      </c>
      <c r="E33" s="23">
        <f t="shared" si="3"/>
        <v>-1</v>
      </c>
      <c r="F33" s="43">
        <f>SUM('2021'!B33:H33)</f>
        <v>215928</v>
      </c>
      <c r="G33" s="43">
        <f>SUM('2020'!B33:H33)</f>
        <v>700611</v>
      </c>
      <c r="H33" s="43">
        <f t="shared" si="4"/>
        <v>-484683</v>
      </c>
      <c r="I33" s="25">
        <f t="shared" si="5"/>
        <v>-0.69180044275639407</v>
      </c>
    </row>
    <row r="34" spans="1:9" x14ac:dyDescent="0.35">
      <c r="A34" s="18" t="s">
        <v>51</v>
      </c>
      <c r="B34" s="31">
        <f>'2021'!H34</f>
        <v>0</v>
      </c>
      <c r="C34" s="31">
        <f>'2020'!H34</f>
        <v>126725</v>
      </c>
      <c r="D34" s="44">
        <f t="shared" si="2"/>
        <v>-126725</v>
      </c>
      <c r="E34" s="24">
        <f t="shared" si="3"/>
        <v>-1</v>
      </c>
      <c r="F34" s="31">
        <f>SUM('2021'!B34:H34)</f>
        <v>372559</v>
      </c>
      <c r="G34" s="47">
        <f>SUM('2020'!B34:H34)</f>
        <v>1221772</v>
      </c>
      <c r="H34" s="47">
        <f t="shared" si="4"/>
        <v>-849213</v>
      </c>
      <c r="I34" s="27">
        <f t="shared" si="5"/>
        <v>-0.69506667365105768</v>
      </c>
    </row>
    <row r="35" spans="1:9" x14ac:dyDescent="0.35">
      <c r="A35" s="14" t="s">
        <v>52</v>
      </c>
      <c r="B35" s="29">
        <f>'2021'!H35</f>
        <v>0</v>
      </c>
      <c r="C35" s="11">
        <f>'2020'!H35</f>
        <v>66</v>
      </c>
      <c r="D35" s="11">
        <f t="shared" si="2"/>
        <v>-66</v>
      </c>
      <c r="E35" s="22">
        <f t="shared" si="3"/>
        <v>-1</v>
      </c>
      <c r="F35" s="49">
        <f>SUM('2021'!B35:H35)</f>
        <v>95</v>
      </c>
      <c r="G35" s="29">
        <f>SUM('2020'!B35:H35)</f>
        <v>367</v>
      </c>
      <c r="H35" s="29">
        <f t="shared" si="4"/>
        <v>-272</v>
      </c>
      <c r="I35" s="45">
        <f t="shared" si="5"/>
        <v>-0.74114441416893728</v>
      </c>
    </row>
    <row r="36" spans="1:9" x14ac:dyDescent="0.35">
      <c r="A36" s="16" t="s">
        <v>19</v>
      </c>
      <c r="B36" s="30">
        <f>'2021'!H36</f>
        <v>0</v>
      </c>
      <c r="C36" s="43">
        <f>'2020'!H36</f>
        <v>453</v>
      </c>
      <c r="D36" s="43">
        <f t="shared" si="2"/>
        <v>-453</v>
      </c>
      <c r="E36" s="57">
        <f t="shared" si="3"/>
        <v>-1</v>
      </c>
      <c r="F36" s="50">
        <f>SUM('2021'!B36:H36)</f>
        <v>12876</v>
      </c>
      <c r="G36" s="30">
        <f>SUM('2020'!B36:H36)</f>
        <v>28513</v>
      </c>
      <c r="H36" s="30">
        <f t="shared" si="4"/>
        <v>-15637</v>
      </c>
      <c r="I36" s="46">
        <f t="shared" si="5"/>
        <v>-0.54841651176656259</v>
      </c>
    </row>
    <row r="37" spans="1:9" x14ac:dyDescent="0.35">
      <c r="A37" s="14" t="s">
        <v>18</v>
      </c>
      <c r="B37" s="29">
        <f>'2021'!H37</f>
        <v>0</v>
      </c>
      <c r="C37" s="11">
        <f>'2020'!H37</f>
        <v>62988</v>
      </c>
      <c r="D37" s="11">
        <f t="shared" si="2"/>
        <v>-62988</v>
      </c>
      <c r="E37" s="22">
        <f t="shared" si="3"/>
        <v>-1</v>
      </c>
      <c r="F37" s="49">
        <f>SUM('2021'!B37:H37)</f>
        <v>46489</v>
      </c>
      <c r="G37" s="29">
        <f>SUM('2020'!B37:H37)</f>
        <v>205687</v>
      </c>
      <c r="H37" s="29">
        <f t="shared" si="4"/>
        <v>-159198</v>
      </c>
      <c r="I37" s="45">
        <f t="shared" si="5"/>
        <v>-0.77398182675618776</v>
      </c>
    </row>
    <row r="38" spans="1:9" x14ac:dyDescent="0.35">
      <c r="A38" s="18" t="s">
        <v>53</v>
      </c>
      <c r="B38" s="31">
        <f>'2021'!H38</f>
        <v>0</v>
      </c>
      <c r="C38" s="31">
        <f>'2020'!H38</f>
        <v>63507</v>
      </c>
      <c r="D38" s="31">
        <f t="shared" si="2"/>
        <v>-63507</v>
      </c>
      <c r="E38" s="24">
        <f t="shared" si="3"/>
        <v>-1</v>
      </c>
      <c r="F38" s="31">
        <f>SUM('2021'!B38:H38)</f>
        <v>59460</v>
      </c>
      <c r="G38" s="48">
        <f>SUM('2020'!B38:H38)</f>
        <v>234567</v>
      </c>
      <c r="H38" s="48">
        <f t="shared" si="4"/>
        <v>-175107</v>
      </c>
      <c r="I38" s="27">
        <f t="shared" si="5"/>
        <v>-0.74651165765005312</v>
      </c>
    </row>
    <row r="39" spans="1:9" x14ac:dyDescent="0.35">
      <c r="A39" s="32" t="s">
        <v>54</v>
      </c>
      <c r="B39" s="33">
        <f>'2021'!H39</f>
        <v>0</v>
      </c>
      <c r="C39" s="33">
        <f>'2020'!H39</f>
        <v>726234</v>
      </c>
      <c r="D39" s="33">
        <f t="shared" si="2"/>
        <v>-726234</v>
      </c>
      <c r="E39" s="34">
        <f t="shared" si="3"/>
        <v>-1</v>
      </c>
      <c r="F39" s="35">
        <f>SUM('2021'!B39:H39)</f>
        <v>1797332</v>
      </c>
      <c r="G39" s="35">
        <f>SUM('2020'!B39:H39)</f>
        <v>6360845</v>
      </c>
      <c r="H39" s="35">
        <f t="shared" si="4"/>
        <v>-4563513</v>
      </c>
      <c r="I39" s="36">
        <f t="shared" si="5"/>
        <v>-0.71743817055752812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D7C87E-E1AE-4A31-97DE-F9CBACEAD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77233D-6FB6-4BF1-835F-38D3848F6FAE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6f9dc91c-c879-4c4e-b528-e94bd3df7ee2"/>
    <ds:schemaRef ds:uri="738eb167-7702-4cf4-b5ab-13041c613c9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752D5E6-270E-44C4-A4CE-44C926ED5C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2020</vt:lpstr>
      <vt:lpstr>2021</vt:lpstr>
      <vt:lpstr>01 - 2021</vt:lpstr>
      <vt:lpstr>02 - 2021</vt:lpstr>
      <vt:lpstr>03 - 2021</vt:lpstr>
      <vt:lpstr>04 - 2021</vt:lpstr>
      <vt:lpstr>05 - 2021</vt:lpstr>
      <vt:lpstr>06 - 2021</vt:lpstr>
      <vt:lpstr>07 - 2021</vt:lpstr>
      <vt:lpstr>08 - 2021</vt:lpstr>
      <vt:lpstr>09 - 2021</vt:lpstr>
      <vt:lpstr>10 - 2021</vt:lpstr>
      <vt:lpstr>11 - 2021 </vt:lpstr>
      <vt:lpstr>12 - 2021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Gard Aasebø</cp:lastModifiedBy>
  <cp:lastPrinted>2020-11-05T10:13:52Z</cp:lastPrinted>
  <dcterms:created xsi:type="dcterms:W3CDTF">2020-01-06T13:19:10Z</dcterms:created>
  <dcterms:modified xsi:type="dcterms:W3CDTF">2021-03-04T14:21:39Z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