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47" documentId="8_{9F8C1074-C90D-4CDD-9B8B-D0DA5A973152}" xr6:coauthVersionLast="47" xr6:coauthVersionMax="47" xr10:uidLastSave="{6DD05413-62D6-4E11-B8A3-9D6EAA00023E}"/>
  <bookViews>
    <workbookView xWindow="-120" yWindow="-120" windowWidth="29040" windowHeight="15840" tabRatio="904" activeTab="1" xr2:uid="{00000000-000D-0000-FFFF-FFFF00000000}"/>
  </bookViews>
  <sheets>
    <sheet name="2021" sheetId="4" r:id="rId1"/>
    <sheet name="2022" sheetId="2" r:id="rId2"/>
    <sheet name="01 - 2022" sheetId="3" r:id="rId3"/>
    <sheet name="02 - 2022" sheetId="5" r:id="rId4"/>
    <sheet name="03 - 2022" sheetId="6" r:id="rId5"/>
    <sheet name="04 - 2022" sheetId="7" r:id="rId6"/>
    <sheet name="05 - 2022" sheetId="8" r:id="rId7"/>
    <sheet name="06 - 2022" sheetId="14" r:id="rId8"/>
    <sheet name="07 - 2022" sheetId="15" r:id="rId9"/>
    <sheet name="08 - 2022" sheetId="16" r:id="rId10"/>
    <sheet name="09 - 2022" sheetId="17" r:id="rId11"/>
    <sheet name="10 - 2022" sheetId="18" r:id="rId12"/>
    <sheet name="11 - 2022 " sheetId="19" r:id="rId13"/>
    <sheet name="12 - 2022" sheetId="20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0" l="1"/>
  <c r="B5" i="20"/>
  <c r="C5" i="19"/>
  <c r="B5" i="19"/>
  <c r="C5" i="18"/>
  <c r="B5" i="18"/>
  <c r="C5" i="17"/>
  <c r="B5" i="17"/>
  <c r="C5" i="16"/>
  <c r="B5" i="16"/>
  <c r="C5" i="15"/>
  <c r="B5" i="15"/>
  <c r="C5" i="14"/>
  <c r="B5" i="14"/>
  <c r="C5" i="8"/>
  <c r="B5" i="8"/>
  <c r="C5" i="7"/>
  <c r="B5" i="7"/>
  <c r="C5" i="6"/>
  <c r="B5" i="6"/>
  <c r="C5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N39" i="4"/>
  <c r="N38" i="4"/>
  <c r="N37" i="4"/>
  <c r="N35" i="4"/>
  <c r="N34" i="4"/>
  <c r="N33" i="4"/>
  <c r="N32" i="4"/>
  <c r="N31" i="4"/>
  <c r="N30" i="4"/>
  <c r="N29" i="4"/>
  <c r="N28" i="4"/>
  <c r="N27" i="4"/>
  <c r="N26" i="4"/>
  <c r="N25" i="4"/>
  <c r="N24" i="4"/>
  <c r="N22" i="4"/>
  <c r="N21" i="4"/>
  <c r="N23" i="4" s="1"/>
  <c r="N20" i="4"/>
  <c r="N18" i="4"/>
  <c r="N17" i="4"/>
  <c r="N16" i="4"/>
  <c r="N19" i="4" s="1"/>
  <c r="N15" i="4"/>
  <c r="N13" i="4"/>
  <c r="N14" i="4" s="1"/>
  <c r="N12" i="4"/>
  <c r="N11" i="4"/>
  <c r="N9" i="4"/>
  <c r="N8" i="4"/>
  <c r="N7" i="4"/>
  <c r="N6" i="4"/>
  <c r="N10" i="4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6" i="14"/>
  <c r="B33" i="14"/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C39" i="20"/>
  <c r="B39" i="20"/>
  <c r="G38" i="20"/>
  <c r="F38" i="20"/>
  <c r="C38" i="20"/>
  <c r="B38" i="20"/>
  <c r="G37" i="20"/>
  <c r="F37" i="20"/>
  <c r="C37" i="20"/>
  <c r="B37" i="20"/>
  <c r="G36" i="20"/>
  <c r="F36" i="20"/>
  <c r="C36" i="20"/>
  <c r="B36" i="20"/>
  <c r="G35" i="20"/>
  <c r="F35" i="20"/>
  <c r="C35" i="20"/>
  <c r="B35" i="20"/>
  <c r="G34" i="20"/>
  <c r="F34" i="20"/>
  <c r="C34" i="20"/>
  <c r="B34" i="20"/>
  <c r="G33" i="20"/>
  <c r="F33" i="20"/>
  <c r="C33" i="20"/>
  <c r="B33" i="20"/>
  <c r="G32" i="20"/>
  <c r="F32" i="20"/>
  <c r="C32" i="20"/>
  <c r="B32" i="20"/>
  <c r="G31" i="20"/>
  <c r="F31" i="20"/>
  <c r="C31" i="20"/>
  <c r="B31" i="20"/>
  <c r="G30" i="20"/>
  <c r="F30" i="20"/>
  <c r="C30" i="20"/>
  <c r="B30" i="20"/>
  <c r="G29" i="20"/>
  <c r="F29" i="20"/>
  <c r="C29" i="20"/>
  <c r="B29" i="20"/>
  <c r="G28" i="20"/>
  <c r="F28" i="20"/>
  <c r="C28" i="20"/>
  <c r="B28" i="20"/>
  <c r="G27" i="20"/>
  <c r="F27" i="20"/>
  <c r="C27" i="20"/>
  <c r="B27" i="20"/>
  <c r="G26" i="20"/>
  <c r="F26" i="20"/>
  <c r="C26" i="20"/>
  <c r="B26" i="20"/>
  <c r="G25" i="20"/>
  <c r="F25" i="20"/>
  <c r="C25" i="20"/>
  <c r="B25" i="20"/>
  <c r="G24" i="20"/>
  <c r="F24" i="20"/>
  <c r="C24" i="20"/>
  <c r="B24" i="20"/>
  <c r="G23" i="20"/>
  <c r="F23" i="20"/>
  <c r="C23" i="20"/>
  <c r="B23" i="20"/>
  <c r="G22" i="20"/>
  <c r="F22" i="20"/>
  <c r="C22" i="20"/>
  <c r="B22" i="20"/>
  <c r="G21" i="20"/>
  <c r="F21" i="20"/>
  <c r="C21" i="20"/>
  <c r="B21" i="20"/>
  <c r="G20" i="20"/>
  <c r="F20" i="20"/>
  <c r="C20" i="20"/>
  <c r="B20" i="20"/>
  <c r="G19" i="20"/>
  <c r="F19" i="20"/>
  <c r="C19" i="20"/>
  <c r="B19" i="20"/>
  <c r="G18" i="20"/>
  <c r="F18" i="20"/>
  <c r="C18" i="20"/>
  <c r="B18" i="20"/>
  <c r="G17" i="20"/>
  <c r="F17" i="20"/>
  <c r="C17" i="20"/>
  <c r="B17" i="20"/>
  <c r="G16" i="20"/>
  <c r="F16" i="20"/>
  <c r="C16" i="20"/>
  <c r="B16" i="20"/>
  <c r="G15" i="20"/>
  <c r="F15" i="20"/>
  <c r="C15" i="20"/>
  <c r="B15" i="20"/>
  <c r="G14" i="20"/>
  <c r="F14" i="20"/>
  <c r="C14" i="20"/>
  <c r="B14" i="20"/>
  <c r="G13" i="20"/>
  <c r="F13" i="20"/>
  <c r="C13" i="20"/>
  <c r="B13" i="20"/>
  <c r="G12" i="20"/>
  <c r="F12" i="20"/>
  <c r="C12" i="20"/>
  <c r="B12" i="20"/>
  <c r="G11" i="20"/>
  <c r="F11" i="20"/>
  <c r="C11" i="20"/>
  <c r="B11" i="20"/>
  <c r="G10" i="20"/>
  <c r="F10" i="20"/>
  <c r="C10" i="20"/>
  <c r="B10" i="20"/>
  <c r="G9" i="20"/>
  <c r="F9" i="20"/>
  <c r="C9" i="20"/>
  <c r="B9" i="20"/>
  <c r="G8" i="20"/>
  <c r="F8" i="20"/>
  <c r="C8" i="20"/>
  <c r="B8" i="20"/>
  <c r="G7" i="20"/>
  <c r="F7" i="20"/>
  <c r="C7" i="20"/>
  <c r="B7" i="20"/>
  <c r="G6" i="20"/>
  <c r="F6" i="20"/>
  <c r="C6" i="20"/>
  <c r="B6" i="20"/>
  <c r="G5" i="20"/>
  <c r="F5" i="20"/>
  <c r="G39" i="19"/>
  <c r="F39" i="19"/>
  <c r="C39" i="19"/>
  <c r="B39" i="19"/>
  <c r="G38" i="19"/>
  <c r="F38" i="19"/>
  <c r="C38" i="19"/>
  <c r="B38" i="19"/>
  <c r="G37" i="19"/>
  <c r="F37" i="19"/>
  <c r="C37" i="19"/>
  <c r="B37" i="19"/>
  <c r="G36" i="19"/>
  <c r="F36" i="19"/>
  <c r="C36" i="19"/>
  <c r="B36" i="19"/>
  <c r="G35" i="19"/>
  <c r="F35" i="19"/>
  <c r="C35" i="19"/>
  <c r="B35" i="19"/>
  <c r="G34" i="19"/>
  <c r="F34" i="19"/>
  <c r="C34" i="19"/>
  <c r="B34" i="19"/>
  <c r="G33" i="19"/>
  <c r="F33" i="19"/>
  <c r="C33" i="19"/>
  <c r="B33" i="19"/>
  <c r="G32" i="19"/>
  <c r="F32" i="19"/>
  <c r="C32" i="19"/>
  <c r="B32" i="19"/>
  <c r="G31" i="19"/>
  <c r="F31" i="19"/>
  <c r="C31" i="19"/>
  <c r="B31" i="19"/>
  <c r="G30" i="19"/>
  <c r="F30" i="19"/>
  <c r="C30" i="19"/>
  <c r="B30" i="19"/>
  <c r="G29" i="19"/>
  <c r="F29" i="19"/>
  <c r="C29" i="19"/>
  <c r="B29" i="19"/>
  <c r="G28" i="19"/>
  <c r="F28" i="19"/>
  <c r="C28" i="19"/>
  <c r="B28" i="19"/>
  <c r="G27" i="19"/>
  <c r="F27" i="19"/>
  <c r="C27" i="19"/>
  <c r="B27" i="19"/>
  <c r="G26" i="19"/>
  <c r="F26" i="19"/>
  <c r="C26" i="19"/>
  <c r="B26" i="19"/>
  <c r="G25" i="19"/>
  <c r="F25" i="19"/>
  <c r="C25" i="19"/>
  <c r="B25" i="19"/>
  <c r="G24" i="19"/>
  <c r="F24" i="19"/>
  <c r="C24" i="19"/>
  <c r="B24" i="19"/>
  <c r="G23" i="19"/>
  <c r="F23" i="19"/>
  <c r="C23" i="19"/>
  <c r="B23" i="19"/>
  <c r="G22" i="19"/>
  <c r="F22" i="19"/>
  <c r="C22" i="19"/>
  <c r="B22" i="19"/>
  <c r="G21" i="19"/>
  <c r="F21" i="19"/>
  <c r="C21" i="19"/>
  <c r="B21" i="19"/>
  <c r="G20" i="19"/>
  <c r="F20" i="19"/>
  <c r="C20" i="19"/>
  <c r="B20" i="19"/>
  <c r="G19" i="19"/>
  <c r="F19" i="19"/>
  <c r="C19" i="19"/>
  <c r="B19" i="19"/>
  <c r="G18" i="19"/>
  <c r="F18" i="19"/>
  <c r="C18" i="19"/>
  <c r="B18" i="19"/>
  <c r="G17" i="19"/>
  <c r="F17" i="19"/>
  <c r="C17" i="19"/>
  <c r="B17" i="19"/>
  <c r="G16" i="19"/>
  <c r="F16" i="19"/>
  <c r="C16" i="19"/>
  <c r="B16" i="19"/>
  <c r="G15" i="19"/>
  <c r="F15" i="19"/>
  <c r="C15" i="19"/>
  <c r="B15" i="19"/>
  <c r="G14" i="19"/>
  <c r="F14" i="19"/>
  <c r="C14" i="19"/>
  <c r="B14" i="19"/>
  <c r="G13" i="19"/>
  <c r="F13" i="19"/>
  <c r="C13" i="19"/>
  <c r="B13" i="19"/>
  <c r="G12" i="19"/>
  <c r="F12" i="19"/>
  <c r="C12" i="19"/>
  <c r="B12" i="19"/>
  <c r="G11" i="19"/>
  <c r="F11" i="19"/>
  <c r="C11" i="19"/>
  <c r="B11" i="19"/>
  <c r="G10" i="19"/>
  <c r="F10" i="19"/>
  <c r="C10" i="19"/>
  <c r="B10" i="19"/>
  <c r="G9" i="19"/>
  <c r="F9" i="19"/>
  <c r="C9" i="19"/>
  <c r="B9" i="19"/>
  <c r="G8" i="19"/>
  <c r="F8" i="19"/>
  <c r="C8" i="19"/>
  <c r="B8" i="19"/>
  <c r="G7" i="19"/>
  <c r="F7" i="19"/>
  <c r="C7" i="19"/>
  <c r="B7" i="19"/>
  <c r="G6" i="19"/>
  <c r="F6" i="19"/>
  <c r="C6" i="19"/>
  <c r="B6" i="19"/>
  <c r="G5" i="19"/>
  <c r="F5" i="19"/>
  <c r="G39" i="18"/>
  <c r="F39" i="18"/>
  <c r="C39" i="18"/>
  <c r="B39" i="18"/>
  <c r="G38" i="18"/>
  <c r="F38" i="18"/>
  <c r="C38" i="18"/>
  <c r="B38" i="18"/>
  <c r="G37" i="18"/>
  <c r="F37" i="18"/>
  <c r="C37" i="18"/>
  <c r="B37" i="18"/>
  <c r="G36" i="18"/>
  <c r="F36" i="18"/>
  <c r="C36" i="18"/>
  <c r="B36" i="18"/>
  <c r="G35" i="18"/>
  <c r="F35" i="18"/>
  <c r="C35" i="18"/>
  <c r="B35" i="18"/>
  <c r="G34" i="18"/>
  <c r="F34" i="18"/>
  <c r="D34" i="18"/>
  <c r="E34" i="18" s="1"/>
  <c r="C34" i="18"/>
  <c r="B34" i="18"/>
  <c r="G33" i="18"/>
  <c r="F33" i="18"/>
  <c r="H33" i="18" s="1"/>
  <c r="I33" i="18" s="1"/>
  <c r="C33" i="18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G28" i="18"/>
  <c r="F28" i="18"/>
  <c r="H28" i="18" s="1"/>
  <c r="I28" i="18" s="1"/>
  <c r="C28" i="18"/>
  <c r="B28" i="18"/>
  <c r="D28" i="18" s="1"/>
  <c r="E28" i="18" s="1"/>
  <c r="G27" i="18"/>
  <c r="F27" i="18"/>
  <c r="H27" i="18" s="1"/>
  <c r="I27" i="18" s="1"/>
  <c r="C27" i="18"/>
  <c r="B27" i="18"/>
  <c r="G26" i="18"/>
  <c r="F26" i="18"/>
  <c r="H26" i="18" s="1"/>
  <c r="I26" i="18" s="1"/>
  <c r="C26" i="18"/>
  <c r="B26" i="18"/>
  <c r="D26" i="18" s="1"/>
  <c r="E26" i="18" s="1"/>
  <c r="G25" i="18"/>
  <c r="F25" i="18"/>
  <c r="H25" i="18" s="1"/>
  <c r="I25" i="18" s="1"/>
  <c r="C25" i="18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G20" i="18"/>
  <c r="F20" i="18"/>
  <c r="H20" i="18" s="1"/>
  <c r="I20" i="18" s="1"/>
  <c r="C20" i="18"/>
  <c r="D20" i="18" s="1"/>
  <c r="E20" i="18" s="1"/>
  <c r="B20" i="18"/>
  <c r="G19" i="18"/>
  <c r="F19" i="18"/>
  <c r="H19" i="18" s="1"/>
  <c r="I19" i="18" s="1"/>
  <c r="C19" i="18"/>
  <c r="B19" i="18"/>
  <c r="G18" i="18"/>
  <c r="F18" i="18"/>
  <c r="C18" i="18"/>
  <c r="B18" i="18"/>
  <c r="G17" i="18"/>
  <c r="F17" i="18"/>
  <c r="H17" i="18" s="1"/>
  <c r="I17" i="18" s="1"/>
  <c r="C17" i="18"/>
  <c r="B17" i="18"/>
  <c r="G16" i="18"/>
  <c r="F16" i="18"/>
  <c r="C16" i="18"/>
  <c r="B16" i="18"/>
  <c r="G15" i="18"/>
  <c r="F15" i="18"/>
  <c r="C15" i="18"/>
  <c r="B15" i="18"/>
  <c r="D15" i="18" s="1"/>
  <c r="E15" i="18" s="1"/>
  <c r="G14" i="18"/>
  <c r="F14" i="18"/>
  <c r="C14" i="18"/>
  <c r="B14" i="18"/>
  <c r="G13" i="18"/>
  <c r="F13" i="18"/>
  <c r="C13" i="18"/>
  <c r="B13" i="18"/>
  <c r="D13" i="18" s="1"/>
  <c r="E13" i="18" s="1"/>
  <c r="G12" i="18"/>
  <c r="F12" i="18"/>
  <c r="C12" i="18"/>
  <c r="B12" i="18"/>
  <c r="G11" i="18"/>
  <c r="F11" i="18"/>
  <c r="H11" i="18" s="1"/>
  <c r="I11" i="18" s="1"/>
  <c r="C11" i="18"/>
  <c r="B11" i="18"/>
  <c r="G10" i="18"/>
  <c r="F10" i="18"/>
  <c r="C10" i="18"/>
  <c r="B10" i="18"/>
  <c r="D10" i="18" s="1"/>
  <c r="E10" i="18" s="1"/>
  <c r="G9" i="18"/>
  <c r="F9" i="18"/>
  <c r="C9" i="18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C37" i="17"/>
  <c r="B37" i="17"/>
  <c r="D37" i="17" s="1"/>
  <c r="E37" i="17" s="1"/>
  <c r="G36" i="17"/>
  <c r="F36" i="17"/>
  <c r="H36" i="17" s="1"/>
  <c r="I36" i="17" s="1"/>
  <c r="C36" i="17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C29" i="17"/>
  <c r="B29" i="17"/>
  <c r="D29" i="17" s="1"/>
  <c r="E29" i="17" s="1"/>
  <c r="G28" i="17"/>
  <c r="F28" i="17"/>
  <c r="H28" i="17" s="1"/>
  <c r="I28" i="17" s="1"/>
  <c r="C28" i="17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C21" i="17"/>
  <c r="B21" i="17"/>
  <c r="D21" i="17" s="1"/>
  <c r="E21" i="17" s="1"/>
  <c r="G20" i="17"/>
  <c r="F20" i="17"/>
  <c r="H20" i="17" s="1"/>
  <c r="I20" i="17" s="1"/>
  <c r="C20" i="17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C13" i="17"/>
  <c r="B13" i="17"/>
  <c r="D13" i="17" s="1"/>
  <c r="E13" i="17" s="1"/>
  <c r="G12" i="17"/>
  <c r="F12" i="17"/>
  <c r="H12" i="17" s="1"/>
  <c r="I12" i="17" s="1"/>
  <c r="C12" i="17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B7" i="17"/>
  <c r="G6" i="17"/>
  <c r="F6" i="17"/>
  <c r="H6" i="17" s="1"/>
  <c r="I6" i="17" s="1"/>
  <c r="C6" i="17"/>
  <c r="B6" i="17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 s="1"/>
  <c r="E6" i="16" s="1"/>
  <c r="G5" i="16"/>
  <c r="F5" i="16"/>
  <c r="G39" i="15"/>
  <c r="F39" i="15"/>
  <c r="H39" i="15" s="1"/>
  <c r="I39" i="15" s="1"/>
  <c r="C39" i="15"/>
  <c r="D39" i="15" s="1"/>
  <c r="E39" i="15" s="1"/>
  <c r="G38" i="15"/>
  <c r="F38" i="15"/>
  <c r="H38" i="15" s="1"/>
  <c r="I38" i="15" s="1"/>
  <c r="C38" i="15"/>
  <c r="D38" i="15" s="1"/>
  <c r="E38" i="15" s="1"/>
  <c r="G37" i="15"/>
  <c r="F37" i="15"/>
  <c r="H37" i="15" s="1"/>
  <c r="I37" i="15" s="1"/>
  <c r="C37" i="15"/>
  <c r="D37" i="15" s="1"/>
  <c r="E37" i="15" s="1"/>
  <c r="G36" i="15"/>
  <c r="F36" i="15"/>
  <c r="H36" i="15" s="1"/>
  <c r="I36" i="15" s="1"/>
  <c r="C36" i="15"/>
  <c r="D36" i="15" s="1"/>
  <c r="E36" i="15" s="1"/>
  <c r="G35" i="15"/>
  <c r="F35" i="15"/>
  <c r="H35" i="15" s="1"/>
  <c r="I35" i="15" s="1"/>
  <c r="C35" i="15"/>
  <c r="D35" i="15" s="1"/>
  <c r="E35" i="15" s="1"/>
  <c r="G34" i="15"/>
  <c r="F34" i="15"/>
  <c r="H34" i="15" s="1"/>
  <c r="I34" i="15" s="1"/>
  <c r="C34" i="15"/>
  <c r="D34" i="15" s="1"/>
  <c r="E34" i="15" s="1"/>
  <c r="G33" i="15"/>
  <c r="F33" i="15"/>
  <c r="H33" i="15" s="1"/>
  <c r="I33" i="15" s="1"/>
  <c r="C33" i="15"/>
  <c r="D33" i="15" s="1"/>
  <c r="E33" i="15" s="1"/>
  <c r="G32" i="15"/>
  <c r="F32" i="15"/>
  <c r="H32" i="15" s="1"/>
  <c r="I32" i="15" s="1"/>
  <c r="C32" i="15"/>
  <c r="D32" i="15" s="1"/>
  <c r="E32" i="15" s="1"/>
  <c r="G31" i="15"/>
  <c r="F31" i="15"/>
  <c r="H31" i="15" s="1"/>
  <c r="I31" i="15" s="1"/>
  <c r="C31" i="15"/>
  <c r="D31" i="15" s="1"/>
  <c r="E31" i="15" s="1"/>
  <c r="G30" i="15"/>
  <c r="F30" i="15"/>
  <c r="H30" i="15" s="1"/>
  <c r="I30" i="15" s="1"/>
  <c r="C30" i="15"/>
  <c r="D30" i="15" s="1"/>
  <c r="E30" i="15" s="1"/>
  <c r="G29" i="15"/>
  <c r="F29" i="15"/>
  <c r="H29" i="15" s="1"/>
  <c r="I29" i="15" s="1"/>
  <c r="C29" i="15"/>
  <c r="D29" i="15" s="1"/>
  <c r="E29" i="15" s="1"/>
  <c r="G28" i="15"/>
  <c r="F28" i="15"/>
  <c r="H28" i="15" s="1"/>
  <c r="I28" i="15" s="1"/>
  <c r="C28" i="15"/>
  <c r="D28" i="15" s="1"/>
  <c r="E28" i="15" s="1"/>
  <c r="G27" i="15"/>
  <c r="F27" i="15"/>
  <c r="H27" i="15" s="1"/>
  <c r="I27" i="15" s="1"/>
  <c r="C27" i="15"/>
  <c r="D27" i="15" s="1"/>
  <c r="E27" i="15" s="1"/>
  <c r="G26" i="15"/>
  <c r="F26" i="15"/>
  <c r="H26" i="15" s="1"/>
  <c r="I26" i="15" s="1"/>
  <c r="C26" i="15"/>
  <c r="D26" i="15" s="1"/>
  <c r="E26" i="15" s="1"/>
  <c r="G25" i="15"/>
  <c r="F25" i="15"/>
  <c r="H25" i="15" s="1"/>
  <c r="I25" i="15" s="1"/>
  <c r="C25" i="15"/>
  <c r="D25" i="15" s="1"/>
  <c r="E25" i="15" s="1"/>
  <c r="G24" i="15"/>
  <c r="F24" i="15"/>
  <c r="H24" i="15" s="1"/>
  <c r="I24" i="15" s="1"/>
  <c r="C24" i="15"/>
  <c r="D24" i="15" s="1"/>
  <c r="E24" i="15" s="1"/>
  <c r="G23" i="15"/>
  <c r="F23" i="15"/>
  <c r="H23" i="15" s="1"/>
  <c r="I23" i="15" s="1"/>
  <c r="C23" i="15"/>
  <c r="D23" i="15" s="1"/>
  <c r="E23" i="15" s="1"/>
  <c r="G22" i="15"/>
  <c r="F22" i="15"/>
  <c r="H22" i="15" s="1"/>
  <c r="I22" i="15" s="1"/>
  <c r="C22" i="15"/>
  <c r="D22" i="15" s="1"/>
  <c r="E22" i="15" s="1"/>
  <c r="G21" i="15"/>
  <c r="F21" i="15"/>
  <c r="H21" i="15" s="1"/>
  <c r="I21" i="15" s="1"/>
  <c r="C21" i="15"/>
  <c r="D21" i="15" s="1"/>
  <c r="E21" i="15" s="1"/>
  <c r="G20" i="15"/>
  <c r="F20" i="15"/>
  <c r="H20" i="15" s="1"/>
  <c r="I20" i="15" s="1"/>
  <c r="C20" i="15"/>
  <c r="D20" i="15" s="1"/>
  <c r="E20" i="15" s="1"/>
  <c r="G19" i="15"/>
  <c r="F19" i="15"/>
  <c r="H19" i="15" s="1"/>
  <c r="I19" i="15" s="1"/>
  <c r="C19" i="15"/>
  <c r="D19" i="15" s="1"/>
  <c r="E19" i="15" s="1"/>
  <c r="G18" i="15"/>
  <c r="F18" i="15"/>
  <c r="H18" i="15" s="1"/>
  <c r="I18" i="15" s="1"/>
  <c r="C18" i="15"/>
  <c r="D18" i="15" s="1"/>
  <c r="E18" i="15" s="1"/>
  <c r="G17" i="15"/>
  <c r="F17" i="15"/>
  <c r="H17" i="15" s="1"/>
  <c r="I17" i="15" s="1"/>
  <c r="C17" i="15"/>
  <c r="D17" i="15" s="1"/>
  <c r="E17" i="15" s="1"/>
  <c r="G16" i="15"/>
  <c r="F16" i="15"/>
  <c r="H16" i="15" s="1"/>
  <c r="I16" i="15" s="1"/>
  <c r="C16" i="15"/>
  <c r="D16" i="15" s="1"/>
  <c r="E16" i="15" s="1"/>
  <c r="G15" i="15"/>
  <c r="F15" i="15"/>
  <c r="H15" i="15" s="1"/>
  <c r="I15" i="15" s="1"/>
  <c r="C15" i="15"/>
  <c r="D15" i="15" s="1"/>
  <c r="E15" i="15" s="1"/>
  <c r="G14" i="15"/>
  <c r="F14" i="15"/>
  <c r="H14" i="15" s="1"/>
  <c r="I14" i="15" s="1"/>
  <c r="C14" i="15"/>
  <c r="D14" i="15" s="1"/>
  <c r="E14" i="15" s="1"/>
  <c r="G13" i="15"/>
  <c r="F13" i="15"/>
  <c r="H13" i="15" s="1"/>
  <c r="I13" i="15" s="1"/>
  <c r="C13" i="15"/>
  <c r="D13" i="15" s="1"/>
  <c r="E13" i="15" s="1"/>
  <c r="G12" i="15"/>
  <c r="F12" i="15"/>
  <c r="H12" i="15" s="1"/>
  <c r="I12" i="15" s="1"/>
  <c r="C12" i="15"/>
  <c r="D12" i="15" s="1"/>
  <c r="E12" i="15" s="1"/>
  <c r="G11" i="15"/>
  <c r="F11" i="15"/>
  <c r="H11" i="15" s="1"/>
  <c r="I11" i="15" s="1"/>
  <c r="C11" i="15"/>
  <c r="D11" i="15" s="1"/>
  <c r="E11" i="15" s="1"/>
  <c r="G10" i="15"/>
  <c r="F10" i="15"/>
  <c r="H10" i="15" s="1"/>
  <c r="I10" i="15" s="1"/>
  <c r="C10" i="15"/>
  <c r="D10" i="15" s="1"/>
  <c r="E10" i="15" s="1"/>
  <c r="G9" i="15"/>
  <c r="F9" i="15"/>
  <c r="H9" i="15" s="1"/>
  <c r="I9" i="15" s="1"/>
  <c r="C9" i="15"/>
  <c r="D9" i="15" s="1"/>
  <c r="E9" i="15" s="1"/>
  <c r="G8" i="15"/>
  <c r="F8" i="15"/>
  <c r="H8" i="15" s="1"/>
  <c r="I8" i="15" s="1"/>
  <c r="C8" i="15"/>
  <c r="D8" i="15" s="1"/>
  <c r="E8" i="15" s="1"/>
  <c r="G7" i="15"/>
  <c r="F7" i="15"/>
  <c r="H7" i="15" s="1"/>
  <c r="I7" i="15" s="1"/>
  <c r="C7" i="15"/>
  <c r="D7" i="15" s="1"/>
  <c r="E7" i="15" s="1"/>
  <c r="G6" i="15"/>
  <c r="F6" i="15"/>
  <c r="H6" i="15" s="1"/>
  <c r="I6" i="15" s="1"/>
  <c r="C6" i="15"/>
  <c r="D6" i="15"/>
  <c r="E6" i="15" s="1"/>
  <c r="G5" i="15"/>
  <c r="F5" i="15"/>
  <c r="G39" i="14"/>
  <c r="F39" i="14"/>
  <c r="H39" i="14" s="1"/>
  <c r="I39" i="14" s="1"/>
  <c r="C39" i="14"/>
  <c r="B39" i="14"/>
  <c r="D39" i="14" s="1"/>
  <c r="E39" i="14" s="1"/>
  <c r="G38" i="14"/>
  <c r="F38" i="14"/>
  <c r="H38" i="14" s="1"/>
  <c r="I38" i="14" s="1"/>
  <c r="C38" i="14"/>
  <c r="B38" i="14"/>
  <c r="D38" i="14" s="1"/>
  <c r="E38" i="14" s="1"/>
  <c r="G37" i="14"/>
  <c r="F37" i="14"/>
  <c r="H37" i="14" s="1"/>
  <c r="I37" i="14" s="1"/>
  <c r="C37" i="14"/>
  <c r="B37" i="14"/>
  <c r="D37" i="14" s="1"/>
  <c r="E37" i="14" s="1"/>
  <c r="G36" i="14"/>
  <c r="F36" i="14"/>
  <c r="H36" i="14" s="1"/>
  <c r="I36" i="14" s="1"/>
  <c r="C36" i="14"/>
  <c r="D36" i="14"/>
  <c r="E36" i="14" s="1"/>
  <c r="G35" i="14"/>
  <c r="F35" i="14"/>
  <c r="H35" i="14" s="1"/>
  <c r="I35" i="14" s="1"/>
  <c r="C35" i="14"/>
  <c r="B35" i="14"/>
  <c r="D35" i="14" s="1"/>
  <c r="E35" i="14" s="1"/>
  <c r="G34" i="14"/>
  <c r="F34" i="14"/>
  <c r="H34" i="14" s="1"/>
  <c r="I34" i="14" s="1"/>
  <c r="C34" i="14"/>
  <c r="B34" i="14"/>
  <c r="D34" i="14" s="1"/>
  <c r="E34" i="14" s="1"/>
  <c r="G33" i="14"/>
  <c r="F33" i="14"/>
  <c r="H33" i="14" s="1"/>
  <c r="I33" i="14" s="1"/>
  <c r="C33" i="14"/>
  <c r="D33" i="14"/>
  <c r="E33" i="14" s="1"/>
  <c r="G32" i="14"/>
  <c r="F32" i="14"/>
  <c r="H32" i="14" s="1"/>
  <c r="I32" i="14" s="1"/>
  <c r="C32" i="14"/>
  <c r="B32" i="14"/>
  <c r="D32" i="14" s="1"/>
  <c r="E32" i="14" s="1"/>
  <c r="G31" i="14"/>
  <c r="F31" i="14"/>
  <c r="H31" i="14" s="1"/>
  <c r="I31" i="14" s="1"/>
  <c r="C31" i="14"/>
  <c r="B31" i="14"/>
  <c r="D31" i="14" s="1"/>
  <c r="E31" i="14" s="1"/>
  <c r="G30" i="14"/>
  <c r="F30" i="14"/>
  <c r="H30" i="14" s="1"/>
  <c r="I30" i="14" s="1"/>
  <c r="C30" i="14"/>
  <c r="B30" i="14"/>
  <c r="D30" i="14" s="1"/>
  <c r="E30" i="14" s="1"/>
  <c r="G29" i="14"/>
  <c r="F29" i="14"/>
  <c r="H29" i="14" s="1"/>
  <c r="I29" i="14" s="1"/>
  <c r="C29" i="14"/>
  <c r="B29" i="14"/>
  <c r="D29" i="14" s="1"/>
  <c r="E29" i="14" s="1"/>
  <c r="G28" i="14"/>
  <c r="F28" i="14"/>
  <c r="H28" i="14" s="1"/>
  <c r="I28" i="14" s="1"/>
  <c r="C28" i="14"/>
  <c r="B28" i="14"/>
  <c r="D28" i="14" s="1"/>
  <c r="E28" i="14" s="1"/>
  <c r="G27" i="14"/>
  <c r="F27" i="14"/>
  <c r="H27" i="14" s="1"/>
  <c r="I27" i="14" s="1"/>
  <c r="C27" i="14"/>
  <c r="B27" i="14"/>
  <c r="D27" i="14" s="1"/>
  <c r="E27" i="14" s="1"/>
  <c r="G26" i="14"/>
  <c r="F26" i="14"/>
  <c r="H26" i="14" s="1"/>
  <c r="I26" i="14" s="1"/>
  <c r="C26" i="14"/>
  <c r="B26" i="14"/>
  <c r="D26" i="14" s="1"/>
  <c r="E26" i="14" s="1"/>
  <c r="G25" i="14"/>
  <c r="F25" i="14"/>
  <c r="H25" i="14" s="1"/>
  <c r="I25" i="14" s="1"/>
  <c r="C25" i="14"/>
  <c r="B25" i="14"/>
  <c r="D25" i="14" s="1"/>
  <c r="E25" i="14" s="1"/>
  <c r="G24" i="14"/>
  <c r="F24" i="14"/>
  <c r="H24" i="14" s="1"/>
  <c r="I24" i="14" s="1"/>
  <c r="C24" i="14"/>
  <c r="B24" i="14"/>
  <c r="D24" i="14" s="1"/>
  <c r="E24" i="14" s="1"/>
  <c r="G23" i="14"/>
  <c r="F23" i="14"/>
  <c r="H23" i="14" s="1"/>
  <c r="I23" i="14" s="1"/>
  <c r="C23" i="14"/>
  <c r="B23" i="14"/>
  <c r="D23" i="14" s="1"/>
  <c r="E23" i="14" s="1"/>
  <c r="G22" i="14"/>
  <c r="F22" i="14"/>
  <c r="H22" i="14" s="1"/>
  <c r="I22" i="14" s="1"/>
  <c r="C22" i="14"/>
  <c r="B22" i="14"/>
  <c r="D22" i="14" s="1"/>
  <c r="E22" i="14" s="1"/>
  <c r="G21" i="14"/>
  <c r="F21" i="14"/>
  <c r="H21" i="14" s="1"/>
  <c r="I21" i="14" s="1"/>
  <c r="C21" i="14"/>
  <c r="B21" i="14"/>
  <c r="D21" i="14" s="1"/>
  <c r="E21" i="14" s="1"/>
  <c r="G20" i="14"/>
  <c r="F20" i="14"/>
  <c r="H20" i="14" s="1"/>
  <c r="I20" i="14" s="1"/>
  <c r="C20" i="14"/>
  <c r="B20" i="14"/>
  <c r="D20" i="14" s="1"/>
  <c r="E20" i="14" s="1"/>
  <c r="G19" i="14"/>
  <c r="F19" i="14"/>
  <c r="H19" i="14" s="1"/>
  <c r="I19" i="14" s="1"/>
  <c r="C19" i="14"/>
  <c r="B19" i="14"/>
  <c r="D19" i="14" s="1"/>
  <c r="E19" i="14" s="1"/>
  <c r="G18" i="14"/>
  <c r="F18" i="14"/>
  <c r="H18" i="14" s="1"/>
  <c r="I18" i="14" s="1"/>
  <c r="C18" i="14"/>
  <c r="B18" i="14"/>
  <c r="D18" i="14" s="1"/>
  <c r="E18" i="14" s="1"/>
  <c r="G17" i="14"/>
  <c r="F17" i="14"/>
  <c r="H17" i="14" s="1"/>
  <c r="I17" i="14" s="1"/>
  <c r="C17" i="14"/>
  <c r="B17" i="14"/>
  <c r="D17" i="14" s="1"/>
  <c r="E17" i="14" s="1"/>
  <c r="G16" i="14"/>
  <c r="F16" i="14"/>
  <c r="H16" i="14" s="1"/>
  <c r="I16" i="14" s="1"/>
  <c r="C16" i="14"/>
  <c r="B16" i="14"/>
  <c r="D16" i="14" s="1"/>
  <c r="E16" i="14" s="1"/>
  <c r="G15" i="14"/>
  <c r="F15" i="14"/>
  <c r="H15" i="14" s="1"/>
  <c r="I15" i="14" s="1"/>
  <c r="C15" i="14"/>
  <c r="B15" i="14"/>
  <c r="D15" i="14" s="1"/>
  <c r="E15" i="14" s="1"/>
  <c r="G14" i="14"/>
  <c r="F14" i="14"/>
  <c r="H14" i="14" s="1"/>
  <c r="I14" i="14" s="1"/>
  <c r="C14" i="14"/>
  <c r="B14" i="14"/>
  <c r="D14" i="14" s="1"/>
  <c r="E14" i="14" s="1"/>
  <c r="G13" i="14"/>
  <c r="F13" i="14"/>
  <c r="H13" i="14" s="1"/>
  <c r="I13" i="14" s="1"/>
  <c r="C13" i="14"/>
  <c r="B13" i="14"/>
  <c r="D13" i="14" s="1"/>
  <c r="E13" i="14" s="1"/>
  <c r="G12" i="14"/>
  <c r="F12" i="14"/>
  <c r="H12" i="14" s="1"/>
  <c r="I12" i="14" s="1"/>
  <c r="C12" i="14"/>
  <c r="B12" i="14"/>
  <c r="D12" i="14" s="1"/>
  <c r="E12" i="14" s="1"/>
  <c r="G11" i="14"/>
  <c r="F11" i="14"/>
  <c r="H11" i="14" s="1"/>
  <c r="I11" i="14" s="1"/>
  <c r="C11" i="14"/>
  <c r="B11" i="14"/>
  <c r="D11" i="14" s="1"/>
  <c r="E11" i="14" s="1"/>
  <c r="G10" i="14"/>
  <c r="F10" i="14"/>
  <c r="H10" i="14" s="1"/>
  <c r="I10" i="14" s="1"/>
  <c r="C10" i="14"/>
  <c r="B10" i="14"/>
  <c r="D10" i="14" s="1"/>
  <c r="E10" i="14" s="1"/>
  <c r="G9" i="14"/>
  <c r="F9" i="14"/>
  <c r="H9" i="14" s="1"/>
  <c r="I9" i="14" s="1"/>
  <c r="C9" i="14"/>
  <c r="B9" i="14"/>
  <c r="D9" i="14" s="1"/>
  <c r="E9" i="14" s="1"/>
  <c r="G8" i="14"/>
  <c r="F8" i="14"/>
  <c r="H8" i="14" s="1"/>
  <c r="I8" i="14" s="1"/>
  <c r="C8" i="14"/>
  <c r="B8" i="14"/>
  <c r="D8" i="14" s="1"/>
  <c r="E8" i="14" s="1"/>
  <c r="G7" i="14"/>
  <c r="F7" i="14"/>
  <c r="H7" i="14" s="1"/>
  <c r="I7" i="14" s="1"/>
  <c r="C7" i="14"/>
  <c r="B7" i="14"/>
  <c r="D7" i="14" s="1"/>
  <c r="E7" i="14" s="1"/>
  <c r="G6" i="14"/>
  <c r="F6" i="14"/>
  <c r="H6" i="14" s="1"/>
  <c r="I6" i="14" s="1"/>
  <c r="B6" i="14"/>
  <c r="C6" i="14"/>
  <c r="G5" i="14"/>
  <c r="F5" i="14"/>
  <c r="G39" i="8"/>
  <c r="F39" i="8"/>
  <c r="C39" i="8"/>
  <c r="G38" i="8"/>
  <c r="F38" i="8"/>
  <c r="D38" i="8"/>
  <c r="E38" i="8" s="1"/>
  <c r="C38" i="8"/>
  <c r="G37" i="8"/>
  <c r="F37" i="8"/>
  <c r="C37" i="8"/>
  <c r="D37" i="8" s="1"/>
  <c r="E37" i="8" s="1"/>
  <c r="G36" i="8"/>
  <c r="F36" i="8"/>
  <c r="C36" i="8"/>
  <c r="G35" i="8"/>
  <c r="F35" i="8"/>
  <c r="C35" i="8"/>
  <c r="G34" i="8"/>
  <c r="F34" i="8"/>
  <c r="C34" i="8"/>
  <c r="D34" i="8" s="1"/>
  <c r="E34" i="8" s="1"/>
  <c r="G33" i="8"/>
  <c r="F33" i="8"/>
  <c r="C33" i="8"/>
  <c r="D33" i="8" s="1"/>
  <c r="E33" i="8" s="1"/>
  <c r="G32" i="8"/>
  <c r="F32" i="8"/>
  <c r="C32" i="8"/>
  <c r="G31" i="8"/>
  <c r="F31" i="8"/>
  <c r="C31" i="8"/>
  <c r="G30" i="8"/>
  <c r="F30" i="8"/>
  <c r="C30" i="8"/>
  <c r="D30" i="8" s="1"/>
  <c r="E30" i="8" s="1"/>
  <c r="G29" i="8"/>
  <c r="F29" i="8"/>
  <c r="C29" i="8"/>
  <c r="D29" i="8" s="1"/>
  <c r="E29" i="8" s="1"/>
  <c r="G28" i="8"/>
  <c r="F28" i="8"/>
  <c r="C28" i="8"/>
  <c r="D28" i="8" s="1"/>
  <c r="E28" i="8" s="1"/>
  <c r="G27" i="8"/>
  <c r="F27" i="8"/>
  <c r="C27" i="8"/>
  <c r="D27" i="8" s="1"/>
  <c r="E27" i="8" s="1"/>
  <c r="G26" i="8"/>
  <c r="F26" i="8"/>
  <c r="C26" i="8"/>
  <c r="D26" i="8" s="1"/>
  <c r="E26" i="8" s="1"/>
  <c r="G25" i="8"/>
  <c r="F25" i="8"/>
  <c r="C25" i="8"/>
  <c r="D25" i="8" s="1"/>
  <c r="E25" i="8" s="1"/>
  <c r="G24" i="8"/>
  <c r="F24" i="8"/>
  <c r="C24" i="8"/>
  <c r="G23" i="8"/>
  <c r="F23" i="8"/>
  <c r="C23" i="8"/>
  <c r="G22" i="8"/>
  <c r="F22" i="8"/>
  <c r="C22" i="8"/>
  <c r="D22" i="8" s="1"/>
  <c r="E22" i="8" s="1"/>
  <c r="G21" i="8"/>
  <c r="F21" i="8"/>
  <c r="C21" i="8"/>
  <c r="D21" i="8" s="1"/>
  <c r="E21" i="8" s="1"/>
  <c r="G20" i="8"/>
  <c r="F20" i="8"/>
  <c r="C20" i="8"/>
  <c r="G19" i="8"/>
  <c r="F19" i="8"/>
  <c r="C19" i="8"/>
  <c r="G18" i="8"/>
  <c r="F18" i="8"/>
  <c r="C18" i="8"/>
  <c r="D18" i="8" s="1"/>
  <c r="E18" i="8" s="1"/>
  <c r="G17" i="8"/>
  <c r="F17" i="8"/>
  <c r="C17" i="8"/>
  <c r="D17" i="8" s="1"/>
  <c r="E17" i="8" s="1"/>
  <c r="G16" i="8"/>
  <c r="F16" i="8"/>
  <c r="C16" i="8"/>
  <c r="D16" i="8" s="1"/>
  <c r="E16" i="8" s="1"/>
  <c r="G15" i="8"/>
  <c r="F15" i="8"/>
  <c r="C15" i="8"/>
  <c r="G14" i="8"/>
  <c r="F14" i="8"/>
  <c r="C14" i="8"/>
  <c r="G13" i="8"/>
  <c r="F13" i="8"/>
  <c r="C13" i="8"/>
  <c r="D13" i="8" s="1"/>
  <c r="E13" i="8" s="1"/>
  <c r="G12" i="8"/>
  <c r="F12" i="8"/>
  <c r="C12" i="8"/>
  <c r="D12" i="8" s="1"/>
  <c r="E12" i="8" s="1"/>
  <c r="G11" i="8"/>
  <c r="F11" i="8"/>
  <c r="C11" i="8"/>
  <c r="G10" i="8"/>
  <c r="F10" i="8"/>
  <c r="C10" i="8"/>
  <c r="G9" i="8"/>
  <c r="F9" i="8"/>
  <c r="C9" i="8"/>
  <c r="D9" i="8" s="1"/>
  <c r="E9" i="8" s="1"/>
  <c r="G8" i="8"/>
  <c r="F8" i="8"/>
  <c r="C8" i="8"/>
  <c r="D8" i="8" s="1"/>
  <c r="E8" i="8" s="1"/>
  <c r="G7" i="8"/>
  <c r="F7" i="8"/>
  <c r="C7" i="8"/>
  <c r="D7" i="8" s="1"/>
  <c r="E7" i="8" s="1"/>
  <c r="G6" i="8"/>
  <c r="F6" i="8"/>
  <c r="C6" i="8"/>
  <c r="D6" i="8" s="1"/>
  <c r="E6" i="8" s="1"/>
  <c r="G5" i="8"/>
  <c r="F5" i="8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G5" i="7"/>
  <c r="F5" i="7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F32" i="5"/>
  <c r="F31" i="5"/>
  <c r="F30" i="5"/>
  <c r="H30" i="5" s="1"/>
  <c r="F29" i="5"/>
  <c r="H29" i="5" s="1"/>
  <c r="F28" i="5"/>
  <c r="F27" i="5"/>
  <c r="F26" i="5"/>
  <c r="H26" i="5" s="1"/>
  <c r="F25" i="5"/>
  <c r="F24" i="5"/>
  <c r="F23" i="5"/>
  <c r="F22" i="5"/>
  <c r="H22" i="5" s="1"/>
  <c r="F21" i="5"/>
  <c r="H21" i="5" s="1"/>
  <c r="F20" i="5"/>
  <c r="F19" i="5"/>
  <c r="F18" i="5"/>
  <c r="H18" i="5" s="1"/>
  <c r="F17" i="5"/>
  <c r="F16" i="5"/>
  <c r="F15" i="5"/>
  <c r="F14" i="5"/>
  <c r="F13" i="5"/>
  <c r="H13" i="5" s="1"/>
  <c r="F12" i="5"/>
  <c r="F11" i="5"/>
  <c r="F10" i="5"/>
  <c r="F9" i="5"/>
  <c r="F8" i="5"/>
  <c r="F7" i="5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D28" i="6" s="1"/>
  <c r="E28" i="6" s="1"/>
  <c r="C27" i="6"/>
  <c r="C26" i="6"/>
  <c r="D26" i="6" s="1"/>
  <c r="E26" i="6" s="1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D7" i="6" s="1"/>
  <c r="E7" i="6" s="1"/>
  <c r="C6" i="6"/>
  <c r="D6" i="6"/>
  <c r="E6" i="6" s="1"/>
  <c r="B39" i="6"/>
  <c r="B38" i="6"/>
  <c r="B34" i="6"/>
  <c r="B31" i="6"/>
  <c r="B27" i="6"/>
  <c r="B20" i="6"/>
  <c r="B17" i="6"/>
  <c r="B14" i="6"/>
  <c r="B9" i="6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G5" i="5"/>
  <c r="F5" i="5"/>
  <c r="H7" i="5" l="1"/>
  <c r="H25" i="5"/>
  <c r="H12" i="5"/>
  <c r="H28" i="5"/>
  <c r="H7" i="6"/>
  <c r="I7" i="6" s="1"/>
  <c r="H27" i="6"/>
  <c r="H7" i="7"/>
  <c r="I7" i="7" s="1"/>
  <c r="H11" i="7"/>
  <c r="I11" i="7" s="1"/>
  <c r="H15" i="7"/>
  <c r="I15" i="7" s="1"/>
  <c r="H19" i="7"/>
  <c r="I19" i="7" s="1"/>
  <c r="H23" i="7"/>
  <c r="I23" i="7" s="1"/>
  <c r="H27" i="7"/>
  <c r="H31" i="7"/>
  <c r="H35" i="7"/>
  <c r="I35" i="7" s="1"/>
  <c r="H39" i="7"/>
  <c r="I39" i="7" s="1"/>
  <c r="H39" i="18"/>
  <c r="I39" i="18" s="1"/>
  <c r="D25" i="19"/>
  <c r="E25" i="19" s="1"/>
  <c r="D27" i="19"/>
  <c r="E27" i="19" s="1"/>
  <c r="D29" i="19"/>
  <c r="E29" i="19" s="1"/>
  <c r="D31" i="19"/>
  <c r="E31" i="19" s="1"/>
  <c r="D33" i="19"/>
  <c r="E33" i="19" s="1"/>
  <c r="D35" i="19"/>
  <c r="E35" i="19" s="1"/>
  <c r="D37" i="19"/>
  <c r="E37" i="19" s="1"/>
  <c r="D39" i="19"/>
  <c r="E39" i="19" s="1"/>
  <c r="H6" i="20"/>
  <c r="I6" i="20" s="1"/>
  <c r="H8" i="20"/>
  <c r="I8" i="20" s="1"/>
  <c r="H10" i="20"/>
  <c r="I10" i="20" s="1"/>
  <c r="H12" i="20"/>
  <c r="I12" i="20" s="1"/>
  <c r="H14" i="20"/>
  <c r="I14" i="20" s="1"/>
  <c r="H16" i="20"/>
  <c r="I16" i="20" s="1"/>
  <c r="H18" i="20"/>
  <c r="I18" i="20" s="1"/>
  <c r="H20" i="20"/>
  <c r="I20" i="20" s="1"/>
  <c r="H22" i="20"/>
  <c r="I22" i="20" s="1"/>
  <c r="H24" i="20"/>
  <c r="I24" i="20" s="1"/>
  <c r="H26" i="20"/>
  <c r="I26" i="20" s="1"/>
  <c r="H28" i="20"/>
  <c r="I28" i="20" s="1"/>
  <c r="H30" i="20"/>
  <c r="I30" i="20" s="1"/>
  <c r="H32" i="20"/>
  <c r="I32" i="20" s="1"/>
  <c r="H34" i="20"/>
  <c r="I34" i="20" s="1"/>
  <c r="H36" i="20"/>
  <c r="I36" i="20" s="1"/>
  <c r="H38" i="20"/>
  <c r="I38" i="20" s="1"/>
  <c r="H8" i="6"/>
  <c r="I8" i="6" s="1"/>
  <c r="H12" i="6"/>
  <c r="I12" i="6" s="1"/>
  <c r="H16" i="6"/>
  <c r="I16" i="6" s="1"/>
  <c r="H28" i="6"/>
  <c r="I28" i="6" s="1"/>
  <c r="H8" i="7"/>
  <c r="I8" i="7" s="1"/>
  <c r="H12" i="7"/>
  <c r="I12" i="7" s="1"/>
  <c r="H16" i="7"/>
  <c r="I16" i="7" s="1"/>
  <c r="H24" i="7"/>
  <c r="I24" i="7" s="1"/>
  <c r="H28" i="7"/>
  <c r="I28" i="7" s="1"/>
  <c r="D6" i="14"/>
  <c r="E6" i="14" s="1"/>
  <c r="D38" i="18"/>
  <c r="E38" i="18" s="1"/>
  <c r="H23" i="19"/>
  <c r="I23" i="19" s="1"/>
  <c r="H25" i="19"/>
  <c r="I25" i="19" s="1"/>
  <c r="H27" i="19"/>
  <c r="I27" i="19" s="1"/>
  <c r="H29" i="19"/>
  <c r="I29" i="19" s="1"/>
  <c r="H31" i="19"/>
  <c r="I31" i="19" s="1"/>
  <c r="H33" i="19"/>
  <c r="I33" i="19" s="1"/>
  <c r="H35" i="19"/>
  <c r="I35" i="19" s="1"/>
  <c r="H37" i="19"/>
  <c r="I37" i="19" s="1"/>
  <c r="H39" i="19"/>
  <c r="I39" i="19" s="1"/>
  <c r="D7" i="20"/>
  <c r="E7" i="20" s="1"/>
  <c r="D9" i="20"/>
  <c r="E9" i="20" s="1"/>
  <c r="D11" i="20"/>
  <c r="E11" i="20" s="1"/>
  <c r="D13" i="20"/>
  <c r="E13" i="20" s="1"/>
  <c r="D15" i="20"/>
  <c r="E15" i="20" s="1"/>
  <c r="D17" i="20"/>
  <c r="E17" i="20" s="1"/>
  <c r="D19" i="20"/>
  <c r="E19" i="20" s="1"/>
  <c r="D21" i="20"/>
  <c r="E21" i="20" s="1"/>
  <c r="D23" i="20"/>
  <c r="E23" i="20" s="1"/>
  <c r="D25" i="20"/>
  <c r="E25" i="20" s="1"/>
  <c r="D27" i="20"/>
  <c r="E27" i="20" s="1"/>
  <c r="D29" i="20"/>
  <c r="E29" i="20" s="1"/>
  <c r="D31" i="20"/>
  <c r="E31" i="20" s="1"/>
  <c r="D33" i="20"/>
  <c r="E33" i="20" s="1"/>
  <c r="D35" i="20"/>
  <c r="E35" i="20" s="1"/>
  <c r="D37" i="20"/>
  <c r="E37" i="20" s="1"/>
  <c r="D39" i="20"/>
  <c r="E39" i="20" s="1"/>
  <c r="H8" i="5"/>
  <c r="H16" i="5"/>
  <c r="H9" i="6"/>
  <c r="I9" i="6" s="1"/>
  <c r="H13" i="6"/>
  <c r="I13" i="6" s="1"/>
  <c r="H17" i="6"/>
  <c r="H21" i="6"/>
  <c r="I21" i="6" s="1"/>
  <c r="H25" i="6"/>
  <c r="I25" i="6" s="1"/>
  <c r="H29" i="6"/>
  <c r="I29" i="6" s="1"/>
  <c r="H33" i="6"/>
  <c r="I33" i="6" s="1"/>
  <c r="H37" i="6"/>
  <c r="I37" i="6" s="1"/>
  <c r="H9" i="7"/>
  <c r="I9" i="7" s="1"/>
  <c r="H13" i="7"/>
  <c r="I13" i="7" s="1"/>
  <c r="H17" i="7"/>
  <c r="H21" i="7"/>
  <c r="I21" i="7" s="1"/>
  <c r="H25" i="7"/>
  <c r="I25" i="7" s="1"/>
  <c r="H29" i="7"/>
  <c r="I29" i="7" s="1"/>
  <c r="H33" i="7"/>
  <c r="I33" i="7" s="1"/>
  <c r="H37" i="7"/>
  <c r="I37" i="7" s="1"/>
  <c r="H34" i="18"/>
  <c r="I34" i="18" s="1"/>
  <c r="D6" i="19"/>
  <c r="E6" i="19" s="1"/>
  <c r="D8" i="19"/>
  <c r="E8" i="19" s="1"/>
  <c r="D10" i="19"/>
  <c r="E10" i="19" s="1"/>
  <c r="D12" i="19"/>
  <c r="E12" i="19" s="1"/>
  <c r="D14" i="19"/>
  <c r="E14" i="19" s="1"/>
  <c r="D16" i="19"/>
  <c r="E16" i="19" s="1"/>
  <c r="D18" i="19"/>
  <c r="E18" i="19" s="1"/>
  <c r="D20" i="19"/>
  <c r="E20" i="19" s="1"/>
  <c r="D22" i="19"/>
  <c r="E22" i="19" s="1"/>
  <c r="H17" i="5"/>
  <c r="H9" i="5"/>
  <c r="H14" i="6"/>
  <c r="I14" i="6" s="1"/>
  <c r="H18" i="6"/>
  <c r="I18" i="6" s="1"/>
  <c r="H22" i="6"/>
  <c r="I22" i="6" s="1"/>
  <c r="H26" i="6"/>
  <c r="I26" i="6" s="1"/>
  <c r="H30" i="6"/>
  <c r="I30" i="6" s="1"/>
  <c r="H34" i="6"/>
  <c r="H38" i="6"/>
  <c r="H6" i="7"/>
  <c r="I6" i="7" s="1"/>
  <c r="H18" i="7"/>
  <c r="I18" i="7" s="1"/>
  <c r="H22" i="7"/>
  <c r="I22" i="7" s="1"/>
  <c r="H26" i="7"/>
  <c r="I26" i="7" s="1"/>
  <c r="H30" i="7"/>
  <c r="I30" i="7" s="1"/>
  <c r="H34" i="7"/>
  <c r="H38" i="7"/>
  <c r="D37" i="18"/>
  <c r="E37" i="18" s="1"/>
  <c r="D39" i="18"/>
  <c r="E39" i="18" s="1"/>
  <c r="H8" i="19"/>
  <c r="I8" i="19" s="1"/>
  <c r="H10" i="19"/>
  <c r="I10" i="19" s="1"/>
  <c r="H12" i="19"/>
  <c r="I12" i="19" s="1"/>
  <c r="H14" i="19"/>
  <c r="I14" i="19" s="1"/>
  <c r="H16" i="19"/>
  <c r="I16" i="19" s="1"/>
  <c r="H18" i="19"/>
  <c r="I18" i="19" s="1"/>
  <c r="H20" i="19"/>
  <c r="I20" i="19" s="1"/>
  <c r="H22" i="19"/>
  <c r="I22" i="19" s="1"/>
  <c r="D6" i="20"/>
  <c r="E6" i="20" s="1"/>
  <c r="D8" i="20"/>
  <c r="E8" i="20" s="1"/>
  <c r="D10" i="20"/>
  <c r="E10" i="20" s="1"/>
  <c r="D12" i="20"/>
  <c r="E12" i="20" s="1"/>
  <c r="D14" i="20"/>
  <c r="E14" i="20" s="1"/>
  <c r="D16" i="20"/>
  <c r="E16" i="20" s="1"/>
  <c r="D18" i="20"/>
  <c r="E18" i="20" s="1"/>
  <c r="D20" i="20"/>
  <c r="E20" i="20" s="1"/>
  <c r="D22" i="20"/>
  <c r="E22" i="20" s="1"/>
  <c r="D24" i="20"/>
  <c r="E24" i="20" s="1"/>
  <c r="D26" i="20"/>
  <c r="E26" i="20" s="1"/>
  <c r="D28" i="20"/>
  <c r="E28" i="20" s="1"/>
  <c r="D30" i="20"/>
  <c r="E30" i="20" s="1"/>
  <c r="D32" i="20"/>
  <c r="E32" i="20" s="1"/>
  <c r="D34" i="20"/>
  <c r="E34" i="20" s="1"/>
  <c r="D36" i="20"/>
  <c r="E36" i="20" s="1"/>
  <c r="D38" i="20"/>
  <c r="E38" i="20" s="1"/>
  <c r="H33" i="5"/>
  <c r="H27" i="5"/>
  <c r="D36" i="18"/>
  <c r="E36" i="18" s="1"/>
  <c r="D23" i="19"/>
  <c r="E23" i="19" s="1"/>
  <c r="H10" i="18"/>
  <c r="I10" i="18" s="1"/>
  <c r="H12" i="18"/>
  <c r="I12" i="18" s="1"/>
  <c r="H14" i="18"/>
  <c r="I14" i="18" s="1"/>
  <c r="H16" i="18"/>
  <c r="I16" i="18" s="1"/>
  <c r="H18" i="18"/>
  <c r="I18" i="18" s="1"/>
  <c r="H9" i="18"/>
  <c r="I9" i="18" s="1"/>
  <c r="D21" i="18"/>
  <c r="E21" i="18" s="1"/>
  <c r="D23" i="18"/>
  <c r="E23" i="18" s="1"/>
  <c r="D29" i="18"/>
  <c r="E29" i="18" s="1"/>
  <c r="D31" i="18"/>
  <c r="E31" i="18" s="1"/>
  <c r="H36" i="18"/>
  <c r="I36" i="18" s="1"/>
  <c r="H38" i="18"/>
  <c r="I38" i="18" s="1"/>
  <c r="D12" i="18"/>
  <c r="E12" i="18" s="1"/>
  <c r="D14" i="18"/>
  <c r="E14" i="18" s="1"/>
  <c r="D16" i="18"/>
  <c r="E16" i="18" s="1"/>
  <c r="D18" i="18"/>
  <c r="E18" i="18" s="1"/>
  <c r="H35" i="18"/>
  <c r="I35" i="18" s="1"/>
  <c r="H7" i="19"/>
  <c r="I7" i="19" s="1"/>
  <c r="H9" i="19"/>
  <c r="I9" i="19" s="1"/>
  <c r="H11" i="19"/>
  <c r="I11" i="19" s="1"/>
  <c r="H13" i="19"/>
  <c r="I13" i="19" s="1"/>
  <c r="H15" i="19"/>
  <c r="I15" i="19" s="1"/>
  <c r="H17" i="19"/>
  <c r="I17" i="19" s="1"/>
  <c r="H19" i="19"/>
  <c r="I19" i="19" s="1"/>
  <c r="H21" i="19"/>
  <c r="I21" i="19" s="1"/>
  <c r="D24" i="19"/>
  <c r="E24" i="19" s="1"/>
  <c r="D26" i="19"/>
  <c r="E26" i="19" s="1"/>
  <c r="D28" i="19"/>
  <c r="E28" i="19" s="1"/>
  <c r="D30" i="19"/>
  <c r="E30" i="19" s="1"/>
  <c r="D32" i="19"/>
  <c r="E32" i="19" s="1"/>
  <c r="D34" i="19"/>
  <c r="E34" i="19" s="1"/>
  <c r="D36" i="19"/>
  <c r="E36" i="19" s="1"/>
  <c r="D38" i="19"/>
  <c r="E38" i="19" s="1"/>
  <c r="H24" i="19"/>
  <c r="I24" i="19" s="1"/>
  <c r="H26" i="19"/>
  <c r="I26" i="19" s="1"/>
  <c r="H28" i="19"/>
  <c r="I28" i="19" s="1"/>
  <c r="H30" i="19"/>
  <c r="I30" i="19" s="1"/>
  <c r="H32" i="19"/>
  <c r="I32" i="19" s="1"/>
  <c r="H34" i="19"/>
  <c r="I34" i="19" s="1"/>
  <c r="H36" i="19"/>
  <c r="I36" i="19" s="1"/>
  <c r="H38" i="19"/>
  <c r="I38" i="19" s="1"/>
  <c r="D7" i="19"/>
  <c r="E7" i="19" s="1"/>
  <c r="D9" i="19"/>
  <c r="E9" i="19" s="1"/>
  <c r="D11" i="19"/>
  <c r="E11" i="19" s="1"/>
  <c r="D13" i="19"/>
  <c r="E13" i="19" s="1"/>
  <c r="D15" i="19"/>
  <c r="E15" i="19" s="1"/>
  <c r="D17" i="19"/>
  <c r="E17" i="19" s="1"/>
  <c r="D19" i="19"/>
  <c r="E19" i="19" s="1"/>
  <c r="D21" i="19"/>
  <c r="E21" i="19" s="1"/>
  <c r="H7" i="20"/>
  <c r="I7" i="20" s="1"/>
  <c r="H9" i="20"/>
  <c r="I9" i="20" s="1"/>
  <c r="H11" i="20"/>
  <c r="I11" i="20" s="1"/>
  <c r="H13" i="20"/>
  <c r="I13" i="20" s="1"/>
  <c r="H15" i="20"/>
  <c r="I15" i="20" s="1"/>
  <c r="H17" i="20"/>
  <c r="I17" i="20" s="1"/>
  <c r="H19" i="20"/>
  <c r="I19" i="20" s="1"/>
  <c r="H21" i="20"/>
  <c r="I21" i="20" s="1"/>
  <c r="H23" i="20"/>
  <c r="I23" i="20" s="1"/>
  <c r="H25" i="20"/>
  <c r="I25" i="20" s="1"/>
  <c r="H27" i="20"/>
  <c r="I27" i="20" s="1"/>
  <c r="H29" i="20"/>
  <c r="I29" i="20" s="1"/>
  <c r="H31" i="20"/>
  <c r="I31" i="20" s="1"/>
  <c r="H33" i="20"/>
  <c r="I33" i="20" s="1"/>
  <c r="H35" i="20"/>
  <c r="I35" i="20" s="1"/>
  <c r="H37" i="20"/>
  <c r="I37" i="20" s="1"/>
  <c r="H39" i="20"/>
  <c r="I39" i="20" s="1"/>
  <c r="D11" i="18"/>
  <c r="E11" i="18" s="1"/>
  <c r="D25" i="18"/>
  <c r="E25" i="18" s="1"/>
  <c r="D33" i="18"/>
  <c r="E33" i="18" s="1"/>
  <c r="D27" i="18"/>
  <c r="E27" i="18" s="1"/>
  <c r="D35" i="18"/>
  <c r="E35" i="18" s="1"/>
  <c r="D9" i="18"/>
  <c r="E9" i="18" s="1"/>
  <c r="D17" i="18"/>
  <c r="E17" i="18" s="1"/>
  <c r="D19" i="18"/>
  <c r="E19" i="18" s="1"/>
  <c r="D6" i="17"/>
  <c r="E6" i="17" s="1"/>
  <c r="D12" i="17"/>
  <c r="E12" i="17" s="1"/>
  <c r="D7" i="17"/>
  <c r="E7" i="17" s="1"/>
  <c r="D20" i="17"/>
  <c r="E20" i="17" s="1"/>
  <c r="D28" i="17"/>
  <c r="E28" i="17" s="1"/>
  <c r="D36" i="17"/>
  <c r="E36" i="17" s="1"/>
  <c r="D15" i="17"/>
  <c r="E15" i="17" s="1"/>
  <c r="D34" i="6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I23" i="3" l="1"/>
  <c r="E21" i="7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</calcChain>
</file>

<file path=xl/sharedStrings.xml><?xml version="1.0" encoding="utf-8"?>
<sst xmlns="http://schemas.openxmlformats.org/spreadsheetml/2006/main" count="616" uniqueCount="57">
  <si>
    <t>Passasjerer 2020 før justering</t>
  </si>
  <si>
    <t>Kommune/region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</si>
  <si>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</si>
  <si>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</si>
  <si>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</si>
  <si>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</si>
  <si>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</si>
  <si>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</si>
  <si>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</si>
  <si>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</si>
  <si>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</si>
  <si>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</si>
  <si>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</si>
  <si>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</si>
  <si>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</si>
  <si>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</si>
  <si>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Hjartdal</t>
  </si>
  <si>
    <t>Notodden</t>
  </si>
  <si>
    <t>Tinn</t>
  </si>
  <si>
    <t>Aust-Telemark Region</t>
  </si>
  <si>
    <t>Bamble</t>
  </si>
  <si>
    <t>Porsgrunn</t>
  </si>
  <si>
    <t>Siljan</t>
  </si>
  <si>
    <t>Skien</t>
  </si>
  <si>
    <t>Grenland Region</t>
  </si>
  <si>
    <t>Midt-Telemark</t>
  </si>
  <si>
    <t>Nome</t>
  </si>
  <si>
    <t>Midt-Telemark Region</t>
  </si>
  <si>
    <t>Færder</t>
  </si>
  <si>
    <t>Tønsberg</t>
  </si>
  <si>
    <t>Tønsberg Region</t>
  </si>
  <si>
    <t>Fyresdal</t>
  </si>
  <si>
    <t>Kviteseid</t>
  </si>
  <si>
    <t>Nissedal</t>
  </si>
  <si>
    <t>Seljord</t>
  </si>
  <si>
    <t>Tokke</t>
  </si>
  <si>
    <t>Vinje</t>
  </si>
  <si>
    <t>Vest-Telemark Region</t>
  </si>
  <si>
    <t>Drammen</t>
  </si>
  <si>
    <t>Holmestrand</t>
  </si>
  <si>
    <t>Horten</t>
  </si>
  <si>
    <t>Vestfold-Nord Region</t>
  </si>
  <si>
    <t>Larvik</t>
  </si>
  <si>
    <t>Sandefjord</t>
  </si>
  <si>
    <t>Vestfold-Syd Region</t>
  </si>
  <si>
    <t>Agder</t>
  </si>
  <si>
    <t>Drangedal</t>
  </si>
  <si>
    <t>Kragerø</t>
  </si>
  <si>
    <t>Vestmar Region</t>
  </si>
  <si>
    <t>Total Vestfold og Telemark Fylke</t>
  </si>
  <si>
    <t>Passasjerer 2021</t>
  </si>
  <si>
    <t>Passasjerrapport Vestfold og Telemark fylkeskommune - periodisert</t>
  </si>
  <si>
    <t>Denne måned</t>
  </si>
  <si>
    <t>Hittil i år</t>
  </si>
  <si>
    <t>Endring</t>
  </si>
  <si>
    <t>Endring %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</si>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</sst>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6" xfId="0" applyFont="1" applyFill="1" applyBorder="1"/>
    <xf numFmtId="0" fontId="10" fillId="0" borderId="0" xfId="0" applyFont="1"/>
    <xf numFmtId="165" fontId="8" fillId="0" borderId="7" xfId="2" applyNumberFormat="1" applyFont="1" applyBorder="1" applyAlignment="1">
      <alignment horizontal="right" indent="1"/>
    </xf>
    <xf numFmtId="165" fontId="8" fillId="4" borderId="7" xfId="2" applyNumberFormat="1" applyFont="1" applyFill="1" applyBorder="1" applyAlignment="1">
      <alignment horizontal="right" indent="1"/>
    </xf>
    <xf numFmtId="164" fontId="9" fillId="5" borderId="10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164" fontId="6" fillId="0" borderId="8" xfId="1" applyNumberFormat="1" applyFont="1" applyBorder="1" applyAlignment="1">
      <alignment horizontal="right"/>
    </xf>
    <xf numFmtId="164" fontId="6" fillId="4" borderId="8" xfId="1" applyNumberFormat="1" applyFont="1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165" fontId="8" fillId="4" borderId="8" xfId="2" applyNumberFormat="1" applyFont="1" applyFill="1" applyBorder="1" applyAlignment="1">
      <alignment horizontal="right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0" fillId="0" borderId="16" xfId="0" applyBorder="1"/>
    <xf numFmtId="0" fontId="8" fillId="0" borderId="12" xfId="3" applyFont="1" applyBorder="1" applyAlignment="1">
      <alignment horizontal="left"/>
    </xf>
    <xf numFmtId="3" fontId="8" fillId="0" borderId="12" xfId="3" applyNumberFormat="1" applyFont="1" applyBorder="1" applyAlignment="1">
      <alignment horizontal="right"/>
    </xf>
    <xf numFmtId="0" fontId="8" fillId="4" borderId="12" xfId="3" applyFont="1" applyFill="1" applyBorder="1" applyAlignment="1">
      <alignment horizontal="left"/>
    </xf>
    <xf numFmtId="164" fontId="8" fillId="4" borderId="12" xfId="1" applyNumberFormat="1" applyFont="1" applyFill="1" applyBorder="1" applyAlignment="1">
      <alignment horizontal="right"/>
    </xf>
    <xf numFmtId="3" fontId="8" fillId="4" borderId="12" xfId="3" applyNumberFormat="1" applyFont="1" applyFill="1" applyBorder="1" applyAlignment="1">
      <alignment horizontal="right"/>
    </xf>
    <xf numFmtId="0" fontId="9" fillId="5" borderId="12" xfId="3" applyFont="1" applyFill="1" applyBorder="1" applyAlignment="1">
      <alignment horizontal="left"/>
    </xf>
    <xf numFmtId="3" fontId="9" fillId="5" borderId="12" xfId="3" applyNumberFormat="1" applyFont="1" applyFill="1" applyBorder="1" applyAlignment="1">
      <alignment horizontal="right"/>
    </xf>
    <xf numFmtId="0" fontId="11" fillId="0" borderId="12" xfId="3" applyFont="1" applyBorder="1" applyAlignment="1">
      <alignment horizontal="left"/>
    </xf>
    <xf numFmtId="3" fontId="11" fillId="0" borderId="12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3" fontId="12" fillId="0" borderId="12" xfId="3" applyNumberFormat="1" applyFont="1" applyBorder="1" applyAlignment="1">
      <alignment horizontal="right"/>
    </xf>
    <xf numFmtId="3" fontId="12" fillId="4" borderId="12" xfId="3" applyNumberFormat="1" applyFont="1" applyFill="1" applyBorder="1" applyAlignment="1">
      <alignment horizontal="right"/>
    </xf>
    <xf numFmtId="3" fontId="13" fillId="5" borderId="12" xfId="3" applyNumberFormat="1" applyFont="1" applyFill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6" fillId="4" borderId="12" xfId="3" applyNumberFormat="1" applyFont="1" applyFill="1" applyBorder="1" applyAlignment="1">
      <alignment horizontal="right"/>
    </xf>
    <xf numFmtId="3" fontId="14" fillId="5" borderId="12" xfId="3" applyNumberFormat="1" applyFont="1" applyFill="1" applyBorder="1" applyAlignment="1">
      <alignment horizontal="right"/>
    </xf>
    <xf numFmtId="0" fontId="2" fillId="3" borderId="12" xfId="0" applyFont="1" applyFill="1" applyBorder="1"/>
    <xf numFmtId="0" fontId="0" fillId="0" borderId="12" xfId="0" applyBorder="1"/>
    <xf numFmtId="0" fontId="3" fillId="0" borderId="12" xfId="0" applyFont="1" applyBorder="1" applyAlignment="1">
      <alignment horizontal="right"/>
    </xf>
    <xf numFmtId="164" fontId="3" fillId="0" borderId="12" xfId="1" applyNumberFormat="1" applyFont="1" applyBorder="1" applyAlignment="1">
      <alignment horizontal="right"/>
    </xf>
    <xf numFmtId="164" fontId="8" fillId="0" borderId="12" xfId="1" applyNumberFormat="1" applyFont="1" applyBorder="1" applyAlignment="1">
      <alignment horizontal="right"/>
    </xf>
    <xf numFmtId="165" fontId="8" fillId="0" borderId="12" xfId="2" applyNumberFormat="1" applyFont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2" xfId="1" applyNumberFormat="1" applyFont="1" applyFill="1" applyBorder="1" applyAlignment="1">
      <alignment horizontal="right"/>
    </xf>
    <xf numFmtId="165" fontId="9" fillId="5" borderId="12" xfId="2" applyNumberFormat="1" applyFont="1" applyFill="1" applyBorder="1" applyAlignment="1">
      <alignment horizontal="right"/>
    </xf>
    <xf numFmtId="165" fontId="9" fillId="5" borderId="12" xfId="2" applyNumberFormat="1" applyFont="1" applyFill="1" applyBorder="1" applyAlignment="1">
      <alignment horizontal="right" indent="1"/>
    </xf>
    <xf numFmtId="164" fontId="11" fillId="0" borderId="12" xfId="1" applyNumberFormat="1" applyFont="1" applyBorder="1" applyAlignment="1">
      <alignment horizontal="right"/>
    </xf>
    <xf numFmtId="165" fontId="11" fillId="0" borderId="12" xfId="2" applyNumberFormat="1" applyFont="1" applyBorder="1" applyAlignment="1">
      <alignment horizontal="right"/>
    </xf>
    <xf numFmtId="164" fontId="11" fillId="0" borderId="12" xfId="1" applyNumberFormat="1" applyFont="1" applyBorder="1" applyAlignment="1"/>
    <xf numFmtId="165" fontId="11" fillId="0" borderId="12" xfId="2" applyNumberFormat="1" applyFont="1" applyBorder="1" applyAlignment="1">
      <alignment horizontal="right" indent="1"/>
    </xf>
    <xf numFmtId="164" fontId="6" fillId="0" borderId="12" xfId="1" applyNumberFormat="1" applyFont="1" applyBorder="1" applyAlignment="1">
      <alignment horizontal="right"/>
    </xf>
    <xf numFmtId="164" fontId="6" fillId="4" borderId="12" xfId="1" applyNumberFormat="1" applyFont="1" applyFill="1" applyBorder="1" applyAlignment="1">
      <alignment horizontal="right"/>
    </xf>
    <xf numFmtId="164" fontId="14" fillId="5" borderId="12" xfId="1" applyNumberFormat="1" applyFont="1" applyFill="1" applyBorder="1" applyAlignment="1">
      <alignment horizontal="right"/>
    </xf>
    <xf numFmtId="165" fontId="8" fillId="6" borderId="12" xfId="2" applyNumberFormat="1" applyFont="1" applyFill="1" applyBorder="1" applyAlignment="1">
      <alignment horizontal="right"/>
    </xf>
    <xf numFmtId="164" fontId="9" fillId="0" borderId="12" xfId="1" applyNumberFormat="1" applyFont="1" applyBorder="1" applyAlignment="1">
      <alignment horizontal="right"/>
    </xf>
    <xf numFmtId="165" fontId="9" fillId="0" borderId="12" xfId="2" applyNumberFormat="1" applyFont="1" applyBorder="1" applyAlignment="1">
      <alignment horizontal="right"/>
    </xf>
    <xf numFmtId="164" fontId="9" fillId="0" borderId="12" xfId="1" applyNumberFormat="1" applyFont="1" applyBorder="1" applyAlignment="1"/>
    <xf numFmtId="165" fontId="9" fillId="0" borderId="12" xfId="2" applyNumberFormat="1" applyFont="1" applyBorder="1" applyAlignment="1">
      <alignment horizontal="right" indent="1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9</xdr:col>
      <xdr:colOff>1347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>
      <selection activeCell="Q7" sqref="Q7"/>
    </sheetView>
  </sheetViews>
  <sheetFormatPr baseColWidth="10" defaultColWidth="11.42578125" defaultRowHeight="15" x14ac:dyDescent="0.25"/>
  <cols>
    <col min="1" max="1" width="27.28515625" bestFit="1" customWidth="1"/>
  </cols>
  <sheetData>
    <row r="1" spans="1:14" x14ac:dyDescent="0.25">
      <c r="A1" t="s">
        <v>0</v>
      </c>
    </row>
    <row r="4" spans="1:14" x14ac:dyDescent="0.25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7" t="s">
        <v>14</v>
      </c>
    </row>
    <row r="5" spans="1:14" x14ac:dyDescent="0.25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8" t="s">
        <v>15</v>
      </c>
    </row>
    <row r="6" spans="1:14" x14ac:dyDescent="0.25">
      <c r="A6" s="19" t="s">
        <v>16</v>
      </c>
      <c r="B6" s="30">
        <v>1525</v>
      </c>
      <c r="C6" s="30">
        <v>1290</v>
      </c>
      <c r="D6" s="30">
        <v>1596</v>
      </c>
      <c r="E6" s="30">
        <v>1553</v>
      </c>
      <c r="F6" s="30">
        <v>1256</v>
      </c>
      <c r="G6" s="30">
        <v>772</v>
      </c>
      <c r="H6" s="30"/>
      <c r="I6" s="30">
        <v>704</v>
      </c>
      <c r="J6" s="30">
        <v>1775</v>
      </c>
      <c r="K6" s="30">
        <v>1372</v>
      </c>
      <c r="L6" s="30">
        <v>1933</v>
      </c>
      <c r="M6" s="30">
        <v>1242</v>
      </c>
      <c r="N6" s="20">
        <f t="shared" ref="N6:N13" si="0">SUM(B6:M6)</f>
        <v>15018</v>
      </c>
    </row>
    <row r="7" spans="1:14" x14ac:dyDescent="0.25">
      <c r="A7" s="21" t="s">
        <v>17</v>
      </c>
      <c r="B7" s="31">
        <v>12899</v>
      </c>
      <c r="C7" s="31">
        <v>13444</v>
      </c>
      <c r="D7" s="31">
        <v>15913</v>
      </c>
      <c r="E7" s="31">
        <v>12897</v>
      </c>
      <c r="F7" s="31">
        <v>11670</v>
      </c>
      <c r="G7" s="31">
        <v>9376</v>
      </c>
      <c r="H7" s="31">
        <v>4003</v>
      </c>
      <c r="I7" s="31">
        <v>9758</v>
      </c>
      <c r="J7" s="31">
        <v>16200</v>
      </c>
      <c r="K7" s="31">
        <v>14176</v>
      </c>
      <c r="L7" s="31">
        <v>18218</v>
      </c>
      <c r="M7" s="31">
        <v>11429</v>
      </c>
      <c r="N7" s="23">
        <f t="shared" si="0"/>
        <v>149983</v>
      </c>
    </row>
    <row r="8" spans="1:14" x14ac:dyDescent="0.25">
      <c r="A8" s="19" t="s">
        <v>18</v>
      </c>
      <c r="B8" s="30">
        <v>9242</v>
      </c>
      <c r="C8" s="30">
        <v>8415</v>
      </c>
      <c r="D8" s="30">
        <v>9586</v>
      </c>
      <c r="E8" s="30">
        <v>8672</v>
      </c>
      <c r="F8" s="30">
        <v>7558</v>
      </c>
      <c r="G8" s="30">
        <v>6483</v>
      </c>
      <c r="H8" s="30">
        <v>4166</v>
      </c>
      <c r="I8" s="30">
        <v>6575</v>
      </c>
      <c r="J8" s="30">
        <v>10398</v>
      </c>
      <c r="K8" s="30">
        <v>9070</v>
      </c>
      <c r="L8" s="30">
        <v>11768</v>
      </c>
      <c r="M8" s="30">
        <v>8826</v>
      </c>
      <c r="N8" s="20">
        <f t="shared" si="0"/>
        <v>100759</v>
      </c>
    </row>
    <row r="9" spans="1:14" x14ac:dyDescent="0.25">
      <c r="A9" s="24" t="s">
        <v>19</v>
      </c>
      <c r="B9" s="32">
        <v>23666</v>
      </c>
      <c r="C9" s="32">
        <v>23149</v>
      </c>
      <c r="D9" s="32">
        <v>27095</v>
      </c>
      <c r="E9" s="32">
        <v>23122</v>
      </c>
      <c r="F9" s="32">
        <v>20484</v>
      </c>
      <c r="G9" s="32">
        <v>16631</v>
      </c>
      <c r="H9" s="32">
        <v>8169</v>
      </c>
      <c r="I9" s="32">
        <v>17037</v>
      </c>
      <c r="J9" s="32">
        <v>28373</v>
      </c>
      <c r="K9" s="32">
        <v>24618</v>
      </c>
      <c r="L9" s="32">
        <v>31919</v>
      </c>
      <c r="M9" s="32">
        <v>21497</v>
      </c>
      <c r="N9" s="25">
        <f t="shared" si="0"/>
        <v>265760</v>
      </c>
    </row>
    <row r="10" spans="1:14" x14ac:dyDescent="0.25">
      <c r="A10" s="21" t="s">
        <v>20</v>
      </c>
      <c r="B10" s="31">
        <v>22540</v>
      </c>
      <c r="C10" s="31">
        <v>22841</v>
      </c>
      <c r="D10" s="31">
        <v>25202</v>
      </c>
      <c r="E10" s="31">
        <v>19808</v>
      </c>
      <c r="F10" s="31">
        <v>18981</v>
      </c>
      <c r="G10" s="31">
        <v>20263</v>
      </c>
      <c r="H10" s="31">
        <v>16017</v>
      </c>
      <c r="I10" s="31">
        <v>26009</v>
      </c>
      <c r="J10" s="31">
        <v>39076</v>
      </c>
      <c r="K10" s="31">
        <v>35757</v>
      </c>
      <c r="L10" s="31">
        <v>40234</v>
      </c>
      <c r="M10" s="31">
        <v>25282</v>
      </c>
      <c r="N10" s="23">
        <f t="shared" ref="N10" si="1">SUM(N6:N9)</f>
        <v>531520</v>
      </c>
    </row>
    <row r="11" spans="1:14" x14ac:dyDescent="0.25">
      <c r="A11" s="19" t="s">
        <v>21</v>
      </c>
      <c r="B11" s="30">
        <v>77692</v>
      </c>
      <c r="C11" s="30">
        <v>88237</v>
      </c>
      <c r="D11" s="30">
        <v>97711</v>
      </c>
      <c r="E11" s="30">
        <v>83822</v>
      </c>
      <c r="F11" s="30">
        <v>69792</v>
      </c>
      <c r="G11" s="30">
        <v>93067</v>
      </c>
      <c r="H11" s="30">
        <v>75973</v>
      </c>
      <c r="I11" s="30">
        <v>107396</v>
      </c>
      <c r="J11" s="30">
        <v>138374</v>
      </c>
      <c r="K11" s="30">
        <v>134779</v>
      </c>
      <c r="L11" s="30">
        <v>151717</v>
      </c>
      <c r="M11" s="30">
        <v>99677</v>
      </c>
      <c r="N11" s="20">
        <f t="shared" si="0"/>
        <v>1218237</v>
      </c>
    </row>
    <row r="12" spans="1:14" x14ac:dyDescent="0.25">
      <c r="A12" s="21" t="s">
        <v>22</v>
      </c>
      <c r="B12" s="31">
        <v>3453</v>
      </c>
      <c r="C12" s="31">
        <v>2952</v>
      </c>
      <c r="D12" s="31">
        <v>4034</v>
      </c>
      <c r="E12" s="31">
        <v>3325</v>
      </c>
      <c r="F12" s="31">
        <v>2920</v>
      </c>
      <c r="G12" s="31">
        <v>2780</v>
      </c>
      <c r="H12" s="31">
        <v>1019</v>
      </c>
      <c r="I12" s="31">
        <v>2646</v>
      </c>
      <c r="J12" s="31">
        <v>4714</v>
      </c>
      <c r="K12" s="31">
        <v>4190</v>
      </c>
      <c r="L12" s="31">
        <v>5103</v>
      </c>
      <c r="M12" s="31">
        <v>3334</v>
      </c>
      <c r="N12" s="23">
        <f t="shared" si="0"/>
        <v>40470</v>
      </c>
    </row>
    <row r="13" spans="1:14" x14ac:dyDescent="0.25">
      <c r="A13" s="19" t="s">
        <v>23</v>
      </c>
      <c r="B13" s="30">
        <v>111431</v>
      </c>
      <c r="C13" s="30">
        <v>128685</v>
      </c>
      <c r="D13" s="30">
        <v>141418</v>
      </c>
      <c r="E13" s="30">
        <v>115947</v>
      </c>
      <c r="F13" s="30">
        <v>92607</v>
      </c>
      <c r="G13" s="30">
        <v>121313</v>
      </c>
      <c r="H13" s="30">
        <v>87689</v>
      </c>
      <c r="I13" s="30">
        <v>138524</v>
      </c>
      <c r="J13" s="30">
        <v>194055</v>
      </c>
      <c r="K13" s="30">
        <v>186715</v>
      </c>
      <c r="L13" s="30">
        <v>213001</v>
      </c>
      <c r="M13" s="30">
        <v>140623</v>
      </c>
      <c r="N13" s="20">
        <f t="shared" si="0"/>
        <v>1672008</v>
      </c>
    </row>
    <row r="14" spans="1:14" x14ac:dyDescent="0.25">
      <c r="A14" s="24" t="s">
        <v>24</v>
      </c>
      <c r="B14" s="32">
        <v>215116</v>
      </c>
      <c r="C14" s="32">
        <v>242715</v>
      </c>
      <c r="D14" s="32">
        <v>268365</v>
      </c>
      <c r="E14" s="32">
        <v>222902</v>
      </c>
      <c r="F14" s="32">
        <v>184300</v>
      </c>
      <c r="G14" s="32">
        <v>237423</v>
      </c>
      <c r="H14" s="32">
        <v>180698</v>
      </c>
      <c r="I14" s="32">
        <v>274575</v>
      </c>
      <c r="J14" s="32">
        <v>376219</v>
      </c>
      <c r="K14" s="32">
        <v>361441</v>
      </c>
      <c r="L14" s="32">
        <v>410055</v>
      </c>
      <c r="M14" s="32">
        <v>268916</v>
      </c>
      <c r="N14" s="25">
        <f t="shared" ref="N14" si="2">SUM(N12:N13)</f>
        <v>1712478</v>
      </c>
    </row>
    <row r="15" spans="1:14" x14ac:dyDescent="0.25">
      <c r="A15" s="21" t="s">
        <v>25</v>
      </c>
      <c r="B15" s="31">
        <v>12543</v>
      </c>
      <c r="C15" s="31">
        <v>11143</v>
      </c>
      <c r="D15" s="31">
        <v>14306</v>
      </c>
      <c r="E15" s="31">
        <v>12705</v>
      </c>
      <c r="F15" s="31">
        <v>10502</v>
      </c>
      <c r="G15" s="31">
        <v>8880</v>
      </c>
      <c r="H15" s="31">
        <v>4657</v>
      </c>
      <c r="I15" s="31">
        <v>8990</v>
      </c>
      <c r="J15" s="31">
        <v>15503</v>
      </c>
      <c r="K15" s="31">
        <v>12371</v>
      </c>
      <c r="L15" s="31">
        <v>15934</v>
      </c>
      <c r="M15" s="31">
        <v>8535</v>
      </c>
      <c r="N15" s="23">
        <f>SUM(B15:M15)</f>
        <v>136069</v>
      </c>
    </row>
    <row r="16" spans="1:14" x14ac:dyDescent="0.25">
      <c r="A16" s="19" t="s">
        <v>26</v>
      </c>
      <c r="B16" s="30">
        <v>8744</v>
      </c>
      <c r="C16" s="30">
        <v>8012</v>
      </c>
      <c r="D16" s="30">
        <v>10030</v>
      </c>
      <c r="E16" s="30">
        <v>9929</v>
      </c>
      <c r="F16" s="30">
        <v>7746</v>
      </c>
      <c r="G16" s="30">
        <v>6374</v>
      </c>
      <c r="H16" s="30">
        <v>2482</v>
      </c>
      <c r="I16" s="30">
        <v>5724</v>
      </c>
      <c r="J16" s="30">
        <v>11656</v>
      </c>
      <c r="K16" s="30">
        <v>8824</v>
      </c>
      <c r="L16" s="30">
        <v>11830</v>
      </c>
      <c r="M16" s="30">
        <v>6639</v>
      </c>
      <c r="N16" s="20">
        <f>SUM(B16:M16)</f>
        <v>97990</v>
      </c>
    </row>
    <row r="17" spans="1:14" x14ac:dyDescent="0.25">
      <c r="A17" s="24" t="s">
        <v>27</v>
      </c>
      <c r="B17" s="32">
        <v>21287</v>
      </c>
      <c r="C17" s="32">
        <v>19155</v>
      </c>
      <c r="D17" s="32">
        <v>24336</v>
      </c>
      <c r="E17" s="32">
        <v>22634</v>
      </c>
      <c r="F17" s="32">
        <v>18248</v>
      </c>
      <c r="G17" s="32">
        <v>15254</v>
      </c>
      <c r="H17" s="32">
        <v>7139</v>
      </c>
      <c r="I17" s="32">
        <v>14714</v>
      </c>
      <c r="J17" s="32">
        <v>27159</v>
      </c>
      <c r="K17" s="32">
        <v>21195</v>
      </c>
      <c r="L17" s="32">
        <v>27764</v>
      </c>
      <c r="M17" s="32">
        <v>15174</v>
      </c>
      <c r="N17" s="25">
        <f>SUM(B17:M17)</f>
        <v>234059</v>
      </c>
    </row>
    <row r="18" spans="1:14" x14ac:dyDescent="0.25">
      <c r="A18" s="21" t="s">
        <v>28</v>
      </c>
      <c r="B18" s="31">
        <v>58742</v>
      </c>
      <c r="C18" s="31">
        <v>62929</v>
      </c>
      <c r="D18" s="31">
        <v>46123</v>
      </c>
      <c r="E18" s="31">
        <v>52714</v>
      </c>
      <c r="F18" s="31">
        <v>61378</v>
      </c>
      <c r="G18" s="31">
        <v>62938</v>
      </c>
      <c r="H18" s="31">
        <v>51990</v>
      </c>
      <c r="I18" s="31">
        <v>63553</v>
      </c>
      <c r="J18" s="31">
        <v>82111</v>
      </c>
      <c r="K18" s="31">
        <v>77262</v>
      </c>
      <c r="L18" s="31">
        <v>87841</v>
      </c>
      <c r="M18" s="31">
        <v>58614</v>
      </c>
      <c r="N18" s="23">
        <f>SUM(B18:M18)</f>
        <v>766195</v>
      </c>
    </row>
    <row r="19" spans="1:14" x14ac:dyDescent="0.25">
      <c r="A19" s="19" t="s">
        <v>29</v>
      </c>
      <c r="B19" s="30">
        <v>220072</v>
      </c>
      <c r="C19" s="30">
        <v>232851</v>
      </c>
      <c r="D19" s="30">
        <v>142719</v>
      </c>
      <c r="E19" s="30">
        <v>177377</v>
      </c>
      <c r="F19" s="30">
        <v>206436</v>
      </c>
      <c r="G19" s="30">
        <v>208591</v>
      </c>
      <c r="H19" s="30">
        <v>147295</v>
      </c>
      <c r="I19" s="30">
        <v>215590</v>
      </c>
      <c r="J19" s="30">
        <v>286153</v>
      </c>
      <c r="K19" s="30">
        <v>268609</v>
      </c>
      <c r="L19" s="30">
        <v>308527</v>
      </c>
      <c r="M19" s="30">
        <v>208177</v>
      </c>
      <c r="N19" s="20">
        <f>SUM(N16:N18)</f>
        <v>1098244</v>
      </c>
    </row>
    <row r="20" spans="1:14" x14ac:dyDescent="0.25">
      <c r="A20" s="24" t="s">
        <v>30</v>
      </c>
      <c r="B20" s="32">
        <v>278814</v>
      </c>
      <c r="C20" s="32">
        <v>295780</v>
      </c>
      <c r="D20" s="32">
        <v>188842</v>
      </c>
      <c r="E20" s="32">
        <v>230091</v>
      </c>
      <c r="F20" s="32">
        <v>267814</v>
      </c>
      <c r="G20" s="32">
        <v>271529</v>
      </c>
      <c r="H20" s="32">
        <v>199285</v>
      </c>
      <c r="I20" s="32">
        <v>279143</v>
      </c>
      <c r="J20" s="32">
        <v>368264</v>
      </c>
      <c r="K20" s="32">
        <v>345871</v>
      </c>
      <c r="L20" s="32">
        <v>396368</v>
      </c>
      <c r="M20" s="32">
        <v>266791</v>
      </c>
      <c r="N20" s="25">
        <f>SUM(B20:M20)</f>
        <v>3388592</v>
      </c>
    </row>
    <row r="21" spans="1:14" x14ac:dyDescent="0.25">
      <c r="A21" s="21" t="s">
        <v>31</v>
      </c>
      <c r="B21" s="31">
        <v>1702</v>
      </c>
      <c r="C21" s="31">
        <v>1554</v>
      </c>
      <c r="D21" s="31">
        <v>1874</v>
      </c>
      <c r="E21" s="31">
        <v>1836</v>
      </c>
      <c r="F21" s="31">
        <v>1561</v>
      </c>
      <c r="G21" s="31">
        <v>887</v>
      </c>
      <c r="H21" s="31">
        <v>117</v>
      </c>
      <c r="I21" s="31">
        <v>854</v>
      </c>
      <c r="J21" s="31">
        <v>1755</v>
      </c>
      <c r="K21" s="31">
        <v>1333</v>
      </c>
      <c r="L21" s="31">
        <v>1607</v>
      </c>
      <c r="M21" s="31">
        <v>1120</v>
      </c>
      <c r="N21" s="23">
        <f>SUM(B21:M21)</f>
        <v>16200</v>
      </c>
    </row>
    <row r="22" spans="1:14" x14ac:dyDescent="0.25">
      <c r="A22" s="19" t="s">
        <v>32</v>
      </c>
      <c r="B22" s="30">
        <v>3677</v>
      </c>
      <c r="C22" s="30">
        <v>3051</v>
      </c>
      <c r="D22" s="30">
        <v>3992</v>
      </c>
      <c r="E22" s="30">
        <v>3950</v>
      </c>
      <c r="F22" s="30">
        <v>3360</v>
      </c>
      <c r="G22" s="30">
        <v>2371</v>
      </c>
      <c r="H22" s="30">
        <v>445</v>
      </c>
      <c r="I22" s="30">
        <v>2321</v>
      </c>
      <c r="J22" s="30">
        <v>4845</v>
      </c>
      <c r="K22" s="30">
        <v>3708</v>
      </c>
      <c r="L22" s="30">
        <v>4514</v>
      </c>
      <c r="M22" s="30">
        <v>3259</v>
      </c>
      <c r="N22" s="20">
        <f>SUM(B22:M22)</f>
        <v>39493</v>
      </c>
    </row>
    <row r="23" spans="1:14" x14ac:dyDescent="0.25">
      <c r="A23" s="21" t="s">
        <v>33</v>
      </c>
      <c r="B23" s="31">
        <v>2126</v>
      </c>
      <c r="C23" s="31">
        <v>1573</v>
      </c>
      <c r="D23" s="31">
        <v>2095</v>
      </c>
      <c r="E23" s="31">
        <v>2130</v>
      </c>
      <c r="F23" s="31">
        <v>1714</v>
      </c>
      <c r="G23" s="31">
        <v>1188</v>
      </c>
      <c r="H23" s="31">
        <v>97</v>
      </c>
      <c r="I23" s="31">
        <v>796</v>
      </c>
      <c r="J23" s="31">
        <v>2038</v>
      </c>
      <c r="K23" s="31">
        <v>1521</v>
      </c>
      <c r="L23" s="31">
        <v>1922</v>
      </c>
      <c r="M23" s="31">
        <v>1083</v>
      </c>
      <c r="N23" s="23">
        <f t="shared" ref="N23" si="3">SUM(N21:N22)</f>
        <v>55693</v>
      </c>
    </row>
    <row r="24" spans="1:14" x14ac:dyDescent="0.25">
      <c r="A24" s="19" t="s">
        <v>34</v>
      </c>
      <c r="B24" s="30">
        <v>2560</v>
      </c>
      <c r="C24" s="30">
        <v>2455</v>
      </c>
      <c r="D24" s="30">
        <v>3002</v>
      </c>
      <c r="E24" s="30">
        <v>2926</v>
      </c>
      <c r="F24" s="30">
        <v>2239</v>
      </c>
      <c r="G24" s="30">
        <v>1617</v>
      </c>
      <c r="H24" s="30">
        <v>510</v>
      </c>
      <c r="I24" s="30">
        <v>1538</v>
      </c>
      <c r="J24" s="30">
        <v>2789</v>
      </c>
      <c r="K24" s="30">
        <v>2131</v>
      </c>
      <c r="L24" s="30">
        <v>2812</v>
      </c>
      <c r="M24" s="30">
        <v>1942</v>
      </c>
      <c r="N24" s="20">
        <f>SUM(B24:M24)</f>
        <v>26521</v>
      </c>
    </row>
    <row r="25" spans="1:14" x14ac:dyDescent="0.25">
      <c r="A25" s="21" t="s">
        <v>35</v>
      </c>
      <c r="B25" s="31">
        <v>3878</v>
      </c>
      <c r="C25" s="31">
        <v>3478</v>
      </c>
      <c r="D25" s="31">
        <v>4348</v>
      </c>
      <c r="E25" s="31">
        <v>3948</v>
      </c>
      <c r="F25" s="31">
        <v>3345</v>
      </c>
      <c r="G25" s="31">
        <v>2661</v>
      </c>
      <c r="H25" s="31">
        <v>918</v>
      </c>
      <c r="I25" s="31">
        <v>2820</v>
      </c>
      <c r="J25" s="31">
        <v>5077</v>
      </c>
      <c r="K25" s="31">
        <v>3682</v>
      </c>
      <c r="L25" s="31">
        <v>4692</v>
      </c>
      <c r="M25" s="31">
        <v>3233</v>
      </c>
      <c r="N25" s="23">
        <f t="shared" ref="N25:N32" si="4">SUM(B25:M25)</f>
        <v>42080</v>
      </c>
    </row>
    <row r="26" spans="1:14" x14ac:dyDescent="0.25">
      <c r="A26" s="19" t="s">
        <v>36</v>
      </c>
      <c r="B26" s="30">
        <v>5655</v>
      </c>
      <c r="C26" s="30">
        <v>5085</v>
      </c>
      <c r="D26" s="30">
        <v>6326</v>
      </c>
      <c r="E26" s="30">
        <v>5880</v>
      </c>
      <c r="F26" s="30">
        <v>5418</v>
      </c>
      <c r="G26" s="30">
        <v>3490</v>
      </c>
      <c r="H26" s="30">
        <v>526</v>
      </c>
      <c r="I26" s="30">
        <v>2880</v>
      </c>
      <c r="J26" s="30">
        <v>5915</v>
      </c>
      <c r="K26" s="30">
        <v>4320</v>
      </c>
      <c r="L26" s="30">
        <v>5583</v>
      </c>
      <c r="M26" s="30">
        <v>4080</v>
      </c>
      <c r="N26" s="20">
        <f t="shared" si="4"/>
        <v>55158</v>
      </c>
    </row>
    <row r="27" spans="1:14" x14ac:dyDescent="0.25">
      <c r="A27" s="24" t="s">
        <v>37</v>
      </c>
      <c r="B27" s="32">
        <v>19598</v>
      </c>
      <c r="C27" s="32">
        <v>17196</v>
      </c>
      <c r="D27" s="32">
        <v>21637</v>
      </c>
      <c r="E27" s="32">
        <v>20670</v>
      </c>
      <c r="F27" s="32">
        <v>17637</v>
      </c>
      <c r="G27" s="32">
        <v>12214</v>
      </c>
      <c r="H27" s="32">
        <v>2613</v>
      </c>
      <c r="I27" s="32">
        <v>11209</v>
      </c>
      <c r="J27" s="32">
        <v>22419</v>
      </c>
      <c r="K27" s="32">
        <v>16695</v>
      </c>
      <c r="L27" s="32">
        <v>21130</v>
      </c>
      <c r="M27" s="32">
        <v>14717</v>
      </c>
      <c r="N27" s="25">
        <f t="shared" si="4"/>
        <v>197735</v>
      </c>
    </row>
    <row r="28" spans="1:14" x14ac:dyDescent="0.25">
      <c r="A28" s="21" t="s">
        <v>38</v>
      </c>
      <c r="B28" s="31">
        <v>8151</v>
      </c>
      <c r="C28" s="31">
        <v>9567</v>
      </c>
      <c r="D28" s="31">
        <v>8558</v>
      </c>
      <c r="E28" s="31">
        <v>7564</v>
      </c>
      <c r="F28" s="31">
        <v>7779</v>
      </c>
      <c r="G28" s="31">
        <v>9534</v>
      </c>
      <c r="H28" s="31">
        <v>6327</v>
      </c>
      <c r="I28" s="31">
        <v>9314</v>
      </c>
      <c r="J28" s="31">
        <v>10949</v>
      </c>
      <c r="K28" s="31">
        <v>10679</v>
      </c>
      <c r="L28" s="31">
        <v>11587</v>
      </c>
      <c r="M28" s="31">
        <v>8189</v>
      </c>
      <c r="N28" s="23">
        <f t="shared" si="4"/>
        <v>108198</v>
      </c>
    </row>
    <row r="29" spans="1:14" x14ac:dyDescent="0.25">
      <c r="A29" s="19" t="s">
        <v>39</v>
      </c>
      <c r="B29" s="30">
        <v>44129</v>
      </c>
      <c r="C29" s="30">
        <v>42643</v>
      </c>
      <c r="D29" s="30">
        <v>38563</v>
      </c>
      <c r="E29" s="30">
        <v>38451</v>
      </c>
      <c r="F29" s="30">
        <v>29808</v>
      </c>
      <c r="G29" s="30">
        <v>35204</v>
      </c>
      <c r="H29" s="30">
        <v>14632</v>
      </c>
      <c r="I29" s="30">
        <v>35050</v>
      </c>
      <c r="J29" s="30">
        <v>59225</v>
      </c>
      <c r="K29" s="30">
        <v>51595</v>
      </c>
      <c r="L29" s="30">
        <v>64626</v>
      </c>
      <c r="M29" s="30">
        <v>38648</v>
      </c>
      <c r="N29" s="20">
        <f t="shared" si="4"/>
        <v>492574</v>
      </c>
    </row>
    <row r="30" spans="1:14" x14ac:dyDescent="0.25">
      <c r="A30" s="21" t="s">
        <v>40</v>
      </c>
      <c r="B30" s="31">
        <v>50103</v>
      </c>
      <c r="C30" s="31">
        <v>57526</v>
      </c>
      <c r="D30" s="31">
        <v>43101</v>
      </c>
      <c r="E30" s="31">
        <v>45392</v>
      </c>
      <c r="F30" s="31">
        <v>51416</v>
      </c>
      <c r="G30" s="31">
        <v>55679</v>
      </c>
      <c r="H30" s="31">
        <v>38234</v>
      </c>
      <c r="I30" s="31">
        <v>56382</v>
      </c>
      <c r="J30" s="31">
        <v>78082</v>
      </c>
      <c r="K30" s="31">
        <v>73659</v>
      </c>
      <c r="L30" s="31">
        <v>81812</v>
      </c>
      <c r="M30" s="31">
        <v>54560</v>
      </c>
      <c r="N30" s="23">
        <f t="shared" si="4"/>
        <v>685946</v>
      </c>
    </row>
    <row r="31" spans="1:14" x14ac:dyDescent="0.25">
      <c r="A31" s="24" t="s">
        <v>41</v>
      </c>
      <c r="B31" s="32">
        <v>102383</v>
      </c>
      <c r="C31" s="32">
        <v>109736</v>
      </c>
      <c r="D31" s="32">
        <v>90222</v>
      </c>
      <c r="E31" s="32">
        <v>91407</v>
      </c>
      <c r="F31" s="32">
        <v>89003</v>
      </c>
      <c r="G31" s="32">
        <v>100417</v>
      </c>
      <c r="H31" s="32">
        <v>59193</v>
      </c>
      <c r="I31" s="32">
        <v>100746</v>
      </c>
      <c r="J31" s="32">
        <v>148256</v>
      </c>
      <c r="K31" s="32">
        <v>135933</v>
      </c>
      <c r="L31" s="32">
        <v>158025</v>
      </c>
      <c r="M31" s="32">
        <v>101397</v>
      </c>
      <c r="N31" s="25">
        <f t="shared" ref="N31" si="5">SUM(N25:N30)</f>
        <v>1581691</v>
      </c>
    </row>
    <row r="32" spans="1:14" x14ac:dyDescent="0.25">
      <c r="A32" s="19" t="s">
        <v>42</v>
      </c>
      <c r="B32" s="30">
        <v>75357</v>
      </c>
      <c r="C32" s="30">
        <v>82288</v>
      </c>
      <c r="D32" s="30">
        <v>79417</v>
      </c>
      <c r="E32" s="30">
        <v>74267</v>
      </c>
      <c r="F32" s="30">
        <v>69372</v>
      </c>
      <c r="G32" s="30">
        <v>70958</v>
      </c>
      <c r="H32" s="30">
        <v>50934</v>
      </c>
      <c r="I32" s="30">
        <v>74682</v>
      </c>
      <c r="J32" s="30">
        <v>102551</v>
      </c>
      <c r="K32" s="30">
        <v>89954</v>
      </c>
      <c r="L32" s="30">
        <v>107924</v>
      </c>
      <c r="M32" s="30">
        <v>74719</v>
      </c>
      <c r="N32" s="20">
        <f t="shared" si="4"/>
        <v>952423</v>
      </c>
    </row>
    <row r="33" spans="1:14" x14ac:dyDescent="0.25">
      <c r="A33" s="21" t="s">
        <v>43</v>
      </c>
      <c r="B33" s="31">
        <v>113869</v>
      </c>
      <c r="C33" s="31">
        <v>102347</v>
      </c>
      <c r="D33" s="31">
        <v>100760</v>
      </c>
      <c r="E33" s="31">
        <v>87939</v>
      </c>
      <c r="F33" s="31">
        <v>94012</v>
      </c>
      <c r="G33" s="31">
        <v>89535</v>
      </c>
      <c r="H33" s="31">
        <v>58249</v>
      </c>
      <c r="I33" s="31">
        <v>90058</v>
      </c>
      <c r="J33" s="31">
        <v>131327</v>
      </c>
      <c r="K33" s="31">
        <v>129909</v>
      </c>
      <c r="L33" s="31">
        <v>156697</v>
      </c>
      <c r="M33" s="31">
        <v>110021</v>
      </c>
      <c r="N33" s="23">
        <f>SUM(B33:M33)</f>
        <v>1264723</v>
      </c>
    </row>
    <row r="34" spans="1:14" x14ac:dyDescent="0.25">
      <c r="A34" s="24" t="s">
        <v>44</v>
      </c>
      <c r="B34" s="32">
        <v>189226</v>
      </c>
      <c r="C34" s="32">
        <v>184635</v>
      </c>
      <c r="D34" s="32">
        <v>180177</v>
      </c>
      <c r="E34" s="32">
        <v>162206</v>
      </c>
      <c r="F34" s="32">
        <v>163384</v>
      </c>
      <c r="G34" s="32">
        <v>160493</v>
      </c>
      <c r="H34" s="32">
        <v>109183</v>
      </c>
      <c r="I34" s="32">
        <v>164740</v>
      </c>
      <c r="J34" s="32">
        <v>233878</v>
      </c>
      <c r="K34" s="32">
        <v>219863</v>
      </c>
      <c r="L34" s="32">
        <v>264621</v>
      </c>
      <c r="M34" s="32">
        <v>184740</v>
      </c>
      <c r="N34" s="25">
        <f>SUM(B34:M34)</f>
        <v>2217146</v>
      </c>
    </row>
    <row r="35" spans="1:14" x14ac:dyDescent="0.25">
      <c r="A35" s="19" t="s">
        <v>45</v>
      </c>
      <c r="B35" s="30">
        <v>52</v>
      </c>
      <c r="C35" s="30">
        <v>43</v>
      </c>
      <c r="D35" s="30">
        <v>60</v>
      </c>
      <c r="E35" s="30">
        <v>55</v>
      </c>
      <c r="F35" s="30">
        <v>64</v>
      </c>
      <c r="G35" s="30">
        <v>65</v>
      </c>
      <c r="H35" s="30">
        <v>44</v>
      </c>
      <c r="I35" s="30">
        <v>51</v>
      </c>
      <c r="J35" s="30">
        <v>48</v>
      </c>
      <c r="K35" s="30">
        <v>62</v>
      </c>
      <c r="L35" s="30">
        <v>63</v>
      </c>
      <c r="M35" s="30">
        <v>38</v>
      </c>
      <c r="N35" s="20">
        <f>SUM(B35:M35)</f>
        <v>645</v>
      </c>
    </row>
    <row r="36" spans="1:14" x14ac:dyDescent="0.25">
      <c r="A36" s="21" t="s">
        <v>46</v>
      </c>
      <c r="B36" s="31">
        <v>6626</v>
      </c>
      <c r="C36" s="31">
        <v>6250</v>
      </c>
      <c r="D36" s="31">
        <v>7619</v>
      </c>
      <c r="E36" s="31">
        <v>7643</v>
      </c>
      <c r="F36" s="31">
        <v>6695</v>
      </c>
      <c r="G36" s="31">
        <v>5293</v>
      </c>
      <c r="H36" s="31">
        <v>411</v>
      </c>
      <c r="I36" s="31">
        <v>4599</v>
      </c>
      <c r="J36" s="31">
        <v>9154</v>
      </c>
      <c r="K36" s="31">
        <v>6870</v>
      </c>
      <c r="L36" s="31">
        <v>8455</v>
      </c>
      <c r="M36" s="31">
        <v>5506</v>
      </c>
      <c r="N36" s="22">
        <v>6626</v>
      </c>
    </row>
    <row r="37" spans="1:14" x14ac:dyDescent="0.25">
      <c r="A37" s="19" t="s">
        <v>47</v>
      </c>
      <c r="B37" s="30">
        <v>21979</v>
      </c>
      <c r="C37" s="30">
        <v>24510</v>
      </c>
      <c r="D37" s="30">
        <v>28381</v>
      </c>
      <c r="E37" s="30">
        <v>30678</v>
      </c>
      <c r="F37" s="30">
        <v>32712</v>
      </c>
      <c r="G37" s="30">
        <v>37424</v>
      </c>
      <c r="H37" s="30">
        <v>57126</v>
      </c>
      <c r="I37" s="30">
        <v>33091</v>
      </c>
      <c r="J37" s="30">
        <v>29106</v>
      </c>
      <c r="K37" s="30">
        <v>24914</v>
      </c>
      <c r="L37" s="30">
        <v>25636</v>
      </c>
      <c r="M37" s="30">
        <v>19021</v>
      </c>
      <c r="N37" s="20">
        <f>SUM(B37:M37)</f>
        <v>364578</v>
      </c>
    </row>
    <row r="38" spans="1:14" x14ac:dyDescent="0.25">
      <c r="A38" s="24" t="s">
        <v>48</v>
      </c>
      <c r="B38" s="32">
        <v>28657</v>
      </c>
      <c r="C38" s="32">
        <v>30803</v>
      </c>
      <c r="D38" s="32">
        <v>36060</v>
      </c>
      <c r="E38" s="32">
        <v>38376</v>
      </c>
      <c r="F38" s="32">
        <v>39471</v>
      </c>
      <c r="G38" s="32">
        <v>42782</v>
      </c>
      <c r="H38" s="32">
        <v>57581</v>
      </c>
      <c r="I38" s="32">
        <v>37741</v>
      </c>
      <c r="J38" s="32">
        <v>38308</v>
      </c>
      <c r="K38" s="32">
        <v>31846</v>
      </c>
      <c r="L38" s="32">
        <v>34154</v>
      </c>
      <c r="M38" s="32">
        <v>24565</v>
      </c>
      <c r="N38" s="25">
        <f>SUM(B38:M38)</f>
        <v>440344</v>
      </c>
    </row>
    <row r="39" spans="1:14" x14ac:dyDescent="0.25">
      <c r="A39" s="26" t="s">
        <v>49</v>
      </c>
      <c r="B39" s="30">
        <v>878747</v>
      </c>
      <c r="C39" s="30">
        <v>923169</v>
      </c>
      <c r="D39" s="30">
        <v>836734</v>
      </c>
      <c r="E39" s="30">
        <v>811408</v>
      </c>
      <c r="F39" s="30">
        <v>800341</v>
      </c>
      <c r="G39" s="30">
        <v>856743</v>
      </c>
      <c r="H39" s="30">
        <v>623861</v>
      </c>
      <c r="I39" s="30">
        <v>899905</v>
      </c>
      <c r="J39" s="30">
        <v>1242876</v>
      </c>
      <c r="K39" s="30">
        <v>1157462</v>
      </c>
      <c r="L39" s="30">
        <v>1344036</v>
      </c>
      <c r="M39" s="30">
        <v>897797</v>
      </c>
      <c r="N39" s="27">
        <f>SUM(B39:M39)</f>
        <v>11273079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9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'2022'!I6</f>
        <v>0</v>
      </c>
      <c r="C6" s="52">
        <f>'2021'!I6</f>
        <v>704</v>
      </c>
      <c r="D6" s="52">
        <f t="shared" ref="D6" si="0">B6-C6</f>
        <v>-704</v>
      </c>
      <c r="E6" s="41">
        <f t="shared" ref="E6" si="1">D6/C6</f>
        <v>-1</v>
      </c>
      <c r="F6" s="52">
        <f>SUM('2022'!B6:I6)</f>
        <v>2724</v>
      </c>
      <c r="G6" s="52">
        <f>SUM('2021'!B6:I6)</f>
        <v>8696</v>
      </c>
      <c r="H6" s="52">
        <f>F6-G6</f>
        <v>-5972</v>
      </c>
      <c r="I6" s="42">
        <f>H6/G6</f>
        <v>-0.68675252989880409</v>
      </c>
    </row>
    <row r="7" spans="1:9" x14ac:dyDescent="0.25">
      <c r="A7" s="21" t="s">
        <v>17</v>
      </c>
      <c r="B7" s="22">
        <f>'2022'!I7</f>
        <v>0</v>
      </c>
      <c r="C7" s="53">
        <f>'2021'!I7</f>
        <v>9758</v>
      </c>
      <c r="D7" s="53">
        <f t="shared" ref="D7:D39" si="2">B7-C7</f>
        <v>-9758</v>
      </c>
      <c r="E7" s="43">
        <f t="shared" ref="E7:E39" si="3">D7/C7</f>
        <v>-1</v>
      </c>
      <c r="F7" s="53">
        <f>SUM('2022'!B7:I7)</f>
        <v>28085</v>
      </c>
      <c r="G7" s="53">
        <f>SUM('2021'!B7:I7)</f>
        <v>89960</v>
      </c>
      <c r="H7" s="53">
        <f t="shared" ref="H7:H39" si="4">F7-G7</f>
        <v>-61875</v>
      </c>
      <c r="I7" s="44">
        <f t="shared" ref="I7:I39" si="5">H7/G7</f>
        <v>-0.68780569141840819</v>
      </c>
    </row>
    <row r="8" spans="1:9" x14ac:dyDescent="0.25">
      <c r="A8" s="19" t="s">
        <v>18</v>
      </c>
      <c r="B8" s="40">
        <f>'2022'!I8</f>
        <v>0</v>
      </c>
      <c r="C8" s="52">
        <f>'2021'!I8</f>
        <v>6575</v>
      </c>
      <c r="D8" s="52">
        <f t="shared" si="2"/>
        <v>-6575</v>
      </c>
      <c r="E8" s="41">
        <f t="shared" si="3"/>
        <v>-1</v>
      </c>
      <c r="F8" s="52">
        <f>SUM('2022'!B8:I8)</f>
        <v>19889</v>
      </c>
      <c r="G8" s="52">
        <f>SUM('2021'!B8:I8)</f>
        <v>60697</v>
      </c>
      <c r="H8" s="52">
        <f t="shared" si="4"/>
        <v>-40808</v>
      </c>
      <c r="I8" s="42">
        <f t="shared" si="5"/>
        <v>-0.67232317906980577</v>
      </c>
    </row>
    <row r="9" spans="1:9" x14ac:dyDescent="0.25">
      <c r="A9" s="24" t="s">
        <v>19</v>
      </c>
      <c r="B9" s="45">
        <f>'2022'!I9</f>
        <v>0</v>
      </c>
      <c r="C9" s="45">
        <f>'2021'!I9</f>
        <v>17037</v>
      </c>
      <c r="D9" s="45">
        <f t="shared" si="2"/>
        <v>-17037</v>
      </c>
      <c r="E9" s="46">
        <f t="shared" si="3"/>
        <v>-1</v>
      </c>
      <c r="F9" s="45">
        <f>SUM('2022'!B9:I9)</f>
        <v>50698</v>
      </c>
      <c r="G9" s="45">
        <f>SUM('2021'!B9:I9)</f>
        <v>159353</v>
      </c>
      <c r="H9" s="45">
        <f t="shared" si="4"/>
        <v>-108655</v>
      </c>
      <c r="I9" s="47">
        <f t="shared" si="5"/>
        <v>-0.6818509849202713</v>
      </c>
    </row>
    <row r="10" spans="1:9" x14ac:dyDescent="0.25">
      <c r="A10" s="21" t="s">
        <v>20</v>
      </c>
      <c r="B10" s="22">
        <f>'2022'!I10</f>
        <v>0</v>
      </c>
      <c r="C10" s="53">
        <f>'2021'!I10</f>
        <v>26009</v>
      </c>
      <c r="D10" s="53">
        <f t="shared" si="2"/>
        <v>-26009</v>
      </c>
      <c r="E10" s="43">
        <f t="shared" si="3"/>
        <v>-1</v>
      </c>
      <c r="F10" s="53">
        <f>SUM('2022'!B10:I10)</f>
        <v>59719</v>
      </c>
      <c r="G10" s="53">
        <f>SUM('2021'!B10:I10)</f>
        <v>171661</v>
      </c>
      <c r="H10" s="53">
        <f t="shared" si="4"/>
        <v>-111942</v>
      </c>
      <c r="I10" s="42">
        <f t="shared" si="5"/>
        <v>-0.6521108463774532</v>
      </c>
    </row>
    <row r="11" spans="1:9" x14ac:dyDescent="0.25">
      <c r="A11" s="19" t="s">
        <v>21</v>
      </c>
      <c r="B11" s="40">
        <f>'2022'!I11</f>
        <v>0</v>
      </c>
      <c r="C11" s="52">
        <f>'2021'!I11</f>
        <v>107396</v>
      </c>
      <c r="D11" s="52">
        <f t="shared" si="2"/>
        <v>-107396</v>
      </c>
      <c r="E11" s="41">
        <f t="shared" si="3"/>
        <v>-1</v>
      </c>
      <c r="F11" s="52">
        <f>SUM('2022'!B11:I11)</f>
        <v>226544</v>
      </c>
      <c r="G11" s="52">
        <f>SUM('2021'!B11:I11)</f>
        <v>693690</v>
      </c>
      <c r="H11" s="52">
        <f t="shared" si="4"/>
        <v>-467146</v>
      </c>
      <c r="I11" s="42">
        <f t="shared" si="5"/>
        <v>-0.67342184549294348</v>
      </c>
    </row>
    <row r="12" spans="1:9" x14ac:dyDescent="0.25">
      <c r="A12" s="21" t="s">
        <v>22</v>
      </c>
      <c r="B12" s="22">
        <f>'2022'!I12</f>
        <v>0</v>
      </c>
      <c r="C12" s="53">
        <f>'2021'!I12</f>
        <v>2646</v>
      </c>
      <c r="D12" s="53">
        <f t="shared" si="2"/>
        <v>-2646</v>
      </c>
      <c r="E12" s="43">
        <f t="shared" si="3"/>
        <v>-1</v>
      </c>
      <c r="F12" s="53">
        <f>SUM('2022'!B12:I12)</f>
        <v>8564</v>
      </c>
      <c r="G12" s="53">
        <f>SUM('2021'!B12:I12)</f>
        <v>23129</v>
      </c>
      <c r="H12" s="53">
        <f t="shared" si="4"/>
        <v>-14565</v>
      </c>
      <c r="I12" s="44">
        <f t="shared" si="5"/>
        <v>-0.62972891175580437</v>
      </c>
    </row>
    <row r="13" spans="1:9" x14ac:dyDescent="0.25">
      <c r="A13" s="19" t="s">
        <v>23</v>
      </c>
      <c r="B13" s="40">
        <f>'2022'!I13</f>
        <v>0</v>
      </c>
      <c r="C13" s="52">
        <f>'2021'!I13</f>
        <v>138524</v>
      </c>
      <c r="D13" s="52">
        <f t="shared" si="2"/>
        <v>-138524</v>
      </c>
      <c r="E13" s="41">
        <f t="shared" si="3"/>
        <v>-1</v>
      </c>
      <c r="F13" s="52">
        <f>SUM('2022'!B13:I13)</f>
        <v>323749</v>
      </c>
      <c r="G13" s="52">
        <f>SUM('2021'!B13:I13)</f>
        <v>937614</v>
      </c>
      <c r="H13" s="52">
        <f t="shared" si="4"/>
        <v>-613865</v>
      </c>
      <c r="I13" s="42">
        <f t="shared" si="5"/>
        <v>-0.65470972063130461</v>
      </c>
    </row>
    <row r="14" spans="1:9" x14ac:dyDescent="0.25">
      <c r="A14" s="24" t="s">
        <v>24</v>
      </c>
      <c r="B14" s="45">
        <f>'2022'!I14</f>
        <v>0</v>
      </c>
      <c r="C14" s="45">
        <f>'2021'!I14</f>
        <v>274575</v>
      </c>
      <c r="D14" s="45">
        <f t="shared" si="2"/>
        <v>-274575</v>
      </c>
      <c r="E14" s="46">
        <f t="shared" si="3"/>
        <v>-1</v>
      </c>
      <c r="F14" s="45">
        <f>SUM('2022'!B14:I14)</f>
        <v>618576</v>
      </c>
      <c r="G14" s="45">
        <f>SUM('2021'!B14:I14)</f>
        <v>1826094</v>
      </c>
      <c r="H14" s="45">
        <f t="shared" si="4"/>
        <v>-1207518</v>
      </c>
      <c r="I14" s="47">
        <f t="shared" si="5"/>
        <v>-0.66125730657896031</v>
      </c>
    </row>
    <row r="15" spans="1:9" x14ac:dyDescent="0.25">
      <c r="A15" s="21" t="s">
        <v>25</v>
      </c>
      <c r="B15" s="22">
        <f>'2022'!I15</f>
        <v>0</v>
      </c>
      <c r="C15" s="53">
        <f>'2021'!I15</f>
        <v>8990</v>
      </c>
      <c r="D15" s="53">
        <f t="shared" si="2"/>
        <v>-8990</v>
      </c>
      <c r="E15" s="43">
        <f t="shared" si="3"/>
        <v>-1</v>
      </c>
      <c r="F15" s="53">
        <f>SUM('2022'!B15:I15)</f>
        <v>24192</v>
      </c>
      <c r="G15" s="53">
        <f>SUM('2021'!B15:I15)</f>
        <v>83726</v>
      </c>
      <c r="H15" s="53">
        <f t="shared" si="4"/>
        <v>-59534</v>
      </c>
      <c r="I15" s="44">
        <f t="shared" si="5"/>
        <v>-0.71105749707378829</v>
      </c>
    </row>
    <row r="16" spans="1:9" x14ac:dyDescent="0.25">
      <c r="A16" s="19" t="s">
        <v>26</v>
      </c>
      <c r="B16" s="40">
        <f>'2022'!I16</f>
        <v>0</v>
      </c>
      <c r="C16" s="52">
        <f>'2021'!I16</f>
        <v>5724</v>
      </c>
      <c r="D16" s="52">
        <f t="shared" si="2"/>
        <v>-5724</v>
      </c>
      <c r="E16" s="41">
        <f t="shared" si="3"/>
        <v>-1</v>
      </c>
      <c r="F16" s="52">
        <f>SUM('2022'!B16:I16)</f>
        <v>15688</v>
      </c>
      <c r="G16" s="52">
        <f>SUM('2021'!B16:I16)</f>
        <v>59041</v>
      </c>
      <c r="H16" s="52">
        <f t="shared" si="4"/>
        <v>-43353</v>
      </c>
      <c r="I16" s="42">
        <f t="shared" si="5"/>
        <v>-0.73428634338849275</v>
      </c>
    </row>
    <row r="17" spans="1:9" x14ac:dyDescent="0.25">
      <c r="A17" s="24" t="s">
        <v>27</v>
      </c>
      <c r="B17" s="45">
        <f>'2022'!I17</f>
        <v>0</v>
      </c>
      <c r="C17" s="45">
        <f>'2021'!I17</f>
        <v>14714</v>
      </c>
      <c r="D17" s="45">
        <f t="shared" si="2"/>
        <v>-14714</v>
      </c>
      <c r="E17" s="46">
        <f t="shared" si="3"/>
        <v>-1</v>
      </c>
      <c r="F17" s="45">
        <f>SUM('2022'!B17:I17)</f>
        <v>39880</v>
      </c>
      <c r="G17" s="45">
        <f>SUM('2021'!B17:I17)</f>
        <v>142767</v>
      </c>
      <c r="H17" s="45">
        <f t="shared" si="4"/>
        <v>-102887</v>
      </c>
      <c r="I17" s="47">
        <f t="shared" si="5"/>
        <v>-0.72066373881919488</v>
      </c>
    </row>
    <row r="18" spans="1:9" x14ac:dyDescent="0.25">
      <c r="A18" s="21" t="s">
        <v>28</v>
      </c>
      <c r="B18" s="22">
        <f>'2022'!I18</f>
        <v>0</v>
      </c>
      <c r="C18" s="53">
        <f>'2021'!I18</f>
        <v>63553</v>
      </c>
      <c r="D18" s="53">
        <f t="shared" si="2"/>
        <v>-63553</v>
      </c>
      <c r="E18" s="43">
        <f t="shared" si="3"/>
        <v>-1</v>
      </c>
      <c r="F18" s="53">
        <f>SUM('2022'!B18:I18)</f>
        <v>136670</v>
      </c>
      <c r="G18" s="53">
        <f>SUM('2021'!B18:I18)</f>
        <v>460367</v>
      </c>
      <c r="H18" s="53">
        <f t="shared" si="4"/>
        <v>-323697</v>
      </c>
      <c r="I18" s="44">
        <f t="shared" si="5"/>
        <v>-0.70312815644909388</v>
      </c>
    </row>
    <row r="19" spans="1:9" x14ac:dyDescent="0.25">
      <c r="A19" s="19" t="s">
        <v>29</v>
      </c>
      <c r="B19" s="40">
        <f>'2022'!I19</f>
        <v>0</v>
      </c>
      <c r="C19" s="52">
        <f>'2021'!I19</f>
        <v>215590</v>
      </c>
      <c r="D19" s="52">
        <f t="shared" si="2"/>
        <v>-215590</v>
      </c>
      <c r="E19" s="41">
        <f t="shared" si="3"/>
        <v>-1</v>
      </c>
      <c r="F19" s="52">
        <f>SUM('2022'!B19:I19)</f>
        <v>483125</v>
      </c>
      <c r="G19" s="52">
        <f>SUM('2021'!B19:I19)</f>
        <v>1550931</v>
      </c>
      <c r="H19" s="52">
        <f t="shared" si="4"/>
        <v>-1067806</v>
      </c>
      <c r="I19" s="42">
        <f t="shared" si="5"/>
        <v>-0.68849355645093169</v>
      </c>
    </row>
    <row r="20" spans="1:9" x14ac:dyDescent="0.25">
      <c r="A20" s="24" t="s">
        <v>30</v>
      </c>
      <c r="B20" s="45">
        <f>'2022'!I20</f>
        <v>0</v>
      </c>
      <c r="C20" s="45">
        <f>'2021'!I20</f>
        <v>279143</v>
      </c>
      <c r="D20" s="45">
        <f t="shared" si="2"/>
        <v>-279143</v>
      </c>
      <c r="E20" s="46">
        <f t="shared" si="3"/>
        <v>-1</v>
      </c>
      <c r="F20" s="45">
        <f>SUM('2022'!B20:I20)</f>
        <v>619795</v>
      </c>
      <c r="G20" s="45">
        <f>SUM('2021'!B20:I20)</f>
        <v>2011298</v>
      </c>
      <c r="H20" s="45">
        <f t="shared" si="4"/>
        <v>-1391503</v>
      </c>
      <c r="I20" s="47">
        <f t="shared" si="5"/>
        <v>-0.69184327732638329</v>
      </c>
    </row>
    <row r="21" spans="1:9" x14ac:dyDescent="0.25">
      <c r="A21" s="21" t="s">
        <v>31</v>
      </c>
      <c r="B21" s="22">
        <f>'2022'!I21</f>
        <v>0</v>
      </c>
      <c r="C21" s="53">
        <f>'2021'!I21</f>
        <v>854</v>
      </c>
      <c r="D21" s="53">
        <f t="shared" si="2"/>
        <v>-854</v>
      </c>
      <c r="E21" s="43">
        <f t="shared" si="3"/>
        <v>-1</v>
      </c>
      <c r="F21" s="53">
        <f>SUM('2022'!B21:I21)</f>
        <v>2530</v>
      </c>
      <c r="G21" s="53">
        <f>SUM('2021'!B21:I21)</f>
        <v>10385</v>
      </c>
      <c r="H21" s="53">
        <f t="shared" si="4"/>
        <v>-7855</v>
      </c>
      <c r="I21" s="44">
        <f t="shared" si="5"/>
        <v>-0.75637939335580162</v>
      </c>
    </row>
    <row r="22" spans="1:9" x14ac:dyDescent="0.25">
      <c r="A22" s="19" t="s">
        <v>32</v>
      </c>
      <c r="B22" s="40">
        <f>'2022'!I22</f>
        <v>0</v>
      </c>
      <c r="C22" s="52">
        <f>'2021'!I22</f>
        <v>2321</v>
      </c>
      <c r="D22" s="52">
        <f t="shared" si="2"/>
        <v>-2321</v>
      </c>
      <c r="E22" s="41">
        <f t="shared" si="3"/>
        <v>-1</v>
      </c>
      <c r="F22" s="52">
        <f>SUM('2022'!B22:I22)</f>
        <v>6793</v>
      </c>
      <c r="G22" s="52">
        <f>SUM('2021'!B22:I22)</f>
        <v>23167</v>
      </c>
      <c r="H22" s="52">
        <f t="shared" si="4"/>
        <v>-16374</v>
      </c>
      <c r="I22" s="42">
        <f t="shared" si="5"/>
        <v>-0.70678119739284329</v>
      </c>
    </row>
    <row r="23" spans="1:9" x14ac:dyDescent="0.25">
      <c r="A23" s="21" t="s">
        <v>33</v>
      </c>
      <c r="B23" s="22">
        <f>'2022'!I23</f>
        <v>0</v>
      </c>
      <c r="C23" s="53">
        <f>'2021'!I23</f>
        <v>796</v>
      </c>
      <c r="D23" s="53">
        <f t="shared" si="2"/>
        <v>-796</v>
      </c>
      <c r="E23" s="43">
        <f t="shared" si="3"/>
        <v>-1</v>
      </c>
      <c r="F23" s="53">
        <f>SUM('2022'!B23:I23)</f>
        <v>2880</v>
      </c>
      <c r="G23" s="53">
        <f>SUM('2021'!B23:I23)</f>
        <v>11719</v>
      </c>
      <c r="H23" s="53">
        <f t="shared" si="4"/>
        <v>-8839</v>
      </c>
      <c r="I23" s="44">
        <f t="shared" si="5"/>
        <v>-0.7542452427681543</v>
      </c>
    </row>
    <row r="24" spans="1:9" x14ac:dyDescent="0.25">
      <c r="A24" s="19" t="s">
        <v>34</v>
      </c>
      <c r="B24" s="40">
        <f>'2022'!I24</f>
        <v>0</v>
      </c>
      <c r="C24" s="52">
        <f>'2021'!I24</f>
        <v>1538</v>
      </c>
      <c r="D24" s="52">
        <f t="shared" si="2"/>
        <v>-1538</v>
      </c>
      <c r="E24" s="41">
        <f t="shared" si="3"/>
        <v>-1</v>
      </c>
      <c r="F24" s="52">
        <f>SUM('2022'!B24:I24)</f>
        <v>4482</v>
      </c>
      <c r="G24" s="52">
        <f>SUM('2021'!B24:I24)</f>
        <v>16847</v>
      </c>
      <c r="H24" s="52">
        <f t="shared" si="4"/>
        <v>-12365</v>
      </c>
      <c r="I24" s="42">
        <f t="shared" si="5"/>
        <v>-0.73395856829109041</v>
      </c>
    </row>
    <row r="25" spans="1:9" x14ac:dyDescent="0.25">
      <c r="A25" s="21" t="s">
        <v>35</v>
      </c>
      <c r="B25" s="22">
        <f>'2022'!I25</f>
        <v>0</v>
      </c>
      <c r="C25" s="53">
        <f>'2021'!I25</f>
        <v>2820</v>
      </c>
      <c r="D25" s="53">
        <f t="shared" si="2"/>
        <v>-2820</v>
      </c>
      <c r="E25" s="43">
        <f t="shared" si="3"/>
        <v>-1</v>
      </c>
      <c r="F25" s="53">
        <f>SUM('2022'!B25:I25)</f>
        <v>7098</v>
      </c>
      <c r="G25" s="53">
        <f>SUM('2021'!B25:I25)</f>
        <v>25396</v>
      </c>
      <c r="H25" s="53">
        <f t="shared" si="4"/>
        <v>-18298</v>
      </c>
      <c r="I25" s="44">
        <f t="shared" si="5"/>
        <v>-0.72050716648291069</v>
      </c>
    </row>
    <row r="26" spans="1:9" x14ac:dyDescent="0.25">
      <c r="A26" s="19" t="s">
        <v>36</v>
      </c>
      <c r="B26" s="40">
        <f>'2022'!I26</f>
        <v>0</v>
      </c>
      <c r="C26" s="52">
        <f>'2021'!I26</f>
        <v>2880</v>
      </c>
      <c r="D26" s="52">
        <f t="shared" si="2"/>
        <v>-2880</v>
      </c>
      <c r="E26" s="41">
        <f t="shared" si="3"/>
        <v>-1</v>
      </c>
      <c r="F26" s="52">
        <f>SUM('2022'!B26:I26)</f>
        <v>9088</v>
      </c>
      <c r="G26" s="52">
        <f>SUM('2021'!B26:I26)</f>
        <v>35260</v>
      </c>
      <c r="H26" s="52">
        <f t="shared" si="4"/>
        <v>-26172</v>
      </c>
      <c r="I26" s="42">
        <f t="shared" si="5"/>
        <v>-0.7422575155984118</v>
      </c>
    </row>
    <row r="27" spans="1:9" x14ac:dyDescent="0.25">
      <c r="A27" s="24" t="s">
        <v>37</v>
      </c>
      <c r="B27" s="45">
        <f>'2022'!I27</f>
        <v>0</v>
      </c>
      <c r="C27" s="45">
        <f>'2021'!I27</f>
        <v>11209</v>
      </c>
      <c r="D27" s="45">
        <f t="shared" si="2"/>
        <v>-11209</v>
      </c>
      <c r="E27" s="46">
        <f t="shared" si="3"/>
        <v>-1</v>
      </c>
      <c r="F27" s="45">
        <f>SUM('2022'!B27:I27)</f>
        <v>32871</v>
      </c>
      <c r="G27" s="45">
        <f>SUM('2021'!B27:I27)</f>
        <v>122774</v>
      </c>
      <c r="H27" s="45">
        <f t="shared" si="4"/>
        <v>-89903</v>
      </c>
      <c r="I27" s="47">
        <f t="shared" si="5"/>
        <v>-0.73226416016420415</v>
      </c>
    </row>
    <row r="28" spans="1:9" x14ac:dyDescent="0.25">
      <c r="A28" s="21" t="s">
        <v>38</v>
      </c>
      <c r="B28" s="22">
        <f>'2022'!I28</f>
        <v>0</v>
      </c>
      <c r="C28" s="53">
        <f>'2021'!I28</f>
        <v>9314</v>
      </c>
      <c r="D28" s="53">
        <f t="shared" si="2"/>
        <v>-9314</v>
      </c>
      <c r="E28" s="43">
        <f t="shared" si="3"/>
        <v>-1</v>
      </c>
      <c r="F28" s="53">
        <f>SUM('2022'!B28:I28)</f>
        <v>19967</v>
      </c>
      <c r="G28" s="53">
        <f>SUM('2021'!B28:I28)</f>
        <v>66794</v>
      </c>
      <c r="H28" s="53">
        <f t="shared" si="4"/>
        <v>-46827</v>
      </c>
      <c r="I28" s="44">
        <f t="shared" si="5"/>
        <v>-0.70106596400874333</v>
      </c>
    </row>
    <row r="29" spans="1:9" x14ac:dyDescent="0.25">
      <c r="A29" s="19" t="s">
        <v>39</v>
      </c>
      <c r="B29" s="40">
        <f>'2022'!I29</f>
        <v>0</v>
      </c>
      <c r="C29" s="52">
        <f>'2021'!I29</f>
        <v>35050</v>
      </c>
      <c r="D29" s="52">
        <f t="shared" si="2"/>
        <v>-35050</v>
      </c>
      <c r="E29" s="41">
        <f t="shared" si="3"/>
        <v>-1</v>
      </c>
      <c r="F29" s="52">
        <f>SUM('2022'!B29:I29)</f>
        <v>97980</v>
      </c>
      <c r="G29" s="52">
        <f>SUM('2021'!B29:I29)</f>
        <v>278480</v>
      </c>
      <c r="H29" s="52">
        <f t="shared" si="4"/>
        <v>-180500</v>
      </c>
      <c r="I29" s="42">
        <f t="shared" si="5"/>
        <v>-0.64816144785981045</v>
      </c>
    </row>
    <row r="30" spans="1:9" x14ac:dyDescent="0.25">
      <c r="A30" s="21" t="s">
        <v>40</v>
      </c>
      <c r="B30" s="22">
        <f>'2022'!I30</f>
        <v>0</v>
      </c>
      <c r="C30" s="53">
        <f>'2021'!I30</f>
        <v>56382</v>
      </c>
      <c r="D30" s="53">
        <f t="shared" si="2"/>
        <v>-56382</v>
      </c>
      <c r="E30" s="43">
        <f t="shared" si="3"/>
        <v>-1</v>
      </c>
      <c r="F30" s="53">
        <f>SUM('2022'!B30:I30)</f>
        <v>127682</v>
      </c>
      <c r="G30" s="53">
        <f>SUM('2021'!B30:I30)</f>
        <v>397833</v>
      </c>
      <c r="H30" s="53">
        <f t="shared" si="4"/>
        <v>-270151</v>
      </c>
      <c r="I30" s="44">
        <f t="shared" si="5"/>
        <v>-0.67905628743719093</v>
      </c>
    </row>
    <row r="31" spans="1:9" x14ac:dyDescent="0.25">
      <c r="A31" s="24" t="s">
        <v>41</v>
      </c>
      <c r="B31" s="45">
        <f>'2022'!I31</f>
        <v>0</v>
      </c>
      <c r="C31" s="45">
        <f>'2021'!I31</f>
        <v>100746</v>
      </c>
      <c r="D31" s="45">
        <f t="shared" si="2"/>
        <v>-100746</v>
      </c>
      <c r="E31" s="46">
        <f t="shared" si="3"/>
        <v>-1</v>
      </c>
      <c r="F31" s="45">
        <f>SUM('2022'!B31:I31)</f>
        <v>245629</v>
      </c>
      <c r="G31" s="45">
        <f>SUM('2021'!B31:I31)</f>
        <v>743107</v>
      </c>
      <c r="H31" s="45">
        <f t="shared" si="4"/>
        <v>-497478</v>
      </c>
      <c r="I31" s="47">
        <f t="shared" si="5"/>
        <v>-0.66945675387259174</v>
      </c>
    </row>
    <row r="32" spans="1:9" x14ac:dyDescent="0.25">
      <c r="A32" s="19" t="s">
        <v>42</v>
      </c>
      <c r="B32" s="40">
        <f>'2022'!I32</f>
        <v>0</v>
      </c>
      <c r="C32" s="52">
        <f>'2021'!I32</f>
        <v>74682</v>
      </c>
      <c r="D32" s="52">
        <f t="shared" si="2"/>
        <v>-74682</v>
      </c>
      <c r="E32" s="41">
        <f t="shared" si="3"/>
        <v>-1</v>
      </c>
      <c r="F32" s="52">
        <f>SUM('2022'!B32:I32)</f>
        <v>175796</v>
      </c>
      <c r="G32" s="52">
        <f>SUM('2021'!B32:I32)</f>
        <v>577275</v>
      </c>
      <c r="H32" s="52">
        <f t="shared" si="4"/>
        <v>-401479</v>
      </c>
      <c r="I32" s="42">
        <f t="shared" si="5"/>
        <v>-0.69547269498938979</v>
      </c>
    </row>
    <row r="33" spans="1:9" x14ac:dyDescent="0.25">
      <c r="A33" s="21" t="s">
        <v>43</v>
      </c>
      <c r="B33" s="22">
        <f>'2022'!I33</f>
        <v>0</v>
      </c>
      <c r="C33" s="53">
        <f>'2021'!I33</f>
        <v>90058</v>
      </c>
      <c r="D33" s="53">
        <f t="shared" si="2"/>
        <v>-90058</v>
      </c>
      <c r="E33" s="43">
        <f t="shared" si="3"/>
        <v>-1</v>
      </c>
      <c r="F33" s="53">
        <f>SUM('2022'!B33:I33)</f>
        <v>244043</v>
      </c>
      <c r="G33" s="53">
        <f>SUM('2021'!B33:I33)</f>
        <v>736769</v>
      </c>
      <c r="H33" s="53">
        <f t="shared" si="4"/>
        <v>-492726</v>
      </c>
      <c r="I33" s="44">
        <f t="shared" si="5"/>
        <v>-0.66876592256188849</v>
      </c>
    </row>
    <row r="34" spans="1:9" x14ac:dyDescent="0.25">
      <c r="A34" s="24" t="s">
        <v>44</v>
      </c>
      <c r="B34" s="45">
        <f>'2022'!I34</f>
        <v>0</v>
      </c>
      <c r="C34" s="45">
        <f>'2021'!I34</f>
        <v>164740</v>
      </c>
      <c r="D34" s="54">
        <f t="shared" si="2"/>
        <v>-164740</v>
      </c>
      <c r="E34" s="46">
        <f t="shared" si="3"/>
        <v>-1</v>
      </c>
      <c r="F34" s="45">
        <f>SUM('2022'!B34:I34)</f>
        <v>419839</v>
      </c>
      <c r="G34" s="8">
        <f>SUM('2021'!B34:I34)</f>
        <v>1314044</v>
      </c>
      <c r="H34" s="8">
        <f t="shared" si="4"/>
        <v>-894205</v>
      </c>
      <c r="I34" s="47">
        <f t="shared" si="5"/>
        <v>-0.6804985221195029</v>
      </c>
    </row>
    <row r="35" spans="1:9" x14ac:dyDescent="0.25">
      <c r="A35" s="19" t="s">
        <v>45</v>
      </c>
      <c r="B35" s="40">
        <f>'2022'!I35</f>
        <v>0</v>
      </c>
      <c r="C35" s="52">
        <f>'2021'!I35</f>
        <v>51</v>
      </c>
      <c r="D35" s="52">
        <f t="shared" si="2"/>
        <v>-51</v>
      </c>
      <c r="E35" s="41">
        <f t="shared" si="3"/>
        <v>-1</v>
      </c>
      <c r="F35" s="10">
        <f>SUM('2022'!B35:I35)</f>
        <v>118</v>
      </c>
      <c r="G35" s="40">
        <f>SUM('2021'!B35:I35)</f>
        <v>434</v>
      </c>
      <c r="H35" s="40">
        <f t="shared" si="4"/>
        <v>-316</v>
      </c>
      <c r="I35" s="6">
        <f t="shared" si="5"/>
        <v>-0.72811059907834097</v>
      </c>
    </row>
    <row r="36" spans="1:9" x14ac:dyDescent="0.25">
      <c r="A36" s="21" t="s">
        <v>46</v>
      </c>
      <c r="B36" s="22">
        <f>'2022'!I36</f>
        <v>0</v>
      </c>
      <c r="C36" s="53">
        <f>'2021'!I36</f>
        <v>4599</v>
      </c>
      <c r="D36" s="53">
        <f t="shared" si="2"/>
        <v>-4599</v>
      </c>
      <c r="E36" s="55">
        <f t="shared" si="3"/>
        <v>-1</v>
      </c>
      <c r="F36" s="11">
        <f>SUM('2022'!B36:I36)</f>
        <v>12150</v>
      </c>
      <c r="G36" s="22">
        <f>SUM('2021'!B36:I36)</f>
        <v>45136</v>
      </c>
      <c r="H36" s="22">
        <f t="shared" si="4"/>
        <v>-32986</v>
      </c>
      <c r="I36" s="7">
        <f t="shared" si="5"/>
        <v>-0.73081354129741227</v>
      </c>
    </row>
    <row r="37" spans="1:9" x14ac:dyDescent="0.25">
      <c r="A37" s="19" t="s">
        <v>47</v>
      </c>
      <c r="B37" s="40">
        <f>'2022'!I37</f>
        <v>0</v>
      </c>
      <c r="C37" s="52">
        <f>'2021'!I37</f>
        <v>33091</v>
      </c>
      <c r="D37" s="52">
        <f t="shared" si="2"/>
        <v>-33091</v>
      </c>
      <c r="E37" s="41">
        <f t="shared" si="3"/>
        <v>-1</v>
      </c>
      <c r="F37" s="10">
        <f>SUM('2022'!B37:I37)</f>
        <v>43029</v>
      </c>
      <c r="G37" s="40">
        <f>SUM('2021'!B37:I37)</f>
        <v>265901</v>
      </c>
      <c r="H37" s="40">
        <f t="shared" si="4"/>
        <v>-222872</v>
      </c>
      <c r="I37" s="6">
        <f t="shared" si="5"/>
        <v>-0.83817661460468373</v>
      </c>
    </row>
    <row r="38" spans="1:9" x14ac:dyDescent="0.25">
      <c r="A38" s="24" t="s">
        <v>48</v>
      </c>
      <c r="B38" s="45">
        <f>'2022'!I38</f>
        <v>0</v>
      </c>
      <c r="C38" s="45">
        <f>'2021'!I38</f>
        <v>37741</v>
      </c>
      <c r="D38" s="45">
        <f t="shared" si="2"/>
        <v>-37741</v>
      </c>
      <c r="E38" s="46">
        <f t="shared" si="3"/>
        <v>-1</v>
      </c>
      <c r="F38" s="45">
        <f>SUM('2022'!B38:I38)</f>
        <v>55297</v>
      </c>
      <c r="G38" s="9">
        <f>SUM('2021'!B38:I38)</f>
        <v>311471</v>
      </c>
      <c r="H38" s="9">
        <f t="shared" si="4"/>
        <v>-256174</v>
      </c>
      <c r="I38" s="47">
        <f t="shared" si="5"/>
        <v>-0.82246501279412854</v>
      </c>
    </row>
    <row r="39" spans="1:9" x14ac:dyDescent="0.25">
      <c r="A39" s="26" t="s">
        <v>49</v>
      </c>
      <c r="B39" s="48">
        <f>'2022'!I39</f>
        <v>0</v>
      </c>
      <c r="C39" s="48">
        <f>'2021'!I39</f>
        <v>899905</v>
      </c>
      <c r="D39" s="48">
        <f t="shared" si="2"/>
        <v>-899905</v>
      </c>
      <c r="E39" s="49">
        <f t="shared" si="3"/>
        <v>-1</v>
      </c>
      <c r="F39" s="50">
        <f>SUM('2022'!B39:I39)</f>
        <v>2082585</v>
      </c>
      <c r="G39" s="50">
        <f>SUM('2021'!B39:I39)</f>
        <v>6630908</v>
      </c>
      <c r="H39" s="50">
        <f t="shared" si="4"/>
        <v>-4548323</v>
      </c>
      <c r="I39" s="51">
        <f t="shared" si="5"/>
        <v>-0.68592762861436174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10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'2022'!J6</f>
        <v>0</v>
      </c>
      <c r="C6" s="52">
        <f>'2021'!J6</f>
        <v>1775</v>
      </c>
      <c r="D6" s="52">
        <f t="shared" ref="D6" si="0">B6-C6</f>
        <v>-1775</v>
      </c>
      <c r="E6" s="41">
        <f t="shared" ref="E6" si="1">D6/C6</f>
        <v>-1</v>
      </c>
      <c r="F6" s="52">
        <f>SUM('2022'!B6:J6)</f>
        <v>2724</v>
      </c>
      <c r="G6" s="52">
        <f>SUM('2021'!B6:J6)</f>
        <v>10471</v>
      </c>
      <c r="H6" s="52">
        <f>F6-G6</f>
        <v>-7747</v>
      </c>
      <c r="I6" s="42">
        <f>H6/G6</f>
        <v>-0.73985292713207906</v>
      </c>
    </row>
    <row r="7" spans="1:9" x14ac:dyDescent="0.25">
      <c r="A7" s="21" t="s">
        <v>17</v>
      </c>
      <c r="B7" s="22">
        <f>'2022'!J7</f>
        <v>0</v>
      </c>
      <c r="C7" s="53">
        <f>'2021'!J7</f>
        <v>16200</v>
      </c>
      <c r="D7" s="53">
        <f t="shared" ref="D7:D39" si="2">B7-C7</f>
        <v>-16200</v>
      </c>
      <c r="E7" s="43">
        <f t="shared" ref="E7:E39" si="3">D7/C7</f>
        <v>-1</v>
      </c>
      <c r="F7" s="53">
        <f>SUM('2022'!B7:J7)</f>
        <v>28085</v>
      </c>
      <c r="G7" s="53">
        <f>SUM('2021'!B7:J7)</f>
        <v>106160</v>
      </c>
      <c r="H7" s="53">
        <f t="shared" ref="H7:H39" si="4">F7-G7</f>
        <v>-78075</v>
      </c>
      <c r="I7" s="44">
        <f t="shared" ref="I7:I39" si="5">H7/G7</f>
        <v>-0.73544649585531274</v>
      </c>
    </row>
    <row r="8" spans="1:9" x14ac:dyDescent="0.25">
      <c r="A8" s="19" t="s">
        <v>18</v>
      </c>
      <c r="B8" s="40">
        <f>'2022'!J8</f>
        <v>0</v>
      </c>
      <c r="C8" s="52">
        <f>'2021'!J8</f>
        <v>10398</v>
      </c>
      <c r="D8" s="52">
        <f t="shared" si="2"/>
        <v>-10398</v>
      </c>
      <c r="E8" s="41">
        <f t="shared" si="3"/>
        <v>-1</v>
      </c>
      <c r="F8" s="52">
        <f>SUM('2022'!B8:J8)</f>
        <v>19889</v>
      </c>
      <c r="G8" s="52">
        <f>SUM('2021'!B8:J8)</f>
        <v>71095</v>
      </c>
      <c r="H8" s="52">
        <f t="shared" si="4"/>
        <v>-51206</v>
      </c>
      <c r="I8" s="42">
        <f t="shared" si="5"/>
        <v>-0.72024755608692592</v>
      </c>
    </row>
    <row r="9" spans="1:9" x14ac:dyDescent="0.25">
      <c r="A9" s="24" t="s">
        <v>19</v>
      </c>
      <c r="B9" s="45">
        <f>'2022'!J9</f>
        <v>0</v>
      </c>
      <c r="C9" s="45">
        <f>'2021'!J9</f>
        <v>28373</v>
      </c>
      <c r="D9" s="45">
        <f t="shared" si="2"/>
        <v>-28373</v>
      </c>
      <c r="E9" s="46">
        <f t="shared" si="3"/>
        <v>-1</v>
      </c>
      <c r="F9" s="45">
        <f>SUM('2022'!B9:J9)</f>
        <v>50698</v>
      </c>
      <c r="G9" s="45">
        <f>SUM('2021'!B9:J9)</f>
        <v>187726</v>
      </c>
      <c r="H9" s="45">
        <f t="shared" si="4"/>
        <v>-137028</v>
      </c>
      <c r="I9" s="47">
        <f t="shared" si="5"/>
        <v>-0.72993618358671686</v>
      </c>
    </row>
    <row r="10" spans="1:9" x14ac:dyDescent="0.25">
      <c r="A10" s="21" t="s">
        <v>20</v>
      </c>
      <c r="B10" s="22">
        <f>'2022'!J10</f>
        <v>0</v>
      </c>
      <c r="C10" s="53">
        <f>'2021'!J10</f>
        <v>39076</v>
      </c>
      <c r="D10" s="53">
        <f t="shared" si="2"/>
        <v>-39076</v>
      </c>
      <c r="E10" s="43">
        <f t="shared" si="3"/>
        <v>-1</v>
      </c>
      <c r="F10" s="53">
        <f>SUM('2022'!B10:J10)</f>
        <v>59719</v>
      </c>
      <c r="G10" s="53">
        <f>SUM('2021'!B10:J10)</f>
        <v>210737</v>
      </c>
      <c r="H10" s="53">
        <f t="shared" si="4"/>
        <v>-151018</v>
      </c>
      <c r="I10" s="42">
        <f t="shared" si="5"/>
        <v>-0.71661834419204984</v>
      </c>
    </row>
    <row r="11" spans="1:9" x14ac:dyDescent="0.25">
      <c r="A11" s="19" t="s">
        <v>21</v>
      </c>
      <c r="B11" s="40">
        <f>'2022'!J11</f>
        <v>0</v>
      </c>
      <c r="C11" s="52">
        <f>'2021'!J11</f>
        <v>138374</v>
      </c>
      <c r="D11" s="52">
        <f t="shared" si="2"/>
        <v>-138374</v>
      </c>
      <c r="E11" s="41">
        <f t="shared" si="3"/>
        <v>-1</v>
      </c>
      <c r="F11" s="52">
        <f>SUM('2022'!B11:J11)</f>
        <v>226544</v>
      </c>
      <c r="G11" s="52">
        <f>SUM('2021'!B11:J11)</f>
        <v>832064</v>
      </c>
      <c r="H11" s="52">
        <f t="shared" si="4"/>
        <v>-605520</v>
      </c>
      <c r="I11" s="42">
        <f t="shared" si="5"/>
        <v>-0.72773248211676023</v>
      </c>
    </row>
    <row r="12" spans="1:9" x14ac:dyDescent="0.25">
      <c r="A12" s="21" t="s">
        <v>22</v>
      </c>
      <c r="B12" s="22">
        <f>'2022'!J12</f>
        <v>0</v>
      </c>
      <c r="C12" s="53">
        <f>'2021'!J12</f>
        <v>4714</v>
      </c>
      <c r="D12" s="53">
        <f t="shared" si="2"/>
        <v>-4714</v>
      </c>
      <c r="E12" s="43">
        <f t="shared" si="3"/>
        <v>-1</v>
      </c>
      <c r="F12" s="53">
        <f>SUM('2022'!B12:J12)</f>
        <v>8564</v>
      </c>
      <c r="G12" s="53">
        <f>SUM('2021'!B12:J12)</f>
        <v>27843</v>
      </c>
      <c r="H12" s="53">
        <f t="shared" si="4"/>
        <v>-19279</v>
      </c>
      <c r="I12" s="44">
        <f t="shared" si="5"/>
        <v>-0.69241820206155946</v>
      </c>
    </row>
    <row r="13" spans="1:9" x14ac:dyDescent="0.25">
      <c r="A13" s="19" t="s">
        <v>23</v>
      </c>
      <c r="B13" s="40">
        <f>'2022'!J13</f>
        <v>0</v>
      </c>
      <c r="C13" s="52">
        <f>'2021'!J13</f>
        <v>194055</v>
      </c>
      <c r="D13" s="52">
        <f t="shared" si="2"/>
        <v>-194055</v>
      </c>
      <c r="E13" s="41">
        <f t="shared" si="3"/>
        <v>-1</v>
      </c>
      <c r="F13" s="52">
        <f>SUM('2022'!B13:J13)</f>
        <v>323749</v>
      </c>
      <c r="G13" s="52">
        <f>SUM('2021'!B13:J13)</f>
        <v>1131669</v>
      </c>
      <c r="H13" s="52">
        <f t="shared" si="4"/>
        <v>-807920</v>
      </c>
      <c r="I13" s="42">
        <f t="shared" si="5"/>
        <v>-0.71391899928335933</v>
      </c>
    </row>
    <row r="14" spans="1:9" x14ac:dyDescent="0.25">
      <c r="A14" s="24" t="s">
        <v>24</v>
      </c>
      <c r="B14" s="45">
        <f>'2022'!J14</f>
        <v>0</v>
      </c>
      <c r="C14" s="45">
        <f>'2021'!J14</f>
        <v>376219</v>
      </c>
      <c r="D14" s="45">
        <f t="shared" si="2"/>
        <v>-376219</v>
      </c>
      <c r="E14" s="46">
        <f t="shared" si="3"/>
        <v>-1</v>
      </c>
      <c r="F14" s="45">
        <f>SUM('2022'!B14:J14)</f>
        <v>618576</v>
      </c>
      <c r="G14" s="45">
        <f>SUM('2021'!B14:J14)</f>
        <v>2202313</v>
      </c>
      <c r="H14" s="45">
        <f t="shared" si="4"/>
        <v>-1583737</v>
      </c>
      <c r="I14" s="47">
        <f t="shared" si="5"/>
        <v>-0.71912439330830813</v>
      </c>
    </row>
    <row r="15" spans="1:9" x14ac:dyDescent="0.25">
      <c r="A15" s="21" t="s">
        <v>25</v>
      </c>
      <c r="B15" s="22">
        <f>'2022'!J15</f>
        <v>0</v>
      </c>
      <c r="C15" s="53">
        <f>'2021'!J15</f>
        <v>15503</v>
      </c>
      <c r="D15" s="53">
        <f t="shared" si="2"/>
        <v>-15503</v>
      </c>
      <c r="E15" s="43">
        <f t="shared" si="3"/>
        <v>-1</v>
      </c>
      <c r="F15" s="53">
        <f>SUM('2022'!B15:J15)</f>
        <v>24192</v>
      </c>
      <c r="G15" s="53">
        <f>SUM('2021'!B15:J15)</f>
        <v>99229</v>
      </c>
      <c r="H15" s="53">
        <f t="shared" si="4"/>
        <v>-75037</v>
      </c>
      <c r="I15" s="44">
        <f t="shared" si="5"/>
        <v>-0.75620030434651164</v>
      </c>
    </row>
    <row r="16" spans="1:9" x14ac:dyDescent="0.25">
      <c r="A16" s="19" t="s">
        <v>26</v>
      </c>
      <c r="B16" s="40">
        <f>'2022'!J16</f>
        <v>0</v>
      </c>
      <c r="C16" s="52">
        <f>'2021'!J16</f>
        <v>11656</v>
      </c>
      <c r="D16" s="52">
        <f t="shared" si="2"/>
        <v>-11656</v>
      </c>
      <c r="E16" s="41">
        <f t="shared" si="3"/>
        <v>-1</v>
      </c>
      <c r="F16" s="52">
        <f>SUM('2022'!B16:J16)</f>
        <v>15688</v>
      </c>
      <c r="G16" s="52">
        <f>SUM('2021'!B16:J16)</f>
        <v>70697</v>
      </c>
      <c r="H16" s="52">
        <f t="shared" si="4"/>
        <v>-55009</v>
      </c>
      <c r="I16" s="42">
        <f t="shared" si="5"/>
        <v>-0.77809525156654458</v>
      </c>
    </row>
    <row r="17" spans="1:9" x14ac:dyDescent="0.25">
      <c r="A17" s="24" t="s">
        <v>27</v>
      </c>
      <c r="B17" s="45">
        <f>'2022'!J17</f>
        <v>0</v>
      </c>
      <c r="C17" s="45">
        <f>'2021'!J17</f>
        <v>27159</v>
      </c>
      <c r="D17" s="45">
        <f t="shared" si="2"/>
        <v>-27159</v>
      </c>
      <c r="E17" s="46">
        <f t="shared" si="3"/>
        <v>-1</v>
      </c>
      <c r="F17" s="45">
        <f>SUM('2022'!B17:J17)</f>
        <v>39880</v>
      </c>
      <c r="G17" s="45">
        <f>SUM('2021'!B17:J17)</f>
        <v>169926</v>
      </c>
      <c r="H17" s="45">
        <f t="shared" si="4"/>
        <v>-130046</v>
      </c>
      <c r="I17" s="47">
        <f t="shared" si="5"/>
        <v>-0.76530960535762627</v>
      </c>
    </row>
    <row r="18" spans="1:9" x14ac:dyDescent="0.25">
      <c r="A18" s="21" t="s">
        <v>28</v>
      </c>
      <c r="B18" s="22">
        <f>'2022'!J18</f>
        <v>0</v>
      </c>
      <c r="C18" s="53">
        <f>'2021'!J18</f>
        <v>82111</v>
      </c>
      <c r="D18" s="53">
        <f t="shared" si="2"/>
        <v>-82111</v>
      </c>
      <c r="E18" s="43">
        <f t="shared" si="3"/>
        <v>-1</v>
      </c>
      <c r="F18" s="53">
        <f>SUM('2022'!B18:J18)</f>
        <v>136670</v>
      </c>
      <c r="G18" s="53">
        <f>SUM('2021'!B18:J18)</f>
        <v>542478</v>
      </c>
      <c r="H18" s="53">
        <f t="shared" si="4"/>
        <v>-405808</v>
      </c>
      <c r="I18" s="44">
        <f t="shared" si="5"/>
        <v>-0.7480635159398169</v>
      </c>
    </row>
    <row r="19" spans="1:9" x14ac:dyDescent="0.25">
      <c r="A19" s="19" t="s">
        <v>29</v>
      </c>
      <c r="B19" s="40">
        <f>'2022'!J19</f>
        <v>0</v>
      </c>
      <c r="C19" s="52">
        <f>'2021'!J19</f>
        <v>286153</v>
      </c>
      <c r="D19" s="52">
        <f t="shared" si="2"/>
        <v>-286153</v>
      </c>
      <c r="E19" s="41">
        <f t="shared" si="3"/>
        <v>-1</v>
      </c>
      <c r="F19" s="52">
        <f>SUM('2022'!B19:J19)</f>
        <v>483125</v>
      </c>
      <c r="G19" s="52">
        <f>SUM('2021'!B19:J19)</f>
        <v>1837084</v>
      </c>
      <c r="H19" s="52">
        <f t="shared" si="4"/>
        <v>-1353959</v>
      </c>
      <c r="I19" s="42">
        <f t="shared" si="5"/>
        <v>-0.73701529162520607</v>
      </c>
    </row>
    <row r="20" spans="1:9" x14ac:dyDescent="0.25">
      <c r="A20" s="24" t="s">
        <v>30</v>
      </c>
      <c r="B20" s="45">
        <f>'2022'!J20</f>
        <v>0</v>
      </c>
      <c r="C20" s="45">
        <f>'2021'!J20</f>
        <v>368264</v>
      </c>
      <c r="D20" s="45">
        <f t="shared" si="2"/>
        <v>-368264</v>
      </c>
      <c r="E20" s="46">
        <f t="shared" si="3"/>
        <v>-1</v>
      </c>
      <c r="F20" s="45">
        <f>SUM('2022'!B20:J20)</f>
        <v>619795</v>
      </c>
      <c r="G20" s="45">
        <f>SUM('2021'!B20:J20)</f>
        <v>2379562</v>
      </c>
      <c r="H20" s="45">
        <f t="shared" si="4"/>
        <v>-1759767</v>
      </c>
      <c r="I20" s="47">
        <f t="shared" si="5"/>
        <v>-0.73953399827363187</v>
      </c>
    </row>
    <row r="21" spans="1:9" x14ac:dyDescent="0.25">
      <c r="A21" s="21" t="s">
        <v>31</v>
      </c>
      <c r="B21" s="22">
        <f>'2022'!J21</f>
        <v>0</v>
      </c>
      <c r="C21" s="53">
        <f>'2021'!J21</f>
        <v>1755</v>
      </c>
      <c r="D21" s="53">
        <f t="shared" si="2"/>
        <v>-1755</v>
      </c>
      <c r="E21" s="43">
        <f t="shared" si="3"/>
        <v>-1</v>
      </c>
      <c r="F21" s="53">
        <f>SUM('2022'!B21:J21)</f>
        <v>2530</v>
      </c>
      <c r="G21" s="53">
        <f>SUM('2021'!B21:J21)</f>
        <v>12140</v>
      </c>
      <c r="H21" s="53">
        <f t="shared" si="4"/>
        <v>-9610</v>
      </c>
      <c r="I21" s="44">
        <f t="shared" si="5"/>
        <v>-0.79159802306425042</v>
      </c>
    </row>
    <row r="22" spans="1:9" x14ac:dyDescent="0.25">
      <c r="A22" s="19" t="s">
        <v>32</v>
      </c>
      <c r="B22" s="40">
        <f>'2022'!J22</f>
        <v>0</v>
      </c>
      <c r="C22" s="52">
        <f>'2021'!J22</f>
        <v>4845</v>
      </c>
      <c r="D22" s="52">
        <f t="shared" si="2"/>
        <v>-4845</v>
      </c>
      <c r="E22" s="41">
        <f t="shared" si="3"/>
        <v>-1</v>
      </c>
      <c r="F22" s="52">
        <f>SUM('2022'!B22:J22)</f>
        <v>6793</v>
      </c>
      <c r="G22" s="52">
        <f>SUM('2021'!B22:J22)</f>
        <v>28012</v>
      </c>
      <c r="H22" s="52">
        <f t="shared" si="4"/>
        <v>-21219</v>
      </c>
      <c r="I22" s="42">
        <f t="shared" si="5"/>
        <v>-0.75749678709124657</v>
      </c>
    </row>
    <row r="23" spans="1:9" x14ac:dyDescent="0.25">
      <c r="A23" s="21" t="s">
        <v>33</v>
      </c>
      <c r="B23" s="22">
        <f>'2022'!J23</f>
        <v>0</v>
      </c>
      <c r="C23" s="53">
        <f>'2021'!J23</f>
        <v>2038</v>
      </c>
      <c r="D23" s="53">
        <f t="shared" si="2"/>
        <v>-2038</v>
      </c>
      <c r="E23" s="43">
        <f t="shared" si="3"/>
        <v>-1</v>
      </c>
      <c r="F23" s="53">
        <f>SUM('2022'!B23:J23)</f>
        <v>2880</v>
      </c>
      <c r="G23" s="53">
        <f>SUM('2021'!B23:J23)</f>
        <v>13757</v>
      </c>
      <c r="H23" s="53">
        <f t="shared" si="4"/>
        <v>-10877</v>
      </c>
      <c r="I23" s="44">
        <f t="shared" si="5"/>
        <v>-0.79065203169295628</v>
      </c>
    </row>
    <row r="24" spans="1:9" x14ac:dyDescent="0.25">
      <c r="A24" s="19" t="s">
        <v>34</v>
      </c>
      <c r="B24" s="40">
        <f>'2022'!J24</f>
        <v>0</v>
      </c>
      <c r="C24" s="52">
        <f>'2021'!J24</f>
        <v>2789</v>
      </c>
      <c r="D24" s="52">
        <f t="shared" si="2"/>
        <v>-2789</v>
      </c>
      <c r="E24" s="41">
        <f t="shared" si="3"/>
        <v>-1</v>
      </c>
      <c r="F24" s="52">
        <f>SUM('2022'!B24:J24)</f>
        <v>4482</v>
      </c>
      <c r="G24" s="52">
        <f>SUM('2021'!B24:J24)</f>
        <v>19636</v>
      </c>
      <c r="H24" s="52">
        <f t="shared" si="4"/>
        <v>-15154</v>
      </c>
      <c r="I24" s="42">
        <f t="shared" si="5"/>
        <v>-0.77174577306987169</v>
      </c>
    </row>
    <row r="25" spans="1:9" x14ac:dyDescent="0.25">
      <c r="A25" s="21" t="s">
        <v>35</v>
      </c>
      <c r="B25" s="22">
        <f>'2022'!J25</f>
        <v>0</v>
      </c>
      <c r="C25" s="53">
        <f>'2021'!J25</f>
        <v>5077</v>
      </c>
      <c r="D25" s="53">
        <f t="shared" si="2"/>
        <v>-5077</v>
      </c>
      <c r="E25" s="43">
        <f t="shared" si="3"/>
        <v>-1</v>
      </c>
      <c r="F25" s="53">
        <f>SUM('2022'!B25:J25)</f>
        <v>7098</v>
      </c>
      <c r="G25" s="53">
        <f>SUM('2021'!B25:J25)</f>
        <v>30473</v>
      </c>
      <c r="H25" s="53">
        <f t="shared" si="4"/>
        <v>-23375</v>
      </c>
      <c r="I25" s="44">
        <f t="shared" si="5"/>
        <v>-0.76707249040133885</v>
      </c>
    </row>
    <row r="26" spans="1:9" x14ac:dyDescent="0.25">
      <c r="A26" s="19" t="s">
        <v>36</v>
      </c>
      <c r="B26" s="40">
        <f>'2022'!J26</f>
        <v>0</v>
      </c>
      <c r="C26" s="52">
        <f>'2021'!J26</f>
        <v>5915</v>
      </c>
      <c r="D26" s="52">
        <f t="shared" si="2"/>
        <v>-5915</v>
      </c>
      <c r="E26" s="41">
        <f t="shared" si="3"/>
        <v>-1</v>
      </c>
      <c r="F26" s="52">
        <f>SUM('2022'!B26:J26)</f>
        <v>9088</v>
      </c>
      <c r="G26" s="52">
        <f>SUM('2021'!B26:J26)</f>
        <v>41175</v>
      </c>
      <c r="H26" s="52">
        <f t="shared" si="4"/>
        <v>-32087</v>
      </c>
      <c r="I26" s="42">
        <f t="shared" si="5"/>
        <v>-0.77928354584092285</v>
      </c>
    </row>
    <row r="27" spans="1:9" x14ac:dyDescent="0.25">
      <c r="A27" s="24" t="s">
        <v>37</v>
      </c>
      <c r="B27" s="45">
        <f>'2022'!J27</f>
        <v>0</v>
      </c>
      <c r="C27" s="45">
        <f>'2021'!J27</f>
        <v>22419</v>
      </c>
      <c r="D27" s="45">
        <f t="shared" si="2"/>
        <v>-22419</v>
      </c>
      <c r="E27" s="46">
        <f t="shared" si="3"/>
        <v>-1</v>
      </c>
      <c r="F27" s="45">
        <f>SUM('2022'!B27:J27)</f>
        <v>32871</v>
      </c>
      <c r="G27" s="45">
        <f>SUM('2021'!B27:J27)</f>
        <v>145193</v>
      </c>
      <c r="H27" s="45">
        <f t="shared" si="4"/>
        <v>-112322</v>
      </c>
      <c r="I27" s="47">
        <f t="shared" si="5"/>
        <v>-0.77360478810961963</v>
      </c>
    </row>
    <row r="28" spans="1:9" x14ac:dyDescent="0.25">
      <c r="A28" s="21" t="s">
        <v>38</v>
      </c>
      <c r="B28" s="22">
        <f>'2022'!J28</f>
        <v>0</v>
      </c>
      <c r="C28" s="53">
        <f>'2021'!J28</f>
        <v>10949</v>
      </c>
      <c r="D28" s="53">
        <f t="shared" si="2"/>
        <v>-10949</v>
      </c>
      <c r="E28" s="43">
        <f t="shared" si="3"/>
        <v>-1</v>
      </c>
      <c r="F28" s="53">
        <f>SUM('2022'!B28:J28)</f>
        <v>19967</v>
      </c>
      <c r="G28" s="53">
        <f>SUM('2021'!B28:J28)</f>
        <v>77743</v>
      </c>
      <c r="H28" s="53">
        <f t="shared" si="4"/>
        <v>-57776</v>
      </c>
      <c r="I28" s="44">
        <f t="shared" si="5"/>
        <v>-0.74316658734548446</v>
      </c>
    </row>
    <row r="29" spans="1:9" x14ac:dyDescent="0.25">
      <c r="A29" s="19" t="s">
        <v>39</v>
      </c>
      <c r="B29" s="40">
        <f>'2022'!J29</f>
        <v>0</v>
      </c>
      <c r="C29" s="52">
        <f>'2021'!J29</f>
        <v>59225</v>
      </c>
      <c r="D29" s="52">
        <f t="shared" si="2"/>
        <v>-59225</v>
      </c>
      <c r="E29" s="41">
        <f t="shared" si="3"/>
        <v>-1</v>
      </c>
      <c r="F29" s="52">
        <f>SUM('2022'!B29:J29)</f>
        <v>97980</v>
      </c>
      <c r="G29" s="52">
        <f>SUM('2021'!B29:J29)</f>
        <v>337705</v>
      </c>
      <c r="H29" s="52">
        <f t="shared" si="4"/>
        <v>-239725</v>
      </c>
      <c r="I29" s="42">
        <f t="shared" si="5"/>
        <v>-0.709865118964777</v>
      </c>
    </row>
    <row r="30" spans="1:9" x14ac:dyDescent="0.25">
      <c r="A30" s="21" t="s">
        <v>40</v>
      </c>
      <c r="B30" s="22">
        <f>'2022'!J30</f>
        <v>0</v>
      </c>
      <c r="C30" s="53">
        <f>'2021'!J30</f>
        <v>78082</v>
      </c>
      <c r="D30" s="53">
        <f t="shared" si="2"/>
        <v>-78082</v>
      </c>
      <c r="E30" s="43">
        <f t="shared" si="3"/>
        <v>-1</v>
      </c>
      <c r="F30" s="53">
        <f>SUM('2022'!B30:J30)</f>
        <v>127682</v>
      </c>
      <c r="G30" s="53">
        <f>SUM('2021'!B30:J30)</f>
        <v>475915</v>
      </c>
      <c r="H30" s="53">
        <f t="shared" si="4"/>
        <v>-348233</v>
      </c>
      <c r="I30" s="44">
        <f t="shared" si="5"/>
        <v>-0.73171259573663361</v>
      </c>
    </row>
    <row r="31" spans="1:9" x14ac:dyDescent="0.25">
      <c r="A31" s="24" t="s">
        <v>41</v>
      </c>
      <c r="B31" s="45">
        <f>'2022'!J31</f>
        <v>0</v>
      </c>
      <c r="C31" s="45">
        <f>'2021'!J31</f>
        <v>148256</v>
      </c>
      <c r="D31" s="45">
        <f t="shared" si="2"/>
        <v>-148256</v>
      </c>
      <c r="E31" s="46">
        <f t="shared" si="3"/>
        <v>-1</v>
      </c>
      <c r="F31" s="45">
        <f>SUM('2022'!B31:J31)</f>
        <v>245629</v>
      </c>
      <c r="G31" s="45">
        <f>SUM('2021'!B31:J31)</f>
        <v>891363</v>
      </c>
      <c r="H31" s="45">
        <f t="shared" si="4"/>
        <v>-645734</v>
      </c>
      <c r="I31" s="47">
        <f t="shared" si="5"/>
        <v>-0.72443437746462436</v>
      </c>
    </row>
    <row r="32" spans="1:9" x14ac:dyDescent="0.25">
      <c r="A32" s="19" t="s">
        <v>42</v>
      </c>
      <c r="B32" s="40">
        <f>'2022'!J32</f>
        <v>0</v>
      </c>
      <c r="C32" s="52">
        <f>'2021'!J32</f>
        <v>102551</v>
      </c>
      <c r="D32" s="52">
        <f t="shared" si="2"/>
        <v>-102551</v>
      </c>
      <c r="E32" s="41">
        <f t="shared" si="3"/>
        <v>-1</v>
      </c>
      <c r="F32" s="52">
        <f>SUM('2022'!B32:J32)</f>
        <v>175796</v>
      </c>
      <c r="G32" s="52">
        <f>SUM('2021'!B32:J32)</f>
        <v>679826</v>
      </c>
      <c r="H32" s="52">
        <f t="shared" si="4"/>
        <v>-504030</v>
      </c>
      <c r="I32" s="42">
        <f t="shared" si="5"/>
        <v>-0.74141030204787695</v>
      </c>
    </row>
    <row r="33" spans="1:9" x14ac:dyDescent="0.25">
      <c r="A33" s="21" t="s">
        <v>43</v>
      </c>
      <c r="B33" s="22">
        <f>'2022'!J33</f>
        <v>0</v>
      </c>
      <c r="C33" s="53">
        <f>'2021'!J33</f>
        <v>131327</v>
      </c>
      <c r="D33" s="53">
        <f t="shared" si="2"/>
        <v>-131327</v>
      </c>
      <c r="E33" s="43">
        <f t="shared" si="3"/>
        <v>-1</v>
      </c>
      <c r="F33" s="53">
        <f>SUM('2022'!B33:J33)</f>
        <v>244043</v>
      </c>
      <c r="G33" s="53">
        <f>SUM('2021'!B33:J33)</f>
        <v>868096</v>
      </c>
      <c r="H33" s="53">
        <f t="shared" si="4"/>
        <v>-624053</v>
      </c>
      <c r="I33" s="44">
        <f t="shared" si="5"/>
        <v>-0.7188755621498083</v>
      </c>
    </row>
    <row r="34" spans="1:9" x14ac:dyDescent="0.25">
      <c r="A34" s="24" t="s">
        <v>44</v>
      </c>
      <c r="B34" s="45">
        <f>'2022'!J34</f>
        <v>0</v>
      </c>
      <c r="C34" s="45">
        <f>'2021'!J34</f>
        <v>233878</v>
      </c>
      <c r="D34" s="54">
        <f t="shared" si="2"/>
        <v>-233878</v>
      </c>
      <c r="E34" s="46">
        <f t="shared" si="3"/>
        <v>-1</v>
      </c>
      <c r="F34" s="45">
        <f>SUM('2022'!B34:J34)</f>
        <v>419839</v>
      </c>
      <c r="G34" s="8">
        <f>SUM('2021'!B34:J34)</f>
        <v>1547922</v>
      </c>
      <c r="H34" s="8">
        <f t="shared" si="4"/>
        <v>-1128083</v>
      </c>
      <c r="I34" s="47">
        <f t="shared" si="5"/>
        <v>-0.7287725092091204</v>
      </c>
    </row>
    <row r="35" spans="1:9" x14ac:dyDescent="0.25">
      <c r="A35" s="19" t="s">
        <v>45</v>
      </c>
      <c r="B35" s="40">
        <f>'2022'!J35</f>
        <v>0</v>
      </c>
      <c r="C35" s="52">
        <f>'2021'!J35</f>
        <v>48</v>
      </c>
      <c r="D35" s="52">
        <f t="shared" si="2"/>
        <v>-48</v>
      </c>
      <c r="E35" s="41">
        <f t="shared" si="3"/>
        <v>-1</v>
      </c>
      <c r="F35" s="10">
        <f>SUM('2022'!B35:J35)</f>
        <v>118</v>
      </c>
      <c r="G35" s="40">
        <f>SUM('2021'!B35:J35)</f>
        <v>482</v>
      </c>
      <c r="H35" s="40">
        <f t="shared" si="4"/>
        <v>-364</v>
      </c>
      <c r="I35" s="6">
        <f t="shared" si="5"/>
        <v>-0.75518672199170123</v>
      </c>
    </row>
    <row r="36" spans="1:9" x14ac:dyDescent="0.25">
      <c r="A36" s="21" t="s">
        <v>46</v>
      </c>
      <c r="B36" s="22">
        <f>'2022'!J36</f>
        <v>0</v>
      </c>
      <c r="C36" s="53">
        <f>'2021'!J36</f>
        <v>9154</v>
      </c>
      <c r="D36" s="53">
        <f t="shared" si="2"/>
        <v>-9154</v>
      </c>
      <c r="E36" s="55">
        <f t="shared" si="3"/>
        <v>-1</v>
      </c>
      <c r="F36" s="11">
        <f>SUM('2022'!B36:J36)</f>
        <v>12150</v>
      </c>
      <c r="G36" s="22">
        <f>SUM('2021'!B36:J36)</f>
        <v>54290</v>
      </c>
      <c r="H36" s="22">
        <f t="shared" si="4"/>
        <v>-42140</v>
      </c>
      <c r="I36" s="7">
        <f t="shared" si="5"/>
        <v>-0.77620187879904223</v>
      </c>
    </row>
    <row r="37" spans="1:9" x14ac:dyDescent="0.25">
      <c r="A37" s="19" t="s">
        <v>47</v>
      </c>
      <c r="B37" s="40">
        <f>'2022'!J37</f>
        <v>0</v>
      </c>
      <c r="C37" s="52">
        <f>'2021'!J37</f>
        <v>29106</v>
      </c>
      <c r="D37" s="52">
        <f t="shared" si="2"/>
        <v>-29106</v>
      </c>
      <c r="E37" s="41">
        <f t="shared" si="3"/>
        <v>-1</v>
      </c>
      <c r="F37" s="10">
        <f>SUM('2022'!B37:J37)</f>
        <v>43029</v>
      </c>
      <c r="G37" s="40">
        <f>SUM('2021'!B37:J37)</f>
        <v>295007</v>
      </c>
      <c r="H37" s="40">
        <f t="shared" si="4"/>
        <v>-251978</v>
      </c>
      <c r="I37" s="6">
        <f t="shared" si="5"/>
        <v>-0.85414244407759821</v>
      </c>
    </row>
    <row r="38" spans="1:9" x14ac:dyDescent="0.25">
      <c r="A38" s="24" t="s">
        <v>48</v>
      </c>
      <c r="B38" s="45">
        <f>'2022'!J38</f>
        <v>0</v>
      </c>
      <c r="C38" s="45">
        <f>'2021'!J38</f>
        <v>38308</v>
      </c>
      <c r="D38" s="45">
        <f t="shared" si="2"/>
        <v>-38308</v>
      </c>
      <c r="E38" s="46">
        <f t="shared" si="3"/>
        <v>-1</v>
      </c>
      <c r="F38" s="45">
        <f>SUM('2022'!B38:J38)</f>
        <v>55297</v>
      </c>
      <c r="G38" s="9">
        <f>SUM('2021'!B38:J38)</f>
        <v>349779</v>
      </c>
      <c r="H38" s="9">
        <f t="shared" si="4"/>
        <v>-294482</v>
      </c>
      <c r="I38" s="47">
        <f t="shared" si="5"/>
        <v>-0.84190874809522587</v>
      </c>
    </row>
    <row r="39" spans="1:9" x14ac:dyDescent="0.25">
      <c r="A39" s="26" t="s">
        <v>49</v>
      </c>
      <c r="B39" s="48">
        <f>'2022'!J39</f>
        <v>0</v>
      </c>
      <c r="C39" s="48">
        <f>'2021'!J39</f>
        <v>1242876</v>
      </c>
      <c r="D39" s="48">
        <f t="shared" si="2"/>
        <v>-1242876</v>
      </c>
      <c r="E39" s="49">
        <f t="shared" si="3"/>
        <v>-1</v>
      </c>
      <c r="F39" s="50">
        <f>SUM('2022'!B39:J39)</f>
        <v>2082585</v>
      </c>
      <c r="G39" s="50">
        <f>SUM('2021'!B39:J39)</f>
        <v>7873784</v>
      </c>
      <c r="H39" s="50">
        <f t="shared" si="4"/>
        <v>-5791199</v>
      </c>
      <c r="I39" s="51">
        <f t="shared" si="5"/>
        <v>-0.73550392035138379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11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'2022'!K6</f>
        <v>0</v>
      </c>
      <c r="C6" s="52">
        <f>'2021'!K6</f>
        <v>1372</v>
      </c>
      <c r="D6" s="52">
        <f t="shared" ref="D6" si="0">B6-C6</f>
        <v>-1372</v>
      </c>
      <c r="E6" s="41">
        <f t="shared" ref="E6" si="1">D6/C6</f>
        <v>-1</v>
      </c>
      <c r="F6" s="52">
        <f>SUM('2022'!B6:K6)</f>
        <v>2724</v>
      </c>
      <c r="G6" s="52">
        <f>SUM('2021'!B6:K6)</f>
        <v>11843</v>
      </c>
      <c r="H6" s="52">
        <f>F6-G6</f>
        <v>-9119</v>
      </c>
      <c r="I6" s="42">
        <f>H6/G6</f>
        <v>-0.76999071181288525</v>
      </c>
    </row>
    <row r="7" spans="1:9" x14ac:dyDescent="0.25">
      <c r="A7" s="21" t="s">
        <v>17</v>
      </c>
      <c r="B7" s="22">
        <f>'2022'!K7</f>
        <v>0</v>
      </c>
      <c r="C7" s="53">
        <f>'2021'!K7</f>
        <v>14176</v>
      </c>
      <c r="D7" s="53">
        <f t="shared" ref="D7:D39" si="2">B7-C7</f>
        <v>-14176</v>
      </c>
      <c r="E7" s="43">
        <f t="shared" ref="E7:E39" si="3">D7/C7</f>
        <v>-1</v>
      </c>
      <c r="F7" s="53">
        <f>SUM('2022'!B7:K7)</f>
        <v>28085</v>
      </c>
      <c r="G7" s="53">
        <f>SUM('2021'!B7:K7)</f>
        <v>120336</v>
      </c>
      <c r="H7" s="53">
        <f t="shared" ref="H7:H39" si="4">F7-G7</f>
        <v>-92251</v>
      </c>
      <c r="I7" s="44">
        <f t="shared" ref="I7:I39" si="5">H7/G7</f>
        <v>-0.76661182023667063</v>
      </c>
    </row>
    <row r="8" spans="1:9" x14ac:dyDescent="0.25">
      <c r="A8" s="19" t="s">
        <v>18</v>
      </c>
      <c r="B8" s="40">
        <f>'2022'!K8</f>
        <v>0</v>
      </c>
      <c r="C8" s="52">
        <f>'2021'!K8</f>
        <v>9070</v>
      </c>
      <c r="D8" s="52">
        <f t="shared" si="2"/>
        <v>-9070</v>
      </c>
      <c r="E8" s="41">
        <f t="shared" si="3"/>
        <v>-1</v>
      </c>
      <c r="F8" s="52">
        <f>SUM('2022'!B8:K8)</f>
        <v>19889</v>
      </c>
      <c r="G8" s="52">
        <f>SUM('2021'!B8:K8)</f>
        <v>80165</v>
      </c>
      <c r="H8" s="52">
        <f t="shared" si="4"/>
        <v>-60276</v>
      </c>
      <c r="I8" s="42">
        <f t="shared" si="5"/>
        <v>-0.75189920788373976</v>
      </c>
    </row>
    <row r="9" spans="1:9" x14ac:dyDescent="0.25">
      <c r="A9" s="24" t="s">
        <v>19</v>
      </c>
      <c r="B9" s="45">
        <f>'2022'!K9</f>
        <v>0</v>
      </c>
      <c r="C9" s="45">
        <f>'2021'!K9</f>
        <v>24618</v>
      </c>
      <c r="D9" s="45">
        <f t="shared" si="2"/>
        <v>-24618</v>
      </c>
      <c r="E9" s="46">
        <f t="shared" si="3"/>
        <v>-1</v>
      </c>
      <c r="F9" s="45">
        <f>SUM('2022'!B9:K9)</f>
        <v>50698</v>
      </c>
      <c r="G9" s="45">
        <f>SUM('2021'!B9:K9)</f>
        <v>212344</v>
      </c>
      <c r="H9" s="45">
        <f t="shared" si="4"/>
        <v>-161646</v>
      </c>
      <c r="I9" s="47">
        <f t="shared" si="5"/>
        <v>-0.76124590287458083</v>
      </c>
    </row>
    <row r="10" spans="1:9" x14ac:dyDescent="0.25">
      <c r="A10" s="21" t="s">
        <v>20</v>
      </c>
      <c r="B10" s="22">
        <f>'2022'!K10</f>
        <v>0</v>
      </c>
      <c r="C10" s="53">
        <f>'2021'!K10</f>
        <v>35757</v>
      </c>
      <c r="D10" s="53">
        <f t="shared" si="2"/>
        <v>-35757</v>
      </c>
      <c r="E10" s="43">
        <f t="shared" si="3"/>
        <v>-1</v>
      </c>
      <c r="F10" s="53">
        <f>SUM('2022'!B10:K10)</f>
        <v>59719</v>
      </c>
      <c r="G10" s="53">
        <f>SUM('2021'!B10:K10)</f>
        <v>246494</v>
      </c>
      <c r="H10" s="53">
        <f t="shared" si="4"/>
        <v>-186775</v>
      </c>
      <c r="I10" s="42">
        <f t="shared" si="5"/>
        <v>-0.75772635439402181</v>
      </c>
    </row>
    <row r="11" spans="1:9" x14ac:dyDescent="0.25">
      <c r="A11" s="19" t="s">
        <v>21</v>
      </c>
      <c r="B11" s="40">
        <f>'2022'!K11</f>
        <v>0</v>
      </c>
      <c r="C11" s="52">
        <f>'2021'!K11</f>
        <v>134779</v>
      </c>
      <c r="D11" s="52">
        <f t="shared" si="2"/>
        <v>-134779</v>
      </c>
      <c r="E11" s="41">
        <f t="shared" si="3"/>
        <v>-1</v>
      </c>
      <c r="F11" s="52">
        <f>SUM('2022'!B11:K11)</f>
        <v>226544</v>
      </c>
      <c r="G11" s="52">
        <f>SUM('2021'!B11:K11)</f>
        <v>966843</v>
      </c>
      <c r="H11" s="52">
        <f t="shared" si="4"/>
        <v>-740299</v>
      </c>
      <c r="I11" s="42">
        <f t="shared" si="5"/>
        <v>-0.76568687987605022</v>
      </c>
    </row>
    <row r="12" spans="1:9" x14ac:dyDescent="0.25">
      <c r="A12" s="21" t="s">
        <v>22</v>
      </c>
      <c r="B12" s="22">
        <f>'2022'!K12</f>
        <v>0</v>
      </c>
      <c r="C12" s="53">
        <f>'2021'!K12</f>
        <v>4190</v>
      </c>
      <c r="D12" s="53">
        <f t="shared" si="2"/>
        <v>-4190</v>
      </c>
      <c r="E12" s="43">
        <f t="shared" si="3"/>
        <v>-1</v>
      </c>
      <c r="F12" s="53">
        <f>SUM('2022'!B12:K12)</f>
        <v>8564</v>
      </c>
      <c r="G12" s="53">
        <f>SUM('2021'!B12:K12)</f>
        <v>32033</v>
      </c>
      <c r="H12" s="53">
        <f t="shared" si="4"/>
        <v>-23469</v>
      </c>
      <c r="I12" s="44">
        <f t="shared" si="5"/>
        <v>-0.73265070396153964</v>
      </c>
    </row>
    <row r="13" spans="1:9" x14ac:dyDescent="0.25">
      <c r="A13" s="19" t="s">
        <v>23</v>
      </c>
      <c r="B13" s="40">
        <f>'2022'!K13</f>
        <v>0</v>
      </c>
      <c r="C13" s="52">
        <f>'2021'!K13</f>
        <v>186715</v>
      </c>
      <c r="D13" s="52">
        <f t="shared" si="2"/>
        <v>-186715</v>
      </c>
      <c r="E13" s="41">
        <f t="shared" si="3"/>
        <v>-1</v>
      </c>
      <c r="F13" s="52">
        <f>SUM('2022'!B13:K13)</f>
        <v>323749</v>
      </c>
      <c r="G13" s="52">
        <f>SUM('2021'!B13:K13)</f>
        <v>1318384</v>
      </c>
      <c r="H13" s="52">
        <f t="shared" si="4"/>
        <v>-994635</v>
      </c>
      <c r="I13" s="42">
        <f t="shared" si="5"/>
        <v>-0.75443497493901623</v>
      </c>
    </row>
    <row r="14" spans="1:9" x14ac:dyDescent="0.25">
      <c r="A14" s="24" t="s">
        <v>24</v>
      </c>
      <c r="B14" s="45">
        <f>'2022'!K14</f>
        <v>0</v>
      </c>
      <c r="C14" s="45">
        <f>'2021'!K14</f>
        <v>361441</v>
      </c>
      <c r="D14" s="45">
        <f t="shared" si="2"/>
        <v>-361441</v>
      </c>
      <c r="E14" s="46">
        <f t="shared" si="3"/>
        <v>-1</v>
      </c>
      <c r="F14" s="45">
        <f>SUM('2022'!B14:K14)</f>
        <v>618576</v>
      </c>
      <c r="G14" s="45">
        <f>SUM('2021'!B14:K14)</f>
        <v>2563754</v>
      </c>
      <c r="H14" s="45">
        <f t="shared" si="4"/>
        <v>-1945178</v>
      </c>
      <c r="I14" s="47">
        <f t="shared" si="5"/>
        <v>-0.75872256074490763</v>
      </c>
    </row>
    <row r="15" spans="1:9" x14ac:dyDescent="0.25">
      <c r="A15" s="21" t="s">
        <v>25</v>
      </c>
      <c r="B15" s="22">
        <f>'2022'!K15</f>
        <v>0</v>
      </c>
      <c r="C15" s="53">
        <f>'2021'!K15</f>
        <v>12371</v>
      </c>
      <c r="D15" s="53">
        <f t="shared" si="2"/>
        <v>-12371</v>
      </c>
      <c r="E15" s="43">
        <f t="shared" si="3"/>
        <v>-1</v>
      </c>
      <c r="F15" s="53">
        <f>SUM('2022'!B15:K15)</f>
        <v>24192</v>
      </c>
      <c r="G15" s="53">
        <f>SUM('2021'!B15:K15)</f>
        <v>111600</v>
      </c>
      <c r="H15" s="53">
        <f t="shared" si="4"/>
        <v>-87408</v>
      </c>
      <c r="I15" s="44">
        <f t="shared" si="5"/>
        <v>-0.78322580645161288</v>
      </c>
    </row>
    <row r="16" spans="1:9" x14ac:dyDescent="0.25">
      <c r="A16" s="19" t="s">
        <v>26</v>
      </c>
      <c r="B16" s="40">
        <f>'2022'!K16</f>
        <v>0</v>
      </c>
      <c r="C16" s="52">
        <f>'2021'!K16</f>
        <v>8824</v>
      </c>
      <c r="D16" s="52">
        <f t="shared" si="2"/>
        <v>-8824</v>
      </c>
      <c r="E16" s="41">
        <f t="shared" si="3"/>
        <v>-1</v>
      </c>
      <c r="F16" s="52">
        <f>SUM('2022'!B16:K16)</f>
        <v>15688</v>
      </c>
      <c r="G16" s="52">
        <f>SUM('2021'!B16:K16)</f>
        <v>79521</v>
      </c>
      <c r="H16" s="52">
        <f t="shared" si="4"/>
        <v>-63833</v>
      </c>
      <c r="I16" s="42">
        <f t="shared" si="5"/>
        <v>-0.80271877868739072</v>
      </c>
    </row>
    <row r="17" spans="1:9" x14ac:dyDescent="0.25">
      <c r="A17" s="24" t="s">
        <v>27</v>
      </c>
      <c r="B17" s="45">
        <f>'2022'!K17</f>
        <v>0</v>
      </c>
      <c r="C17" s="45">
        <f>'2021'!K17</f>
        <v>21195</v>
      </c>
      <c r="D17" s="45">
        <f t="shared" si="2"/>
        <v>-21195</v>
      </c>
      <c r="E17" s="46">
        <f t="shared" si="3"/>
        <v>-1</v>
      </c>
      <c r="F17" s="45">
        <f>SUM('2022'!B17:K17)</f>
        <v>39880</v>
      </c>
      <c r="G17" s="45">
        <f>SUM('2021'!B17:K17)</f>
        <v>191121</v>
      </c>
      <c r="H17" s="45">
        <f t="shared" si="4"/>
        <v>-151241</v>
      </c>
      <c r="I17" s="47">
        <f t="shared" si="5"/>
        <v>-0.79133637852459959</v>
      </c>
    </row>
    <row r="18" spans="1:9" x14ac:dyDescent="0.25">
      <c r="A18" s="21" t="s">
        <v>28</v>
      </c>
      <c r="B18" s="22">
        <f>'2022'!K18</f>
        <v>0</v>
      </c>
      <c r="C18" s="53">
        <f>'2021'!K18</f>
        <v>77262</v>
      </c>
      <c r="D18" s="53">
        <f t="shared" si="2"/>
        <v>-77262</v>
      </c>
      <c r="E18" s="43">
        <f t="shared" si="3"/>
        <v>-1</v>
      </c>
      <c r="F18" s="53">
        <f>SUM('2022'!B18:K18)</f>
        <v>136670</v>
      </c>
      <c r="G18" s="53">
        <f>SUM('2021'!B18:K18)</f>
        <v>619740</v>
      </c>
      <c r="H18" s="53">
        <f t="shared" si="4"/>
        <v>-483070</v>
      </c>
      <c r="I18" s="44">
        <f t="shared" si="5"/>
        <v>-0.77947203666053511</v>
      </c>
    </row>
    <row r="19" spans="1:9" x14ac:dyDescent="0.25">
      <c r="A19" s="19" t="s">
        <v>29</v>
      </c>
      <c r="B19" s="40">
        <f>'2022'!K19</f>
        <v>0</v>
      </c>
      <c r="C19" s="52">
        <f>'2021'!K19</f>
        <v>268609</v>
      </c>
      <c r="D19" s="52">
        <f t="shared" si="2"/>
        <v>-268609</v>
      </c>
      <c r="E19" s="41">
        <f t="shared" si="3"/>
        <v>-1</v>
      </c>
      <c r="F19" s="52">
        <f>SUM('2022'!B19:K19)</f>
        <v>483125</v>
      </c>
      <c r="G19" s="52">
        <f>SUM('2021'!B19:K19)</f>
        <v>2105693</v>
      </c>
      <c r="H19" s="52">
        <f t="shared" si="4"/>
        <v>-1622568</v>
      </c>
      <c r="I19" s="42">
        <f t="shared" si="5"/>
        <v>-0.77056247040760451</v>
      </c>
    </row>
    <row r="20" spans="1:9" x14ac:dyDescent="0.25">
      <c r="A20" s="24" t="s">
        <v>30</v>
      </c>
      <c r="B20" s="45">
        <f>'2022'!K20</f>
        <v>0</v>
      </c>
      <c r="C20" s="45">
        <f>'2021'!K20</f>
        <v>345871</v>
      </c>
      <c r="D20" s="45">
        <f t="shared" si="2"/>
        <v>-345871</v>
      </c>
      <c r="E20" s="46">
        <f t="shared" si="3"/>
        <v>-1</v>
      </c>
      <c r="F20" s="45">
        <f>SUM('2022'!B20:K20)</f>
        <v>619795</v>
      </c>
      <c r="G20" s="45">
        <f>SUM('2021'!B20:K20)</f>
        <v>2725433</v>
      </c>
      <c r="H20" s="45">
        <f t="shared" si="4"/>
        <v>-2105638</v>
      </c>
      <c r="I20" s="47">
        <f t="shared" si="5"/>
        <v>-0.77258842906796832</v>
      </c>
    </row>
    <row r="21" spans="1:9" x14ac:dyDescent="0.25">
      <c r="A21" s="21" t="s">
        <v>31</v>
      </c>
      <c r="B21" s="22">
        <f>'2022'!K21</f>
        <v>0</v>
      </c>
      <c r="C21" s="53">
        <f>'2021'!K21</f>
        <v>1333</v>
      </c>
      <c r="D21" s="53">
        <f t="shared" si="2"/>
        <v>-1333</v>
      </c>
      <c r="E21" s="43">
        <f t="shared" si="3"/>
        <v>-1</v>
      </c>
      <c r="F21" s="53">
        <f>SUM('2022'!B21:K21)</f>
        <v>2530</v>
      </c>
      <c r="G21" s="53">
        <f>SUM('2021'!B21:K21)</f>
        <v>13473</v>
      </c>
      <c r="H21" s="53">
        <f t="shared" si="4"/>
        <v>-10943</v>
      </c>
      <c r="I21" s="44">
        <f t="shared" si="5"/>
        <v>-0.81221702664588435</v>
      </c>
    </row>
    <row r="22" spans="1:9" x14ac:dyDescent="0.25">
      <c r="A22" s="19" t="s">
        <v>32</v>
      </c>
      <c r="B22" s="40">
        <f>'2022'!K22</f>
        <v>0</v>
      </c>
      <c r="C22" s="52">
        <f>'2021'!K22</f>
        <v>3708</v>
      </c>
      <c r="D22" s="52">
        <f t="shared" si="2"/>
        <v>-3708</v>
      </c>
      <c r="E22" s="41">
        <f t="shared" si="3"/>
        <v>-1</v>
      </c>
      <c r="F22" s="52">
        <f>SUM('2022'!B22:K22)</f>
        <v>6793</v>
      </c>
      <c r="G22" s="52">
        <f>SUM('2021'!B22:K22)</f>
        <v>31720</v>
      </c>
      <c r="H22" s="52">
        <f t="shared" si="4"/>
        <v>-24927</v>
      </c>
      <c r="I22" s="42">
        <f t="shared" si="5"/>
        <v>-0.7858448928121059</v>
      </c>
    </row>
    <row r="23" spans="1:9" x14ac:dyDescent="0.25">
      <c r="A23" s="21" t="s">
        <v>33</v>
      </c>
      <c r="B23" s="22">
        <f>'2022'!K23</f>
        <v>0</v>
      </c>
      <c r="C23" s="53">
        <f>'2021'!K23</f>
        <v>1521</v>
      </c>
      <c r="D23" s="53">
        <f t="shared" si="2"/>
        <v>-1521</v>
      </c>
      <c r="E23" s="43">
        <f t="shared" si="3"/>
        <v>-1</v>
      </c>
      <c r="F23" s="53">
        <f>SUM('2022'!B23:K23)</f>
        <v>2880</v>
      </c>
      <c r="G23" s="53">
        <f>SUM('2021'!B23:K23)</f>
        <v>15278</v>
      </c>
      <c r="H23" s="53">
        <f t="shared" si="4"/>
        <v>-12398</v>
      </c>
      <c r="I23" s="44">
        <f t="shared" si="5"/>
        <v>-0.81149365100144</v>
      </c>
    </row>
    <row r="24" spans="1:9" x14ac:dyDescent="0.25">
      <c r="A24" s="19" t="s">
        <v>34</v>
      </c>
      <c r="B24" s="40">
        <f>'2022'!K24</f>
        <v>0</v>
      </c>
      <c r="C24" s="52">
        <f>'2021'!K24</f>
        <v>2131</v>
      </c>
      <c r="D24" s="52">
        <f t="shared" si="2"/>
        <v>-2131</v>
      </c>
      <c r="E24" s="41">
        <f t="shared" si="3"/>
        <v>-1</v>
      </c>
      <c r="F24" s="52">
        <f>SUM('2022'!B24:K24)</f>
        <v>4482</v>
      </c>
      <c r="G24" s="52">
        <f>SUM('2021'!B24:K24)</f>
        <v>21767</v>
      </c>
      <c r="H24" s="52">
        <f t="shared" si="4"/>
        <v>-17285</v>
      </c>
      <c r="I24" s="42">
        <f t="shared" si="5"/>
        <v>-0.79409197408921761</v>
      </c>
    </row>
    <row r="25" spans="1:9" x14ac:dyDescent="0.25">
      <c r="A25" s="21" t="s">
        <v>35</v>
      </c>
      <c r="B25" s="22">
        <f>'2022'!K25</f>
        <v>0</v>
      </c>
      <c r="C25" s="53">
        <f>'2021'!K25</f>
        <v>3682</v>
      </c>
      <c r="D25" s="53">
        <f t="shared" si="2"/>
        <v>-3682</v>
      </c>
      <c r="E25" s="43">
        <f t="shared" si="3"/>
        <v>-1</v>
      </c>
      <c r="F25" s="53">
        <f>SUM('2022'!B25:K25)</f>
        <v>7098</v>
      </c>
      <c r="G25" s="53">
        <f>SUM('2021'!B25:K25)</f>
        <v>34155</v>
      </c>
      <c r="H25" s="53">
        <f t="shared" si="4"/>
        <v>-27057</v>
      </c>
      <c r="I25" s="44">
        <f t="shared" si="5"/>
        <v>-0.79218269653052265</v>
      </c>
    </row>
    <row r="26" spans="1:9" x14ac:dyDescent="0.25">
      <c r="A26" s="19" t="s">
        <v>36</v>
      </c>
      <c r="B26" s="40">
        <f>'2022'!K26</f>
        <v>0</v>
      </c>
      <c r="C26" s="52">
        <f>'2021'!K26</f>
        <v>4320</v>
      </c>
      <c r="D26" s="52">
        <f t="shared" si="2"/>
        <v>-4320</v>
      </c>
      <c r="E26" s="41">
        <f t="shared" si="3"/>
        <v>-1</v>
      </c>
      <c r="F26" s="52">
        <f>SUM('2022'!B26:K26)</f>
        <v>9088</v>
      </c>
      <c r="G26" s="52">
        <f>SUM('2021'!B26:K26)</f>
        <v>45495</v>
      </c>
      <c r="H26" s="52">
        <f t="shared" si="4"/>
        <v>-36407</v>
      </c>
      <c r="I26" s="42">
        <f t="shared" si="5"/>
        <v>-0.80024178481151775</v>
      </c>
    </row>
    <row r="27" spans="1:9" x14ac:dyDescent="0.25">
      <c r="A27" s="24" t="s">
        <v>37</v>
      </c>
      <c r="B27" s="45">
        <f>'2022'!K27</f>
        <v>0</v>
      </c>
      <c r="C27" s="45">
        <f>'2021'!K27</f>
        <v>16695</v>
      </c>
      <c r="D27" s="45">
        <f t="shared" si="2"/>
        <v>-16695</v>
      </c>
      <c r="E27" s="46">
        <f t="shared" si="3"/>
        <v>-1</v>
      </c>
      <c r="F27" s="45">
        <f>SUM('2022'!B27:K27)</f>
        <v>32871</v>
      </c>
      <c r="G27" s="45">
        <f>SUM('2021'!B27:K27)</f>
        <v>161888</v>
      </c>
      <c r="H27" s="45">
        <f t="shared" si="4"/>
        <v>-129017</v>
      </c>
      <c r="I27" s="47">
        <f t="shared" si="5"/>
        <v>-0.79695221387626014</v>
      </c>
    </row>
    <row r="28" spans="1:9" x14ac:dyDescent="0.25">
      <c r="A28" s="21" t="s">
        <v>38</v>
      </c>
      <c r="B28" s="22">
        <f>'2022'!K28</f>
        <v>0</v>
      </c>
      <c r="C28" s="53">
        <f>'2021'!K28</f>
        <v>10679</v>
      </c>
      <c r="D28" s="53">
        <f t="shared" si="2"/>
        <v>-10679</v>
      </c>
      <c r="E28" s="43">
        <f t="shared" si="3"/>
        <v>-1</v>
      </c>
      <c r="F28" s="53">
        <f>SUM('2022'!B28:K28)</f>
        <v>19967</v>
      </c>
      <c r="G28" s="53">
        <f>SUM('2021'!B28:K28)</f>
        <v>88422</v>
      </c>
      <c r="H28" s="53">
        <f t="shared" si="4"/>
        <v>-68455</v>
      </c>
      <c r="I28" s="44">
        <f t="shared" si="5"/>
        <v>-0.77418515753997874</v>
      </c>
    </row>
    <row r="29" spans="1:9" x14ac:dyDescent="0.25">
      <c r="A29" s="19" t="s">
        <v>39</v>
      </c>
      <c r="B29" s="40">
        <f>'2022'!K29</f>
        <v>0</v>
      </c>
      <c r="C29" s="52">
        <f>'2021'!K29</f>
        <v>51595</v>
      </c>
      <c r="D29" s="52">
        <f t="shared" si="2"/>
        <v>-51595</v>
      </c>
      <c r="E29" s="41">
        <f t="shared" si="3"/>
        <v>-1</v>
      </c>
      <c r="F29" s="52">
        <f>SUM('2022'!B29:K29)</f>
        <v>97980</v>
      </c>
      <c r="G29" s="52">
        <f>SUM('2021'!B29:K29)</f>
        <v>389300</v>
      </c>
      <c r="H29" s="52">
        <f t="shared" si="4"/>
        <v>-291320</v>
      </c>
      <c r="I29" s="42">
        <f t="shared" si="5"/>
        <v>-0.748317492936039</v>
      </c>
    </row>
    <row r="30" spans="1:9" x14ac:dyDescent="0.25">
      <c r="A30" s="21" t="s">
        <v>40</v>
      </c>
      <c r="B30" s="22">
        <f>'2022'!K30</f>
        <v>0</v>
      </c>
      <c r="C30" s="53">
        <f>'2021'!K30</f>
        <v>73659</v>
      </c>
      <c r="D30" s="53">
        <f t="shared" si="2"/>
        <v>-73659</v>
      </c>
      <c r="E30" s="43">
        <f t="shared" si="3"/>
        <v>-1</v>
      </c>
      <c r="F30" s="53">
        <f>SUM('2022'!B30:K30)</f>
        <v>127682</v>
      </c>
      <c r="G30" s="53">
        <f>SUM('2021'!B30:K30)</f>
        <v>549574</v>
      </c>
      <c r="H30" s="53">
        <f t="shared" si="4"/>
        <v>-421892</v>
      </c>
      <c r="I30" s="44">
        <f t="shared" si="5"/>
        <v>-0.76767095968877708</v>
      </c>
    </row>
    <row r="31" spans="1:9" x14ac:dyDescent="0.25">
      <c r="A31" s="24" t="s">
        <v>41</v>
      </c>
      <c r="B31" s="45">
        <f>'2022'!K31</f>
        <v>0</v>
      </c>
      <c r="C31" s="45">
        <f>'2021'!K31</f>
        <v>135933</v>
      </c>
      <c r="D31" s="45">
        <f t="shared" si="2"/>
        <v>-135933</v>
      </c>
      <c r="E31" s="46">
        <f t="shared" si="3"/>
        <v>-1</v>
      </c>
      <c r="F31" s="45">
        <f>SUM('2022'!B31:K31)</f>
        <v>245629</v>
      </c>
      <c r="G31" s="45">
        <f>SUM('2021'!B31:K31)</f>
        <v>1027296</v>
      </c>
      <c r="H31" s="45">
        <f t="shared" si="4"/>
        <v>-781667</v>
      </c>
      <c r="I31" s="47">
        <f t="shared" si="5"/>
        <v>-0.76089754072828086</v>
      </c>
    </row>
    <row r="32" spans="1:9" x14ac:dyDescent="0.25">
      <c r="A32" s="19" t="s">
        <v>42</v>
      </c>
      <c r="B32" s="40">
        <f>'2022'!K32</f>
        <v>0</v>
      </c>
      <c r="C32" s="52">
        <f>'2021'!K32</f>
        <v>89954</v>
      </c>
      <c r="D32" s="52">
        <f t="shared" si="2"/>
        <v>-89954</v>
      </c>
      <c r="E32" s="41">
        <f t="shared" si="3"/>
        <v>-1</v>
      </c>
      <c r="F32" s="52">
        <f>SUM('2022'!B32:K32)</f>
        <v>175796</v>
      </c>
      <c r="G32" s="52">
        <f>SUM('2021'!B32:K32)</f>
        <v>769780</v>
      </c>
      <c r="H32" s="52">
        <f t="shared" si="4"/>
        <v>-593984</v>
      </c>
      <c r="I32" s="42">
        <f t="shared" si="5"/>
        <v>-0.77162825742419916</v>
      </c>
    </row>
    <row r="33" spans="1:9" x14ac:dyDescent="0.25">
      <c r="A33" s="21" t="s">
        <v>43</v>
      </c>
      <c r="B33" s="22">
        <f>'2022'!K33</f>
        <v>0</v>
      </c>
      <c r="C33" s="53">
        <f>'2021'!K33</f>
        <v>129909</v>
      </c>
      <c r="D33" s="53">
        <f t="shared" si="2"/>
        <v>-129909</v>
      </c>
      <c r="E33" s="43">
        <f t="shared" si="3"/>
        <v>-1</v>
      </c>
      <c r="F33" s="53">
        <f>SUM('2022'!B33:K33)</f>
        <v>244043</v>
      </c>
      <c r="G33" s="53">
        <f>SUM('2021'!B33:K33)</f>
        <v>998005</v>
      </c>
      <c r="H33" s="53">
        <f t="shared" si="4"/>
        <v>-753962</v>
      </c>
      <c r="I33" s="44">
        <f t="shared" si="5"/>
        <v>-0.75546916097614747</v>
      </c>
    </row>
    <row r="34" spans="1:9" x14ac:dyDescent="0.25">
      <c r="A34" s="24" t="s">
        <v>44</v>
      </c>
      <c r="B34" s="45">
        <f>'2022'!K34</f>
        <v>0</v>
      </c>
      <c r="C34" s="45">
        <f>'2021'!K34</f>
        <v>219863</v>
      </c>
      <c r="D34" s="54">
        <f t="shared" si="2"/>
        <v>-219863</v>
      </c>
      <c r="E34" s="46">
        <f t="shared" si="3"/>
        <v>-1</v>
      </c>
      <c r="F34" s="45">
        <f>SUM('2022'!B34:K34)</f>
        <v>419839</v>
      </c>
      <c r="G34" s="8">
        <f>SUM('2021'!B34:K34)</f>
        <v>1767785</v>
      </c>
      <c r="H34" s="8">
        <f t="shared" si="4"/>
        <v>-1347946</v>
      </c>
      <c r="I34" s="47">
        <f t="shared" si="5"/>
        <v>-0.76250562144152145</v>
      </c>
    </row>
    <row r="35" spans="1:9" x14ac:dyDescent="0.25">
      <c r="A35" s="19" t="s">
        <v>45</v>
      </c>
      <c r="B35" s="40">
        <f>'2022'!K35</f>
        <v>0</v>
      </c>
      <c r="C35" s="52">
        <f>'2021'!K35</f>
        <v>62</v>
      </c>
      <c r="D35" s="52">
        <f t="shared" si="2"/>
        <v>-62</v>
      </c>
      <c r="E35" s="41">
        <f t="shared" si="3"/>
        <v>-1</v>
      </c>
      <c r="F35" s="10">
        <f>SUM('2022'!B35:K35)</f>
        <v>118</v>
      </c>
      <c r="G35" s="40">
        <f>SUM('2021'!B35:K35)</f>
        <v>544</v>
      </c>
      <c r="H35" s="40">
        <f t="shared" si="4"/>
        <v>-426</v>
      </c>
      <c r="I35" s="6">
        <f t="shared" si="5"/>
        <v>-0.78308823529411764</v>
      </c>
    </row>
    <row r="36" spans="1:9" x14ac:dyDescent="0.25">
      <c r="A36" s="21" t="s">
        <v>46</v>
      </c>
      <c r="B36" s="22">
        <f>'2022'!K36</f>
        <v>0</v>
      </c>
      <c r="C36" s="53">
        <f>'2021'!K36</f>
        <v>6870</v>
      </c>
      <c r="D36" s="53">
        <f t="shared" si="2"/>
        <v>-6870</v>
      </c>
      <c r="E36" s="55">
        <f t="shared" si="3"/>
        <v>-1</v>
      </c>
      <c r="F36" s="11">
        <f>SUM('2022'!B36:K36)</f>
        <v>12150</v>
      </c>
      <c r="G36" s="22">
        <f>SUM('2021'!B36:K36)</f>
        <v>61160</v>
      </c>
      <c r="H36" s="22">
        <f t="shared" si="4"/>
        <v>-49010</v>
      </c>
      <c r="I36" s="7">
        <f t="shared" si="5"/>
        <v>-0.80134074558534996</v>
      </c>
    </row>
    <row r="37" spans="1:9" x14ac:dyDescent="0.25">
      <c r="A37" s="19" t="s">
        <v>47</v>
      </c>
      <c r="B37" s="40">
        <f>'2022'!K37</f>
        <v>0</v>
      </c>
      <c r="C37" s="52">
        <f>'2021'!K37</f>
        <v>24914</v>
      </c>
      <c r="D37" s="52">
        <f t="shared" si="2"/>
        <v>-24914</v>
      </c>
      <c r="E37" s="41">
        <f t="shared" si="3"/>
        <v>-1</v>
      </c>
      <c r="F37" s="10">
        <f>SUM('2022'!B37:K37)</f>
        <v>43029</v>
      </c>
      <c r="G37" s="40">
        <f>SUM('2021'!B37:K37)</f>
        <v>319921</v>
      </c>
      <c r="H37" s="40">
        <f t="shared" si="4"/>
        <v>-276892</v>
      </c>
      <c r="I37" s="6">
        <f t="shared" si="5"/>
        <v>-0.86550117060149223</v>
      </c>
    </row>
    <row r="38" spans="1:9" x14ac:dyDescent="0.25">
      <c r="A38" s="24" t="s">
        <v>48</v>
      </c>
      <c r="B38" s="45">
        <f>'2022'!K38</f>
        <v>0</v>
      </c>
      <c r="C38" s="45">
        <f>'2021'!K38</f>
        <v>31846</v>
      </c>
      <c r="D38" s="45">
        <f t="shared" si="2"/>
        <v>-31846</v>
      </c>
      <c r="E38" s="46">
        <f t="shared" si="3"/>
        <v>-1</v>
      </c>
      <c r="F38" s="45">
        <f>SUM('2022'!B38:K38)</f>
        <v>55297</v>
      </c>
      <c r="G38" s="9">
        <f>SUM('2021'!B38:K38)</f>
        <v>381625</v>
      </c>
      <c r="H38" s="9">
        <f t="shared" si="4"/>
        <v>-326328</v>
      </c>
      <c r="I38" s="47">
        <f t="shared" si="5"/>
        <v>-0.85510121192269894</v>
      </c>
    </row>
    <row r="39" spans="1:9" x14ac:dyDescent="0.25">
      <c r="A39" s="26" t="s">
        <v>49</v>
      </c>
      <c r="B39" s="48">
        <f>'2022'!K39</f>
        <v>0</v>
      </c>
      <c r="C39" s="48">
        <f>'2021'!K39</f>
        <v>1157462</v>
      </c>
      <c r="D39" s="48">
        <f t="shared" si="2"/>
        <v>-1157462</v>
      </c>
      <c r="E39" s="49">
        <f t="shared" si="3"/>
        <v>-1</v>
      </c>
      <c r="F39" s="50">
        <f>SUM('2022'!B39:K39)</f>
        <v>2082585</v>
      </c>
      <c r="G39" s="50">
        <f>SUM('2021'!B39:K39)</f>
        <v>9031246</v>
      </c>
      <c r="H39" s="50">
        <f t="shared" si="4"/>
        <v>-6948661</v>
      </c>
      <c r="I39" s="51">
        <f t="shared" si="5"/>
        <v>-0.76940225080791735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8" t="s">
        <v>12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'2022'!L6</f>
        <v>0</v>
      </c>
      <c r="C6" s="52">
        <f>'2021'!L6</f>
        <v>1933</v>
      </c>
      <c r="D6" s="52">
        <f t="shared" ref="D6" si="0">B6-C6</f>
        <v>-1933</v>
      </c>
      <c r="E6" s="41">
        <f t="shared" ref="E6" si="1">D6/C6</f>
        <v>-1</v>
      </c>
      <c r="F6" s="52">
        <f>SUM('2022'!B6:L6)</f>
        <v>2724</v>
      </c>
      <c r="G6" s="52">
        <f>SUM('2021'!B6:L6)</f>
        <v>13776</v>
      </c>
      <c r="H6" s="52">
        <f>F6-G6</f>
        <v>-11052</v>
      </c>
      <c r="I6" s="42">
        <f>H6/G6</f>
        <v>-0.80226480836236935</v>
      </c>
    </row>
    <row r="7" spans="1:9" x14ac:dyDescent="0.25">
      <c r="A7" s="21" t="s">
        <v>17</v>
      </c>
      <c r="B7" s="22">
        <f>'2022'!L7</f>
        <v>0</v>
      </c>
      <c r="C7" s="53">
        <f>'2021'!L7</f>
        <v>18218</v>
      </c>
      <c r="D7" s="53">
        <f t="shared" ref="D7:D39" si="2">B7-C7</f>
        <v>-18218</v>
      </c>
      <c r="E7" s="43">
        <f t="shared" ref="E7:E39" si="3">D7/C7</f>
        <v>-1</v>
      </c>
      <c r="F7" s="53">
        <f>SUM('2022'!B7:L7)</f>
        <v>28085</v>
      </c>
      <c r="G7" s="53">
        <f>SUM('2021'!B7:L7)</f>
        <v>138554</v>
      </c>
      <c r="H7" s="53">
        <f t="shared" ref="H7:H39" si="4">F7-G7</f>
        <v>-110469</v>
      </c>
      <c r="I7" s="44">
        <f t="shared" ref="I7:I39" si="5">H7/G7</f>
        <v>-0.79729924794664897</v>
      </c>
    </row>
    <row r="8" spans="1:9" x14ac:dyDescent="0.25">
      <c r="A8" s="19" t="s">
        <v>18</v>
      </c>
      <c r="B8" s="40">
        <f>'2022'!L8</f>
        <v>0</v>
      </c>
      <c r="C8" s="52">
        <f>'2021'!L8</f>
        <v>11768</v>
      </c>
      <c r="D8" s="52">
        <f t="shared" si="2"/>
        <v>-11768</v>
      </c>
      <c r="E8" s="41">
        <f t="shared" si="3"/>
        <v>-1</v>
      </c>
      <c r="F8" s="52">
        <f>SUM('2022'!B8:L8)</f>
        <v>19889</v>
      </c>
      <c r="G8" s="52">
        <f>SUM('2021'!B8:L8)</f>
        <v>91933</v>
      </c>
      <c r="H8" s="52">
        <f t="shared" si="4"/>
        <v>-72044</v>
      </c>
      <c r="I8" s="42">
        <f t="shared" si="5"/>
        <v>-0.78365766373337109</v>
      </c>
    </row>
    <row r="9" spans="1:9" x14ac:dyDescent="0.25">
      <c r="A9" s="24" t="s">
        <v>19</v>
      </c>
      <c r="B9" s="45">
        <f>'2022'!L9</f>
        <v>0</v>
      </c>
      <c r="C9" s="45">
        <f>'2021'!L9</f>
        <v>31919</v>
      </c>
      <c r="D9" s="45">
        <f t="shared" si="2"/>
        <v>-31919</v>
      </c>
      <c r="E9" s="46">
        <f t="shared" si="3"/>
        <v>-1</v>
      </c>
      <c r="F9" s="45">
        <f>SUM('2022'!B9:L9)</f>
        <v>50698</v>
      </c>
      <c r="G9" s="45">
        <f>SUM('2021'!B9:L9)</f>
        <v>244263</v>
      </c>
      <c r="H9" s="45">
        <f t="shared" si="4"/>
        <v>-193565</v>
      </c>
      <c r="I9" s="47">
        <f t="shared" si="5"/>
        <v>-0.79244502851434728</v>
      </c>
    </row>
    <row r="10" spans="1:9" x14ac:dyDescent="0.25">
      <c r="A10" s="21" t="s">
        <v>20</v>
      </c>
      <c r="B10" s="22">
        <f>'2022'!L10</f>
        <v>0</v>
      </c>
      <c r="C10" s="53">
        <f>'2021'!L10</f>
        <v>40234</v>
      </c>
      <c r="D10" s="53">
        <f t="shared" si="2"/>
        <v>-40234</v>
      </c>
      <c r="E10" s="43">
        <f t="shared" si="3"/>
        <v>-1</v>
      </c>
      <c r="F10" s="53">
        <f>SUM('2022'!B10:L10)</f>
        <v>59719</v>
      </c>
      <c r="G10" s="53">
        <f>SUM('2021'!B10:L10)</f>
        <v>286728</v>
      </c>
      <c r="H10" s="53">
        <f t="shared" si="4"/>
        <v>-227009</v>
      </c>
      <c r="I10" s="42">
        <f t="shared" si="5"/>
        <v>-0.7917224686811194</v>
      </c>
    </row>
    <row r="11" spans="1:9" x14ac:dyDescent="0.25">
      <c r="A11" s="19" t="s">
        <v>21</v>
      </c>
      <c r="B11" s="40">
        <f>'2022'!L11</f>
        <v>0</v>
      </c>
      <c r="C11" s="52">
        <f>'2021'!L11</f>
        <v>151717</v>
      </c>
      <c r="D11" s="52">
        <f t="shared" si="2"/>
        <v>-151717</v>
      </c>
      <c r="E11" s="41">
        <f t="shared" si="3"/>
        <v>-1</v>
      </c>
      <c r="F11" s="52">
        <f>SUM('2022'!B11:L11)</f>
        <v>226544</v>
      </c>
      <c r="G11" s="52">
        <f>SUM('2021'!B11:L11)</f>
        <v>1118560</v>
      </c>
      <c r="H11" s="52">
        <f t="shared" si="4"/>
        <v>-892016</v>
      </c>
      <c r="I11" s="42">
        <f t="shared" si="5"/>
        <v>-0.79746817336575593</v>
      </c>
    </row>
    <row r="12" spans="1:9" x14ac:dyDescent="0.25">
      <c r="A12" s="21" t="s">
        <v>22</v>
      </c>
      <c r="B12" s="22">
        <f>'2022'!L12</f>
        <v>0</v>
      </c>
      <c r="C12" s="53">
        <f>'2021'!L12</f>
        <v>5103</v>
      </c>
      <c r="D12" s="53">
        <f t="shared" si="2"/>
        <v>-5103</v>
      </c>
      <c r="E12" s="43">
        <f t="shared" si="3"/>
        <v>-1</v>
      </c>
      <c r="F12" s="53">
        <f>SUM('2022'!B12:L12)</f>
        <v>8564</v>
      </c>
      <c r="G12" s="53">
        <f>SUM('2021'!B12:L12)</f>
        <v>37136</v>
      </c>
      <c r="H12" s="53">
        <f t="shared" si="4"/>
        <v>-28572</v>
      </c>
      <c r="I12" s="44">
        <f t="shared" si="5"/>
        <v>-0.76938819474364495</v>
      </c>
    </row>
    <row r="13" spans="1:9" x14ac:dyDescent="0.25">
      <c r="A13" s="19" t="s">
        <v>23</v>
      </c>
      <c r="B13" s="40">
        <f>'2022'!L13</f>
        <v>0</v>
      </c>
      <c r="C13" s="52">
        <f>'2021'!L13</f>
        <v>213001</v>
      </c>
      <c r="D13" s="52">
        <f t="shared" si="2"/>
        <v>-213001</v>
      </c>
      <c r="E13" s="41">
        <f t="shared" si="3"/>
        <v>-1</v>
      </c>
      <c r="F13" s="52">
        <f>SUM('2022'!B13:L13)</f>
        <v>323749</v>
      </c>
      <c r="G13" s="52">
        <f>SUM('2021'!B13:L13)</f>
        <v>1531385</v>
      </c>
      <c r="H13" s="52">
        <f t="shared" si="4"/>
        <v>-1207636</v>
      </c>
      <c r="I13" s="42">
        <f t="shared" si="5"/>
        <v>-0.78859072016507936</v>
      </c>
    </row>
    <row r="14" spans="1:9" x14ac:dyDescent="0.25">
      <c r="A14" s="24" t="s">
        <v>24</v>
      </c>
      <c r="B14" s="45">
        <f>'2022'!L14</f>
        <v>0</v>
      </c>
      <c r="C14" s="45">
        <f>'2021'!L14</f>
        <v>410055</v>
      </c>
      <c r="D14" s="45">
        <f t="shared" si="2"/>
        <v>-410055</v>
      </c>
      <c r="E14" s="46">
        <f t="shared" si="3"/>
        <v>-1</v>
      </c>
      <c r="F14" s="45">
        <f>SUM('2022'!B14:L14)</f>
        <v>618576</v>
      </c>
      <c r="G14" s="45">
        <f>SUM('2021'!B14:L14)</f>
        <v>2973809</v>
      </c>
      <c r="H14" s="45">
        <f t="shared" si="4"/>
        <v>-2355233</v>
      </c>
      <c r="I14" s="47">
        <f t="shared" si="5"/>
        <v>-0.79199202100740163</v>
      </c>
    </row>
    <row r="15" spans="1:9" x14ac:dyDescent="0.25">
      <c r="A15" s="21" t="s">
        <v>25</v>
      </c>
      <c r="B15" s="22">
        <f>'2022'!L15</f>
        <v>0</v>
      </c>
      <c r="C15" s="53">
        <f>'2021'!L15</f>
        <v>15934</v>
      </c>
      <c r="D15" s="53">
        <f t="shared" si="2"/>
        <v>-15934</v>
      </c>
      <c r="E15" s="43">
        <f t="shared" si="3"/>
        <v>-1</v>
      </c>
      <c r="F15" s="53">
        <f>SUM('2022'!B15:L15)</f>
        <v>24192</v>
      </c>
      <c r="G15" s="53">
        <f>SUM('2021'!B15:L15)</f>
        <v>127534</v>
      </c>
      <c r="H15" s="53">
        <f t="shared" si="4"/>
        <v>-103342</v>
      </c>
      <c r="I15" s="44">
        <f t="shared" si="5"/>
        <v>-0.81030940768736182</v>
      </c>
    </row>
    <row r="16" spans="1:9" x14ac:dyDescent="0.25">
      <c r="A16" s="19" t="s">
        <v>26</v>
      </c>
      <c r="B16" s="40">
        <f>'2022'!L16</f>
        <v>0</v>
      </c>
      <c r="C16" s="52">
        <f>'2021'!L16</f>
        <v>11830</v>
      </c>
      <c r="D16" s="52">
        <f t="shared" si="2"/>
        <v>-11830</v>
      </c>
      <c r="E16" s="41">
        <f t="shared" si="3"/>
        <v>-1</v>
      </c>
      <c r="F16" s="52">
        <f>SUM('2022'!B16:L16)</f>
        <v>15688</v>
      </c>
      <c r="G16" s="52">
        <f>SUM('2021'!B16:L16)</f>
        <v>91351</v>
      </c>
      <c r="H16" s="52">
        <f t="shared" si="4"/>
        <v>-75663</v>
      </c>
      <c r="I16" s="42">
        <f t="shared" si="5"/>
        <v>-0.82826679510897527</v>
      </c>
    </row>
    <row r="17" spans="1:9" x14ac:dyDescent="0.25">
      <c r="A17" s="24" t="s">
        <v>27</v>
      </c>
      <c r="B17" s="45">
        <f>'2022'!L17</f>
        <v>0</v>
      </c>
      <c r="C17" s="45">
        <f>'2021'!L17</f>
        <v>27764</v>
      </c>
      <c r="D17" s="45">
        <f t="shared" si="2"/>
        <v>-27764</v>
      </c>
      <c r="E17" s="46">
        <f t="shared" si="3"/>
        <v>-1</v>
      </c>
      <c r="F17" s="45">
        <f>SUM('2022'!B17:L17)</f>
        <v>39880</v>
      </c>
      <c r="G17" s="45">
        <f>SUM('2021'!B17:L17)</f>
        <v>218885</v>
      </c>
      <c r="H17" s="45">
        <f t="shared" si="4"/>
        <v>-179005</v>
      </c>
      <c r="I17" s="47">
        <f t="shared" si="5"/>
        <v>-0.81780386961189666</v>
      </c>
    </row>
    <row r="18" spans="1:9" x14ac:dyDescent="0.25">
      <c r="A18" s="21" t="s">
        <v>28</v>
      </c>
      <c r="B18" s="22">
        <f>'2022'!L18</f>
        <v>0</v>
      </c>
      <c r="C18" s="53">
        <f>'2021'!L18</f>
        <v>87841</v>
      </c>
      <c r="D18" s="53">
        <f t="shared" si="2"/>
        <v>-87841</v>
      </c>
      <c r="E18" s="43">
        <f t="shared" si="3"/>
        <v>-1</v>
      </c>
      <c r="F18" s="53">
        <f>SUM('2022'!B18:L18)</f>
        <v>136670</v>
      </c>
      <c r="G18" s="53">
        <f>SUM('2021'!B18:L18)</f>
        <v>707581</v>
      </c>
      <c r="H18" s="53">
        <f t="shared" si="4"/>
        <v>-570911</v>
      </c>
      <c r="I18" s="44">
        <f t="shared" si="5"/>
        <v>-0.80684896852798482</v>
      </c>
    </row>
    <row r="19" spans="1:9" x14ac:dyDescent="0.25">
      <c r="A19" s="19" t="s">
        <v>29</v>
      </c>
      <c r="B19" s="40">
        <f>'2022'!L19</f>
        <v>0</v>
      </c>
      <c r="C19" s="52">
        <f>'2021'!L19</f>
        <v>308527</v>
      </c>
      <c r="D19" s="52">
        <f t="shared" si="2"/>
        <v>-308527</v>
      </c>
      <c r="E19" s="41">
        <f t="shared" si="3"/>
        <v>-1</v>
      </c>
      <c r="F19" s="52">
        <f>SUM('2022'!B19:L19)</f>
        <v>483125</v>
      </c>
      <c r="G19" s="52">
        <f>SUM('2021'!B19:L19)</f>
        <v>2414220</v>
      </c>
      <c r="H19" s="52">
        <f t="shared" si="4"/>
        <v>-1931095</v>
      </c>
      <c r="I19" s="42">
        <f t="shared" si="5"/>
        <v>-0.79988360629934308</v>
      </c>
    </row>
    <row r="20" spans="1:9" x14ac:dyDescent="0.25">
      <c r="A20" s="24" t="s">
        <v>30</v>
      </c>
      <c r="B20" s="45">
        <f>'2022'!L20</f>
        <v>0</v>
      </c>
      <c r="C20" s="45">
        <f>'2021'!L20</f>
        <v>396368</v>
      </c>
      <c r="D20" s="45">
        <f t="shared" si="2"/>
        <v>-396368</v>
      </c>
      <c r="E20" s="46">
        <f t="shared" si="3"/>
        <v>-1</v>
      </c>
      <c r="F20" s="45">
        <f>SUM('2022'!B20:L20)</f>
        <v>619795</v>
      </c>
      <c r="G20" s="45">
        <f>SUM('2021'!B20:L20)</f>
        <v>3121801</v>
      </c>
      <c r="H20" s="45">
        <f t="shared" si="4"/>
        <v>-2502006</v>
      </c>
      <c r="I20" s="47">
        <f t="shared" si="5"/>
        <v>-0.80146236098969792</v>
      </c>
    </row>
    <row r="21" spans="1:9" x14ac:dyDescent="0.25">
      <c r="A21" s="21" t="s">
        <v>31</v>
      </c>
      <c r="B21" s="22">
        <f>'2022'!L21</f>
        <v>0</v>
      </c>
      <c r="C21" s="53">
        <f>'2021'!L21</f>
        <v>1607</v>
      </c>
      <c r="D21" s="53">
        <f t="shared" si="2"/>
        <v>-1607</v>
      </c>
      <c r="E21" s="43">
        <f t="shared" si="3"/>
        <v>-1</v>
      </c>
      <c r="F21" s="53">
        <f>SUM('2022'!B21:L21)</f>
        <v>2530</v>
      </c>
      <c r="G21" s="53">
        <f>SUM('2021'!B21:L21)</f>
        <v>15080</v>
      </c>
      <c r="H21" s="53">
        <f t="shared" si="4"/>
        <v>-12550</v>
      </c>
      <c r="I21" s="44">
        <f t="shared" si="5"/>
        <v>-0.83222811671087538</v>
      </c>
    </row>
    <row r="22" spans="1:9" x14ac:dyDescent="0.25">
      <c r="A22" s="19" t="s">
        <v>32</v>
      </c>
      <c r="B22" s="40">
        <f>'2022'!L22</f>
        <v>0</v>
      </c>
      <c r="C22" s="52">
        <f>'2021'!L22</f>
        <v>4514</v>
      </c>
      <c r="D22" s="52">
        <f t="shared" si="2"/>
        <v>-4514</v>
      </c>
      <c r="E22" s="41">
        <f t="shared" si="3"/>
        <v>-1</v>
      </c>
      <c r="F22" s="52">
        <f>SUM('2022'!B22:L22)</f>
        <v>6793</v>
      </c>
      <c r="G22" s="52">
        <f>SUM('2021'!B22:L22)</f>
        <v>36234</v>
      </c>
      <c r="H22" s="52">
        <f t="shared" si="4"/>
        <v>-29441</v>
      </c>
      <c r="I22" s="42">
        <f t="shared" si="5"/>
        <v>-0.81252414858972233</v>
      </c>
    </row>
    <row r="23" spans="1:9" x14ac:dyDescent="0.25">
      <c r="A23" s="21" t="s">
        <v>33</v>
      </c>
      <c r="B23" s="22">
        <f>'2022'!L23</f>
        <v>0</v>
      </c>
      <c r="C23" s="53">
        <f>'2021'!L23</f>
        <v>1922</v>
      </c>
      <c r="D23" s="53">
        <f t="shared" si="2"/>
        <v>-1922</v>
      </c>
      <c r="E23" s="43">
        <f t="shared" si="3"/>
        <v>-1</v>
      </c>
      <c r="F23" s="53">
        <f>SUM('2022'!B23:L23)</f>
        <v>2880</v>
      </c>
      <c r="G23" s="53">
        <f>SUM('2021'!B23:L23)</f>
        <v>17200</v>
      </c>
      <c r="H23" s="53">
        <f t="shared" si="4"/>
        <v>-14320</v>
      </c>
      <c r="I23" s="44">
        <f t="shared" si="5"/>
        <v>-0.83255813953488367</v>
      </c>
    </row>
    <row r="24" spans="1:9" x14ac:dyDescent="0.25">
      <c r="A24" s="19" t="s">
        <v>34</v>
      </c>
      <c r="B24" s="40">
        <f>'2022'!L24</f>
        <v>0</v>
      </c>
      <c r="C24" s="52">
        <f>'2021'!L24</f>
        <v>2812</v>
      </c>
      <c r="D24" s="52">
        <f t="shared" si="2"/>
        <v>-2812</v>
      </c>
      <c r="E24" s="41">
        <f t="shared" si="3"/>
        <v>-1</v>
      </c>
      <c r="F24" s="52">
        <f>SUM('2022'!B24:L24)</f>
        <v>4482</v>
      </c>
      <c r="G24" s="52">
        <f>SUM('2021'!B24:L24)</f>
        <v>24579</v>
      </c>
      <c r="H24" s="52">
        <f t="shared" si="4"/>
        <v>-20097</v>
      </c>
      <c r="I24" s="42">
        <f t="shared" si="5"/>
        <v>-0.81764921274258517</v>
      </c>
    </row>
    <row r="25" spans="1:9" x14ac:dyDescent="0.25">
      <c r="A25" s="21" t="s">
        <v>35</v>
      </c>
      <c r="B25" s="22">
        <f>'2022'!L25</f>
        <v>0</v>
      </c>
      <c r="C25" s="53">
        <f>'2021'!L25</f>
        <v>4692</v>
      </c>
      <c r="D25" s="53">
        <f t="shared" si="2"/>
        <v>-4692</v>
      </c>
      <c r="E25" s="43">
        <f t="shared" si="3"/>
        <v>-1</v>
      </c>
      <c r="F25" s="53">
        <f>SUM('2022'!B25:L25)</f>
        <v>7098</v>
      </c>
      <c r="G25" s="53">
        <f>SUM('2021'!B25:L25)</f>
        <v>38847</v>
      </c>
      <c r="H25" s="53">
        <f t="shared" si="4"/>
        <v>-31749</v>
      </c>
      <c r="I25" s="44">
        <f t="shared" si="5"/>
        <v>-0.81728318789095689</v>
      </c>
    </row>
    <row r="26" spans="1:9" x14ac:dyDescent="0.25">
      <c r="A26" s="19" t="s">
        <v>36</v>
      </c>
      <c r="B26" s="40">
        <f>'2022'!L26</f>
        <v>0</v>
      </c>
      <c r="C26" s="52">
        <f>'2021'!L26</f>
        <v>5583</v>
      </c>
      <c r="D26" s="52">
        <f t="shared" si="2"/>
        <v>-5583</v>
      </c>
      <c r="E26" s="41">
        <f t="shared" si="3"/>
        <v>-1</v>
      </c>
      <c r="F26" s="52">
        <f>SUM('2022'!B26:L26)</f>
        <v>9088</v>
      </c>
      <c r="G26" s="52">
        <f>SUM('2021'!B26:L26)</f>
        <v>51078</v>
      </c>
      <c r="H26" s="52">
        <f t="shared" si="4"/>
        <v>-41990</v>
      </c>
      <c r="I26" s="42">
        <f t="shared" si="5"/>
        <v>-0.82207604056540973</v>
      </c>
    </row>
    <row r="27" spans="1:9" x14ac:dyDescent="0.25">
      <c r="A27" s="24" t="s">
        <v>37</v>
      </c>
      <c r="B27" s="45">
        <f>'2022'!L27</f>
        <v>0</v>
      </c>
      <c r="C27" s="45">
        <f>'2021'!L27</f>
        <v>21130</v>
      </c>
      <c r="D27" s="45">
        <f t="shared" si="2"/>
        <v>-21130</v>
      </c>
      <c r="E27" s="46">
        <f t="shared" si="3"/>
        <v>-1</v>
      </c>
      <c r="F27" s="45">
        <f>SUM('2022'!B27:L27)</f>
        <v>32871</v>
      </c>
      <c r="G27" s="45">
        <f>SUM('2021'!B27:L27)</f>
        <v>183018</v>
      </c>
      <c r="H27" s="45">
        <f t="shared" si="4"/>
        <v>-150147</v>
      </c>
      <c r="I27" s="47">
        <f t="shared" si="5"/>
        <v>-0.8203947152739075</v>
      </c>
    </row>
    <row r="28" spans="1:9" x14ac:dyDescent="0.25">
      <c r="A28" s="21" t="s">
        <v>38</v>
      </c>
      <c r="B28" s="22">
        <f>'2022'!L28</f>
        <v>0</v>
      </c>
      <c r="C28" s="53">
        <f>'2021'!L28</f>
        <v>11587</v>
      </c>
      <c r="D28" s="53">
        <f t="shared" si="2"/>
        <v>-11587</v>
      </c>
      <c r="E28" s="43">
        <f t="shared" si="3"/>
        <v>-1</v>
      </c>
      <c r="F28" s="53">
        <f>SUM('2022'!B28:L28)</f>
        <v>19967</v>
      </c>
      <c r="G28" s="53">
        <f>SUM('2021'!B28:L28)</f>
        <v>100009</v>
      </c>
      <c r="H28" s="53">
        <f t="shared" si="4"/>
        <v>-80042</v>
      </c>
      <c r="I28" s="44">
        <f t="shared" si="5"/>
        <v>-0.80034796868281854</v>
      </c>
    </row>
    <row r="29" spans="1:9" x14ac:dyDescent="0.25">
      <c r="A29" s="19" t="s">
        <v>39</v>
      </c>
      <c r="B29" s="40">
        <f>'2022'!L29</f>
        <v>0</v>
      </c>
      <c r="C29" s="52">
        <f>'2021'!L29</f>
        <v>64626</v>
      </c>
      <c r="D29" s="52">
        <f t="shared" si="2"/>
        <v>-64626</v>
      </c>
      <c r="E29" s="41">
        <f t="shared" si="3"/>
        <v>-1</v>
      </c>
      <c r="F29" s="52">
        <f>SUM('2022'!B29:L29)</f>
        <v>97980</v>
      </c>
      <c r="G29" s="52">
        <f>SUM('2021'!B29:L29)</f>
        <v>453926</v>
      </c>
      <c r="H29" s="52">
        <f t="shared" si="4"/>
        <v>-355946</v>
      </c>
      <c r="I29" s="42">
        <f t="shared" si="5"/>
        <v>-0.78414983940113592</v>
      </c>
    </row>
    <row r="30" spans="1:9" x14ac:dyDescent="0.25">
      <c r="A30" s="21" t="s">
        <v>40</v>
      </c>
      <c r="B30" s="22">
        <f>'2022'!L30</f>
        <v>0</v>
      </c>
      <c r="C30" s="53">
        <f>'2021'!L30</f>
        <v>81812</v>
      </c>
      <c r="D30" s="53">
        <f t="shared" si="2"/>
        <v>-81812</v>
      </c>
      <c r="E30" s="43">
        <f t="shared" si="3"/>
        <v>-1</v>
      </c>
      <c r="F30" s="53">
        <f>SUM('2022'!B30:L30)</f>
        <v>127682</v>
      </c>
      <c r="G30" s="53">
        <f>SUM('2021'!B30:L30)</f>
        <v>631386</v>
      </c>
      <c r="H30" s="53">
        <f t="shared" si="4"/>
        <v>-503704</v>
      </c>
      <c r="I30" s="44">
        <f t="shared" si="5"/>
        <v>-0.7977750536122119</v>
      </c>
    </row>
    <row r="31" spans="1:9" x14ac:dyDescent="0.25">
      <c r="A31" s="24" t="s">
        <v>41</v>
      </c>
      <c r="B31" s="45">
        <f>'2022'!L31</f>
        <v>0</v>
      </c>
      <c r="C31" s="45">
        <f>'2021'!L31</f>
        <v>158025</v>
      </c>
      <c r="D31" s="45">
        <f t="shared" si="2"/>
        <v>-158025</v>
      </c>
      <c r="E31" s="46">
        <f t="shared" si="3"/>
        <v>-1</v>
      </c>
      <c r="F31" s="45">
        <f>SUM('2022'!B31:L31)</f>
        <v>245629</v>
      </c>
      <c r="G31" s="45">
        <f>SUM('2021'!B31:L31)</f>
        <v>1185321</v>
      </c>
      <c r="H31" s="45">
        <f t="shared" si="4"/>
        <v>-939692</v>
      </c>
      <c r="I31" s="47">
        <f t="shared" si="5"/>
        <v>-0.79277427802257783</v>
      </c>
    </row>
    <row r="32" spans="1:9" x14ac:dyDescent="0.25">
      <c r="A32" s="19" t="s">
        <v>42</v>
      </c>
      <c r="B32" s="40">
        <f>'2022'!L32</f>
        <v>0</v>
      </c>
      <c r="C32" s="52">
        <f>'2021'!L32</f>
        <v>107924</v>
      </c>
      <c r="D32" s="52">
        <f t="shared" si="2"/>
        <v>-107924</v>
      </c>
      <c r="E32" s="41">
        <f t="shared" si="3"/>
        <v>-1</v>
      </c>
      <c r="F32" s="52">
        <f>SUM('2022'!B32:L32)</f>
        <v>175796</v>
      </c>
      <c r="G32" s="52">
        <f>SUM('2021'!B32:L32)</f>
        <v>877704</v>
      </c>
      <c r="H32" s="52">
        <f t="shared" si="4"/>
        <v>-701908</v>
      </c>
      <c r="I32" s="42">
        <f t="shared" si="5"/>
        <v>-0.79970924138433919</v>
      </c>
    </row>
    <row r="33" spans="1:9" x14ac:dyDescent="0.25">
      <c r="A33" s="21" t="s">
        <v>43</v>
      </c>
      <c r="B33" s="22">
        <f>'2022'!L33</f>
        <v>0</v>
      </c>
      <c r="C33" s="53">
        <f>'2021'!L33</f>
        <v>156697</v>
      </c>
      <c r="D33" s="53">
        <f t="shared" si="2"/>
        <v>-156697</v>
      </c>
      <c r="E33" s="43">
        <f t="shared" si="3"/>
        <v>-1</v>
      </c>
      <c r="F33" s="53">
        <f>SUM('2022'!B33:L33)</f>
        <v>244043</v>
      </c>
      <c r="G33" s="53">
        <f>SUM('2021'!B33:L33)</f>
        <v>1154702</v>
      </c>
      <c r="H33" s="53">
        <f t="shared" si="4"/>
        <v>-910659</v>
      </c>
      <c r="I33" s="44">
        <f t="shared" si="5"/>
        <v>-0.78865282990762986</v>
      </c>
    </row>
    <row r="34" spans="1:9" x14ac:dyDescent="0.25">
      <c r="A34" s="24" t="s">
        <v>44</v>
      </c>
      <c r="B34" s="45">
        <f>'2022'!L34</f>
        <v>0</v>
      </c>
      <c r="C34" s="45">
        <f>'2021'!L34</f>
        <v>264621</v>
      </c>
      <c r="D34" s="54">
        <f t="shared" si="2"/>
        <v>-264621</v>
      </c>
      <c r="E34" s="46">
        <f t="shared" si="3"/>
        <v>-1</v>
      </c>
      <c r="F34" s="45">
        <f>SUM('2022'!B34:L34)</f>
        <v>419839</v>
      </c>
      <c r="G34" s="8">
        <f>SUM('2021'!B34:L34)</f>
        <v>2032406</v>
      </c>
      <c r="H34" s="8">
        <f t="shared" si="4"/>
        <v>-1612567</v>
      </c>
      <c r="I34" s="47">
        <f t="shared" si="5"/>
        <v>-0.793427592715235</v>
      </c>
    </row>
    <row r="35" spans="1:9" x14ac:dyDescent="0.25">
      <c r="A35" s="19" t="s">
        <v>45</v>
      </c>
      <c r="B35" s="40">
        <f>'2022'!L35</f>
        <v>0</v>
      </c>
      <c r="C35" s="52">
        <f>'2021'!L35</f>
        <v>63</v>
      </c>
      <c r="D35" s="52">
        <f t="shared" si="2"/>
        <v>-63</v>
      </c>
      <c r="E35" s="41">
        <f t="shared" si="3"/>
        <v>-1</v>
      </c>
      <c r="F35" s="10">
        <f>SUM('2022'!B35:L35)</f>
        <v>118</v>
      </c>
      <c r="G35" s="40">
        <f>SUM('2021'!B35:L35)</f>
        <v>607</v>
      </c>
      <c r="H35" s="40">
        <f t="shared" si="4"/>
        <v>-489</v>
      </c>
      <c r="I35" s="6">
        <f t="shared" si="5"/>
        <v>-0.80560131795716639</v>
      </c>
    </row>
    <row r="36" spans="1:9" x14ac:dyDescent="0.25">
      <c r="A36" s="21" t="s">
        <v>46</v>
      </c>
      <c r="B36" s="22">
        <f>'2022'!L36</f>
        <v>0</v>
      </c>
      <c r="C36" s="53">
        <f>'2021'!L36</f>
        <v>8455</v>
      </c>
      <c r="D36" s="53">
        <f t="shared" si="2"/>
        <v>-8455</v>
      </c>
      <c r="E36" s="55">
        <f t="shared" si="3"/>
        <v>-1</v>
      </c>
      <c r="F36" s="11">
        <f>SUM('2022'!B36:L36)</f>
        <v>12150</v>
      </c>
      <c r="G36" s="22">
        <f>SUM('2021'!B36:L36)</f>
        <v>69615</v>
      </c>
      <c r="H36" s="22">
        <f t="shared" si="4"/>
        <v>-57465</v>
      </c>
      <c r="I36" s="7">
        <f t="shared" si="5"/>
        <v>-0.82546864899806072</v>
      </c>
    </row>
    <row r="37" spans="1:9" x14ac:dyDescent="0.25">
      <c r="A37" s="19" t="s">
        <v>47</v>
      </c>
      <c r="B37" s="40">
        <f>'2022'!L37</f>
        <v>0</v>
      </c>
      <c r="C37" s="52">
        <f>'2021'!L37</f>
        <v>25636</v>
      </c>
      <c r="D37" s="52">
        <f t="shared" si="2"/>
        <v>-25636</v>
      </c>
      <c r="E37" s="41">
        <f t="shared" si="3"/>
        <v>-1</v>
      </c>
      <c r="F37" s="10">
        <f>SUM('2022'!B37:L37)</f>
        <v>43029</v>
      </c>
      <c r="G37" s="40">
        <f>SUM('2021'!B37:L37)</f>
        <v>345557</v>
      </c>
      <c r="H37" s="40">
        <f t="shared" si="4"/>
        <v>-302528</v>
      </c>
      <c r="I37" s="6">
        <f t="shared" si="5"/>
        <v>-0.87547929863958773</v>
      </c>
    </row>
    <row r="38" spans="1:9" x14ac:dyDescent="0.25">
      <c r="A38" s="24" t="s">
        <v>48</v>
      </c>
      <c r="B38" s="45">
        <f>'2022'!L38</f>
        <v>0</v>
      </c>
      <c r="C38" s="45">
        <f>'2021'!L38</f>
        <v>34154</v>
      </c>
      <c r="D38" s="45">
        <f t="shared" si="2"/>
        <v>-34154</v>
      </c>
      <c r="E38" s="46">
        <f t="shared" si="3"/>
        <v>-1</v>
      </c>
      <c r="F38" s="45">
        <f>SUM('2022'!B38:L38)</f>
        <v>55297</v>
      </c>
      <c r="G38" s="9">
        <f>SUM('2021'!B38:L38)</f>
        <v>415779</v>
      </c>
      <c r="H38" s="9">
        <f t="shared" si="4"/>
        <v>-360482</v>
      </c>
      <c r="I38" s="47">
        <f t="shared" si="5"/>
        <v>-0.86700386503406857</v>
      </c>
    </row>
    <row r="39" spans="1:9" x14ac:dyDescent="0.25">
      <c r="A39" s="26" t="s">
        <v>49</v>
      </c>
      <c r="B39" s="48">
        <f>'2022'!L39</f>
        <v>0</v>
      </c>
      <c r="C39" s="48">
        <f>'2021'!L39</f>
        <v>1344036</v>
      </c>
      <c r="D39" s="48">
        <f t="shared" si="2"/>
        <v>-1344036</v>
      </c>
      <c r="E39" s="49">
        <f t="shared" si="3"/>
        <v>-1</v>
      </c>
      <c r="F39" s="50">
        <f>SUM('2022'!B39:L39)</f>
        <v>2082585</v>
      </c>
      <c r="G39" s="50">
        <f>SUM('2021'!B39:L39)</f>
        <v>10375282</v>
      </c>
      <c r="H39" s="50">
        <f t="shared" si="4"/>
        <v>-8292697</v>
      </c>
      <c r="I39" s="51">
        <f t="shared" si="5"/>
        <v>-0.79927437153033531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8" t="s">
        <v>13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'2022'!M6</f>
        <v>0</v>
      </c>
      <c r="C6" s="52">
        <f>'2021'!M6</f>
        <v>1242</v>
      </c>
      <c r="D6" s="52">
        <f t="shared" ref="D6" si="0">B6-C6</f>
        <v>-1242</v>
      </c>
      <c r="E6" s="41">
        <f t="shared" ref="E6" si="1">D6/C6</f>
        <v>-1</v>
      </c>
      <c r="F6" s="52">
        <f>SUM('2022'!B6:M6)</f>
        <v>2724</v>
      </c>
      <c r="G6" s="52">
        <f>SUM('2021'!B6:M6)</f>
        <v>15018</v>
      </c>
      <c r="H6" s="52">
        <f>F6-G6</f>
        <v>-12294</v>
      </c>
      <c r="I6" s="42">
        <f>H6/G6</f>
        <v>-0.81861765880942872</v>
      </c>
    </row>
    <row r="7" spans="1:9" x14ac:dyDescent="0.25">
      <c r="A7" s="21" t="s">
        <v>17</v>
      </c>
      <c r="B7" s="22">
        <f>'2022'!M7</f>
        <v>0</v>
      </c>
      <c r="C7" s="53">
        <f>'2021'!M7</f>
        <v>11429</v>
      </c>
      <c r="D7" s="53">
        <f t="shared" ref="D7:D39" si="2">B7-C7</f>
        <v>-11429</v>
      </c>
      <c r="E7" s="43">
        <f t="shared" ref="E7:E39" si="3">D7/C7</f>
        <v>-1</v>
      </c>
      <c r="F7" s="53">
        <f>SUM('2022'!B7:M7)</f>
        <v>28085</v>
      </c>
      <c r="G7" s="53">
        <f>SUM('2021'!B7:M7)</f>
        <v>149983</v>
      </c>
      <c r="H7" s="53">
        <f t="shared" ref="H7:H39" si="4">F7-G7</f>
        <v>-121898</v>
      </c>
      <c r="I7" s="44">
        <f t="shared" ref="I7:I39" si="5">H7/G7</f>
        <v>-0.81274544448370811</v>
      </c>
    </row>
    <row r="8" spans="1:9" x14ac:dyDescent="0.25">
      <c r="A8" s="19" t="s">
        <v>18</v>
      </c>
      <c r="B8" s="40">
        <f>'2022'!M8</f>
        <v>0</v>
      </c>
      <c r="C8" s="52">
        <f>'2021'!M8</f>
        <v>8826</v>
      </c>
      <c r="D8" s="52">
        <f t="shared" si="2"/>
        <v>-8826</v>
      </c>
      <c r="E8" s="41">
        <f t="shared" si="3"/>
        <v>-1</v>
      </c>
      <c r="F8" s="52">
        <f>SUM('2022'!B8:M8)</f>
        <v>19889</v>
      </c>
      <c r="G8" s="52">
        <f>SUM('2021'!B8:M8)</f>
        <v>100759</v>
      </c>
      <c r="H8" s="52">
        <f t="shared" si="4"/>
        <v>-80870</v>
      </c>
      <c r="I8" s="42">
        <f t="shared" si="5"/>
        <v>-0.80260820373366148</v>
      </c>
    </row>
    <row r="9" spans="1:9" x14ac:dyDescent="0.25">
      <c r="A9" s="24" t="s">
        <v>19</v>
      </c>
      <c r="B9" s="45">
        <f>'2022'!M9</f>
        <v>0</v>
      </c>
      <c r="C9" s="45">
        <f>'2021'!M9</f>
        <v>21497</v>
      </c>
      <c r="D9" s="45">
        <f t="shared" si="2"/>
        <v>-21497</v>
      </c>
      <c r="E9" s="46">
        <f t="shared" si="3"/>
        <v>-1</v>
      </c>
      <c r="F9" s="45">
        <f>SUM('2022'!B9:M9)</f>
        <v>50698</v>
      </c>
      <c r="G9" s="45">
        <f>SUM('2021'!B9:M9)</f>
        <v>265760</v>
      </c>
      <c r="H9" s="45">
        <f t="shared" si="4"/>
        <v>-215062</v>
      </c>
      <c r="I9" s="47">
        <f t="shared" si="5"/>
        <v>-0.80923389524382905</v>
      </c>
    </row>
    <row r="10" spans="1:9" x14ac:dyDescent="0.25">
      <c r="A10" s="21" t="s">
        <v>20</v>
      </c>
      <c r="B10" s="22">
        <f>'2022'!M10</f>
        <v>0</v>
      </c>
      <c r="C10" s="53">
        <f>'2021'!M10</f>
        <v>25282</v>
      </c>
      <c r="D10" s="53">
        <f t="shared" si="2"/>
        <v>-25282</v>
      </c>
      <c r="E10" s="43">
        <f t="shared" si="3"/>
        <v>-1</v>
      </c>
      <c r="F10" s="53">
        <f>SUM('2022'!B10:M10)</f>
        <v>59719</v>
      </c>
      <c r="G10" s="53">
        <f>SUM('2021'!B10:M10)</f>
        <v>312010</v>
      </c>
      <c r="H10" s="53">
        <f t="shared" si="4"/>
        <v>-252291</v>
      </c>
      <c r="I10" s="42">
        <f t="shared" si="5"/>
        <v>-0.80859908336271269</v>
      </c>
    </row>
    <row r="11" spans="1:9" x14ac:dyDescent="0.25">
      <c r="A11" s="19" t="s">
        <v>21</v>
      </c>
      <c r="B11" s="40">
        <f>'2022'!M11</f>
        <v>0</v>
      </c>
      <c r="C11" s="52">
        <f>'2021'!M11</f>
        <v>99677</v>
      </c>
      <c r="D11" s="52">
        <f t="shared" si="2"/>
        <v>-99677</v>
      </c>
      <c r="E11" s="41">
        <f t="shared" si="3"/>
        <v>-1</v>
      </c>
      <c r="F11" s="52">
        <f>SUM('2022'!B11:M11)</f>
        <v>226544</v>
      </c>
      <c r="G11" s="52">
        <f>SUM('2021'!B11:M11)</f>
        <v>1218237</v>
      </c>
      <c r="H11" s="52">
        <f t="shared" si="4"/>
        <v>-991693</v>
      </c>
      <c r="I11" s="42">
        <f t="shared" si="5"/>
        <v>-0.81403946851064279</v>
      </c>
    </row>
    <row r="12" spans="1:9" x14ac:dyDescent="0.25">
      <c r="A12" s="21" t="s">
        <v>22</v>
      </c>
      <c r="B12" s="22">
        <f>'2022'!M12</f>
        <v>0</v>
      </c>
      <c r="C12" s="53">
        <f>'2021'!M12</f>
        <v>3334</v>
      </c>
      <c r="D12" s="53">
        <f t="shared" si="2"/>
        <v>-3334</v>
      </c>
      <c r="E12" s="43">
        <f t="shared" si="3"/>
        <v>-1</v>
      </c>
      <c r="F12" s="53">
        <f>SUM('2022'!B12:M12)</f>
        <v>8564</v>
      </c>
      <c r="G12" s="53">
        <f>SUM('2021'!B12:M12)</f>
        <v>40470</v>
      </c>
      <c r="H12" s="53">
        <f t="shared" si="4"/>
        <v>-31906</v>
      </c>
      <c r="I12" s="44">
        <f t="shared" si="5"/>
        <v>-0.78838645910551031</v>
      </c>
    </row>
    <row r="13" spans="1:9" x14ac:dyDescent="0.25">
      <c r="A13" s="19" t="s">
        <v>23</v>
      </c>
      <c r="B13" s="40">
        <f>'2022'!M13</f>
        <v>0</v>
      </c>
      <c r="C13" s="52">
        <f>'2021'!M13</f>
        <v>140623</v>
      </c>
      <c r="D13" s="52">
        <f t="shared" si="2"/>
        <v>-140623</v>
      </c>
      <c r="E13" s="41">
        <f t="shared" si="3"/>
        <v>-1</v>
      </c>
      <c r="F13" s="52">
        <f>SUM('2022'!B13:M13)</f>
        <v>323749</v>
      </c>
      <c r="G13" s="52">
        <f>SUM('2021'!B13:M13)</f>
        <v>1672008</v>
      </c>
      <c r="H13" s="52">
        <f t="shared" si="4"/>
        <v>-1348259</v>
      </c>
      <c r="I13" s="42">
        <f t="shared" si="5"/>
        <v>-0.8063711417648719</v>
      </c>
    </row>
    <row r="14" spans="1:9" x14ac:dyDescent="0.25">
      <c r="A14" s="24" t="s">
        <v>24</v>
      </c>
      <c r="B14" s="45">
        <f>'2022'!M14</f>
        <v>0</v>
      </c>
      <c r="C14" s="45">
        <f>'2021'!M14</f>
        <v>268916</v>
      </c>
      <c r="D14" s="45">
        <f t="shared" si="2"/>
        <v>-268916</v>
      </c>
      <c r="E14" s="46">
        <f t="shared" si="3"/>
        <v>-1</v>
      </c>
      <c r="F14" s="45">
        <f>SUM('2022'!B14:M14)</f>
        <v>618576</v>
      </c>
      <c r="G14" s="45">
        <f>SUM('2021'!B14:M14)</f>
        <v>3242725</v>
      </c>
      <c r="H14" s="45">
        <f t="shared" si="4"/>
        <v>-2624149</v>
      </c>
      <c r="I14" s="47">
        <f t="shared" si="5"/>
        <v>-0.80924191844821869</v>
      </c>
    </row>
    <row r="15" spans="1:9" x14ac:dyDescent="0.25">
      <c r="A15" s="21" t="s">
        <v>25</v>
      </c>
      <c r="B15" s="22">
        <f>'2022'!M15</f>
        <v>0</v>
      </c>
      <c r="C15" s="53">
        <f>'2021'!M15</f>
        <v>8535</v>
      </c>
      <c r="D15" s="53">
        <f t="shared" si="2"/>
        <v>-8535</v>
      </c>
      <c r="E15" s="43">
        <f t="shared" si="3"/>
        <v>-1</v>
      </c>
      <c r="F15" s="53">
        <f>SUM('2022'!B15:M15)</f>
        <v>24192</v>
      </c>
      <c r="G15" s="53">
        <f>SUM('2021'!B15:M15)</f>
        <v>136069</v>
      </c>
      <c r="H15" s="53">
        <f t="shared" si="4"/>
        <v>-111877</v>
      </c>
      <c r="I15" s="44">
        <f t="shared" si="5"/>
        <v>-0.8222078504288266</v>
      </c>
    </row>
    <row r="16" spans="1:9" x14ac:dyDescent="0.25">
      <c r="A16" s="19" t="s">
        <v>26</v>
      </c>
      <c r="B16" s="40">
        <f>'2022'!M16</f>
        <v>0</v>
      </c>
      <c r="C16" s="52">
        <f>'2021'!M16</f>
        <v>6639</v>
      </c>
      <c r="D16" s="52">
        <f t="shared" si="2"/>
        <v>-6639</v>
      </c>
      <c r="E16" s="41">
        <f t="shared" si="3"/>
        <v>-1</v>
      </c>
      <c r="F16" s="52">
        <f>SUM('2022'!B16:M16)</f>
        <v>15688</v>
      </c>
      <c r="G16" s="52">
        <f>SUM('2021'!B16:M16)</f>
        <v>97990</v>
      </c>
      <c r="H16" s="52">
        <f t="shared" si="4"/>
        <v>-82302</v>
      </c>
      <c r="I16" s="42">
        <f t="shared" si="5"/>
        <v>-0.83990203081947135</v>
      </c>
    </row>
    <row r="17" spans="1:9" x14ac:dyDescent="0.25">
      <c r="A17" s="24" t="s">
        <v>27</v>
      </c>
      <c r="B17" s="45">
        <f>'2022'!M17</f>
        <v>0</v>
      </c>
      <c r="C17" s="45">
        <f>'2021'!M17</f>
        <v>15174</v>
      </c>
      <c r="D17" s="45">
        <f t="shared" si="2"/>
        <v>-15174</v>
      </c>
      <c r="E17" s="46">
        <f t="shared" si="3"/>
        <v>-1</v>
      </c>
      <c r="F17" s="45">
        <f>SUM('2022'!B17:M17)</f>
        <v>39880</v>
      </c>
      <c r="G17" s="45">
        <f>SUM('2021'!B17:M17)</f>
        <v>234059</v>
      </c>
      <c r="H17" s="45">
        <f t="shared" si="4"/>
        <v>-194179</v>
      </c>
      <c r="I17" s="47">
        <f t="shared" si="5"/>
        <v>-0.82961560973942472</v>
      </c>
    </row>
    <row r="18" spans="1:9" x14ac:dyDescent="0.25">
      <c r="A18" s="21" t="s">
        <v>28</v>
      </c>
      <c r="B18" s="22">
        <f>'2022'!M18</f>
        <v>0</v>
      </c>
      <c r="C18" s="53">
        <f>'2021'!M18</f>
        <v>58614</v>
      </c>
      <c r="D18" s="53">
        <f t="shared" si="2"/>
        <v>-58614</v>
      </c>
      <c r="E18" s="43">
        <f t="shared" si="3"/>
        <v>-1</v>
      </c>
      <c r="F18" s="53">
        <f>SUM('2022'!B18:M18)</f>
        <v>136670</v>
      </c>
      <c r="G18" s="53">
        <f>SUM('2021'!B18:M18)</f>
        <v>766195</v>
      </c>
      <c r="H18" s="53">
        <f t="shared" si="4"/>
        <v>-629525</v>
      </c>
      <c r="I18" s="44">
        <f t="shared" si="5"/>
        <v>-0.82162504323311947</v>
      </c>
    </row>
    <row r="19" spans="1:9" x14ac:dyDescent="0.25">
      <c r="A19" s="19" t="s">
        <v>29</v>
      </c>
      <c r="B19" s="40">
        <f>'2022'!M19</f>
        <v>0</v>
      </c>
      <c r="C19" s="52">
        <f>'2021'!M19</f>
        <v>208177</v>
      </c>
      <c r="D19" s="52">
        <f t="shared" si="2"/>
        <v>-208177</v>
      </c>
      <c r="E19" s="41">
        <f t="shared" si="3"/>
        <v>-1</v>
      </c>
      <c r="F19" s="52">
        <f>SUM('2022'!B19:M19)</f>
        <v>483125</v>
      </c>
      <c r="G19" s="52">
        <f>SUM('2021'!B19:M19)</f>
        <v>2622397</v>
      </c>
      <c r="H19" s="52">
        <f t="shared" si="4"/>
        <v>-2139272</v>
      </c>
      <c r="I19" s="42">
        <f t="shared" si="5"/>
        <v>-0.81576969467246951</v>
      </c>
    </row>
    <row r="20" spans="1:9" x14ac:dyDescent="0.25">
      <c r="A20" s="24" t="s">
        <v>30</v>
      </c>
      <c r="B20" s="45">
        <f>'2022'!M20</f>
        <v>0</v>
      </c>
      <c r="C20" s="45">
        <f>'2021'!M20</f>
        <v>266791</v>
      </c>
      <c r="D20" s="45">
        <f t="shared" si="2"/>
        <v>-266791</v>
      </c>
      <c r="E20" s="46">
        <f t="shared" si="3"/>
        <v>-1</v>
      </c>
      <c r="F20" s="45">
        <f>SUM('2022'!B20:M20)</f>
        <v>619795</v>
      </c>
      <c r="G20" s="45">
        <f>SUM('2021'!B20:M20)</f>
        <v>3388592</v>
      </c>
      <c r="H20" s="45">
        <f t="shared" si="4"/>
        <v>-2768797</v>
      </c>
      <c r="I20" s="47">
        <f t="shared" si="5"/>
        <v>-0.8170936483353558</v>
      </c>
    </row>
    <row r="21" spans="1:9" x14ac:dyDescent="0.25">
      <c r="A21" s="21" t="s">
        <v>31</v>
      </c>
      <c r="B21" s="22">
        <f>'2022'!M21</f>
        <v>0</v>
      </c>
      <c r="C21" s="53">
        <f>'2021'!M21</f>
        <v>1120</v>
      </c>
      <c r="D21" s="53">
        <f t="shared" si="2"/>
        <v>-1120</v>
      </c>
      <c r="E21" s="43">
        <f t="shared" si="3"/>
        <v>-1</v>
      </c>
      <c r="F21" s="53">
        <f>SUM('2022'!B21:M21)</f>
        <v>2530</v>
      </c>
      <c r="G21" s="53">
        <f>SUM('2021'!B21:M21)</f>
        <v>16200</v>
      </c>
      <c r="H21" s="53">
        <f t="shared" si="4"/>
        <v>-13670</v>
      </c>
      <c r="I21" s="44">
        <f t="shared" si="5"/>
        <v>-0.84382716049382711</v>
      </c>
    </row>
    <row r="22" spans="1:9" x14ac:dyDescent="0.25">
      <c r="A22" s="19" t="s">
        <v>32</v>
      </c>
      <c r="B22" s="40">
        <f>'2022'!M22</f>
        <v>0</v>
      </c>
      <c r="C22" s="52">
        <f>'2021'!M22</f>
        <v>3259</v>
      </c>
      <c r="D22" s="52">
        <f t="shared" si="2"/>
        <v>-3259</v>
      </c>
      <c r="E22" s="41">
        <f t="shared" si="3"/>
        <v>-1</v>
      </c>
      <c r="F22" s="52">
        <f>SUM('2022'!B22:M22)</f>
        <v>6793</v>
      </c>
      <c r="G22" s="52">
        <f>SUM('2021'!B22:M22)</f>
        <v>39493</v>
      </c>
      <c r="H22" s="52">
        <f t="shared" si="4"/>
        <v>-32700</v>
      </c>
      <c r="I22" s="42">
        <f t="shared" si="5"/>
        <v>-0.82799483452763778</v>
      </c>
    </row>
    <row r="23" spans="1:9" x14ac:dyDescent="0.25">
      <c r="A23" s="21" t="s">
        <v>33</v>
      </c>
      <c r="B23" s="22">
        <f>'2022'!M23</f>
        <v>0</v>
      </c>
      <c r="C23" s="53">
        <f>'2021'!M23</f>
        <v>1083</v>
      </c>
      <c r="D23" s="53">
        <f t="shared" si="2"/>
        <v>-1083</v>
      </c>
      <c r="E23" s="43">
        <f t="shared" si="3"/>
        <v>-1</v>
      </c>
      <c r="F23" s="53">
        <f>SUM('2022'!B23:M23)</f>
        <v>2880</v>
      </c>
      <c r="G23" s="53">
        <f>SUM('2021'!B23:M23)</f>
        <v>18283</v>
      </c>
      <c r="H23" s="53">
        <f t="shared" si="4"/>
        <v>-15403</v>
      </c>
      <c r="I23" s="44">
        <f t="shared" si="5"/>
        <v>-0.84247661762292836</v>
      </c>
    </row>
    <row r="24" spans="1:9" x14ac:dyDescent="0.25">
      <c r="A24" s="19" t="s">
        <v>34</v>
      </c>
      <c r="B24" s="40">
        <f>'2022'!M24</f>
        <v>0</v>
      </c>
      <c r="C24" s="52">
        <f>'2021'!M24</f>
        <v>1942</v>
      </c>
      <c r="D24" s="52">
        <f t="shared" si="2"/>
        <v>-1942</v>
      </c>
      <c r="E24" s="41">
        <f t="shared" si="3"/>
        <v>-1</v>
      </c>
      <c r="F24" s="52">
        <f>SUM('2022'!B24:M24)</f>
        <v>4482</v>
      </c>
      <c r="G24" s="52">
        <f>SUM('2021'!B24:M24)</f>
        <v>26521</v>
      </c>
      <c r="H24" s="52">
        <f t="shared" si="4"/>
        <v>-22039</v>
      </c>
      <c r="I24" s="42">
        <f t="shared" si="5"/>
        <v>-0.83100184759247386</v>
      </c>
    </row>
    <row r="25" spans="1:9" x14ac:dyDescent="0.25">
      <c r="A25" s="21" t="s">
        <v>35</v>
      </c>
      <c r="B25" s="22">
        <f>'2022'!M25</f>
        <v>0</v>
      </c>
      <c r="C25" s="53">
        <f>'2021'!M25</f>
        <v>3233</v>
      </c>
      <c r="D25" s="53">
        <f t="shared" si="2"/>
        <v>-3233</v>
      </c>
      <c r="E25" s="43">
        <f t="shared" si="3"/>
        <v>-1</v>
      </c>
      <c r="F25" s="53">
        <f>SUM('2022'!B25:M25)</f>
        <v>7098</v>
      </c>
      <c r="G25" s="53">
        <f>SUM('2021'!B25:M25)</f>
        <v>42080</v>
      </c>
      <c r="H25" s="53">
        <f t="shared" si="4"/>
        <v>-34982</v>
      </c>
      <c r="I25" s="44">
        <f t="shared" si="5"/>
        <v>-0.83132129277566535</v>
      </c>
    </row>
    <row r="26" spans="1:9" x14ac:dyDescent="0.25">
      <c r="A26" s="19" t="s">
        <v>36</v>
      </c>
      <c r="B26" s="40">
        <f>'2022'!M26</f>
        <v>0</v>
      </c>
      <c r="C26" s="52">
        <f>'2021'!M26</f>
        <v>4080</v>
      </c>
      <c r="D26" s="52">
        <f t="shared" si="2"/>
        <v>-4080</v>
      </c>
      <c r="E26" s="41">
        <f t="shared" si="3"/>
        <v>-1</v>
      </c>
      <c r="F26" s="52">
        <f>SUM('2022'!B26:M26)</f>
        <v>9088</v>
      </c>
      <c r="G26" s="52">
        <f>SUM('2021'!B26:M26)</f>
        <v>55158</v>
      </c>
      <c r="H26" s="52">
        <f t="shared" si="4"/>
        <v>-46070</v>
      </c>
      <c r="I26" s="42">
        <f t="shared" si="5"/>
        <v>-0.83523695565466483</v>
      </c>
    </row>
    <row r="27" spans="1:9" x14ac:dyDescent="0.25">
      <c r="A27" s="24" t="s">
        <v>37</v>
      </c>
      <c r="B27" s="45">
        <f>'2022'!M27</f>
        <v>0</v>
      </c>
      <c r="C27" s="45">
        <f>'2021'!M27</f>
        <v>14717</v>
      </c>
      <c r="D27" s="45">
        <f t="shared" si="2"/>
        <v>-14717</v>
      </c>
      <c r="E27" s="46">
        <f t="shared" si="3"/>
        <v>-1</v>
      </c>
      <c r="F27" s="45">
        <f>SUM('2022'!B27:M27)</f>
        <v>32871</v>
      </c>
      <c r="G27" s="45">
        <f>SUM('2021'!B27:M27)</f>
        <v>197735</v>
      </c>
      <c r="H27" s="45">
        <f t="shared" si="4"/>
        <v>-164864</v>
      </c>
      <c r="I27" s="47">
        <f t="shared" si="5"/>
        <v>-0.83376235871241811</v>
      </c>
    </row>
    <row r="28" spans="1:9" x14ac:dyDescent="0.25">
      <c r="A28" s="21" t="s">
        <v>38</v>
      </c>
      <c r="B28" s="22">
        <f>'2022'!M28</f>
        <v>0</v>
      </c>
      <c r="C28" s="53">
        <f>'2021'!M28</f>
        <v>8189</v>
      </c>
      <c r="D28" s="53">
        <f t="shared" si="2"/>
        <v>-8189</v>
      </c>
      <c r="E28" s="43">
        <f t="shared" si="3"/>
        <v>-1</v>
      </c>
      <c r="F28" s="53">
        <f>SUM('2022'!B28:M28)</f>
        <v>19967</v>
      </c>
      <c r="G28" s="53">
        <f>SUM('2021'!B28:M28)</f>
        <v>108198</v>
      </c>
      <c r="H28" s="53">
        <f t="shared" si="4"/>
        <v>-88231</v>
      </c>
      <c r="I28" s="44">
        <f t="shared" si="5"/>
        <v>-0.81545869609419763</v>
      </c>
    </row>
    <row r="29" spans="1:9" x14ac:dyDescent="0.25">
      <c r="A29" s="19" t="s">
        <v>39</v>
      </c>
      <c r="B29" s="40">
        <f>'2022'!M29</f>
        <v>0</v>
      </c>
      <c r="C29" s="52">
        <f>'2021'!M29</f>
        <v>38648</v>
      </c>
      <c r="D29" s="52">
        <f t="shared" si="2"/>
        <v>-38648</v>
      </c>
      <c r="E29" s="41">
        <f t="shared" si="3"/>
        <v>-1</v>
      </c>
      <c r="F29" s="52">
        <f>SUM('2022'!B29:M29)</f>
        <v>97980</v>
      </c>
      <c r="G29" s="52">
        <f>SUM('2021'!B29:M29)</f>
        <v>492574</v>
      </c>
      <c r="H29" s="52">
        <f t="shared" si="4"/>
        <v>-394594</v>
      </c>
      <c r="I29" s="42">
        <f t="shared" si="5"/>
        <v>-0.80108572519052978</v>
      </c>
    </row>
    <row r="30" spans="1:9" x14ac:dyDescent="0.25">
      <c r="A30" s="21" t="s">
        <v>40</v>
      </c>
      <c r="B30" s="22">
        <f>'2022'!M30</f>
        <v>0</v>
      </c>
      <c r="C30" s="53">
        <f>'2021'!M30</f>
        <v>54560</v>
      </c>
      <c r="D30" s="53">
        <f t="shared" si="2"/>
        <v>-54560</v>
      </c>
      <c r="E30" s="43">
        <f t="shared" si="3"/>
        <v>-1</v>
      </c>
      <c r="F30" s="53">
        <f>SUM('2022'!B30:M30)</f>
        <v>127682</v>
      </c>
      <c r="G30" s="53">
        <f>SUM('2021'!B30:M30)</f>
        <v>685946</v>
      </c>
      <c r="H30" s="53">
        <f t="shared" si="4"/>
        <v>-558264</v>
      </c>
      <c r="I30" s="44">
        <f t="shared" si="5"/>
        <v>-0.81385998314736141</v>
      </c>
    </row>
    <row r="31" spans="1:9" x14ac:dyDescent="0.25">
      <c r="A31" s="24" t="s">
        <v>41</v>
      </c>
      <c r="B31" s="45">
        <f>'2022'!M31</f>
        <v>0</v>
      </c>
      <c r="C31" s="45">
        <f>'2021'!M31</f>
        <v>101397</v>
      </c>
      <c r="D31" s="45">
        <f t="shared" si="2"/>
        <v>-101397</v>
      </c>
      <c r="E31" s="46">
        <f t="shared" si="3"/>
        <v>-1</v>
      </c>
      <c r="F31" s="45">
        <f>SUM('2022'!B31:M31)</f>
        <v>245629</v>
      </c>
      <c r="G31" s="45">
        <f>SUM('2021'!B31:M31)</f>
        <v>1286718</v>
      </c>
      <c r="H31" s="45">
        <f t="shared" si="4"/>
        <v>-1041089</v>
      </c>
      <c r="I31" s="47">
        <f t="shared" si="5"/>
        <v>-0.80910424817248228</v>
      </c>
    </row>
    <row r="32" spans="1:9" x14ac:dyDescent="0.25">
      <c r="A32" s="19" t="s">
        <v>42</v>
      </c>
      <c r="B32" s="40">
        <f>'2022'!M32</f>
        <v>0</v>
      </c>
      <c r="C32" s="52">
        <f>'2021'!M32</f>
        <v>74719</v>
      </c>
      <c r="D32" s="52">
        <f t="shared" si="2"/>
        <v>-74719</v>
      </c>
      <c r="E32" s="41">
        <f t="shared" si="3"/>
        <v>-1</v>
      </c>
      <c r="F32" s="52">
        <f>SUM('2022'!B32:M32)</f>
        <v>175796</v>
      </c>
      <c r="G32" s="52">
        <f>SUM('2021'!B32:M32)</f>
        <v>952423</v>
      </c>
      <c r="H32" s="52">
        <f t="shared" si="4"/>
        <v>-776627</v>
      </c>
      <c r="I32" s="42">
        <f t="shared" si="5"/>
        <v>-0.81542234910328704</v>
      </c>
    </row>
    <row r="33" spans="1:9" x14ac:dyDescent="0.25">
      <c r="A33" s="21" t="s">
        <v>43</v>
      </c>
      <c r="B33" s="22">
        <f>'2022'!M33</f>
        <v>0</v>
      </c>
      <c r="C33" s="53">
        <f>'2021'!M33</f>
        <v>110021</v>
      </c>
      <c r="D33" s="53">
        <f t="shared" si="2"/>
        <v>-110021</v>
      </c>
      <c r="E33" s="43">
        <f t="shared" si="3"/>
        <v>-1</v>
      </c>
      <c r="F33" s="53">
        <f>SUM('2022'!B33:M33)</f>
        <v>244043</v>
      </c>
      <c r="G33" s="53">
        <f>SUM('2021'!B33:M33)</f>
        <v>1264723</v>
      </c>
      <c r="H33" s="53">
        <f t="shared" si="4"/>
        <v>-1020680</v>
      </c>
      <c r="I33" s="44">
        <f t="shared" si="5"/>
        <v>-0.80703837915496124</v>
      </c>
    </row>
    <row r="34" spans="1:9" x14ac:dyDescent="0.25">
      <c r="A34" s="24" t="s">
        <v>44</v>
      </c>
      <c r="B34" s="45">
        <f>'2022'!M34</f>
        <v>0</v>
      </c>
      <c r="C34" s="45">
        <f>'2021'!M34</f>
        <v>184740</v>
      </c>
      <c r="D34" s="54">
        <f t="shared" si="2"/>
        <v>-184740</v>
      </c>
      <c r="E34" s="46">
        <f t="shared" si="3"/>
        <v>-1</v>
      </c>
      <c r="F34" s="45">
        <f>SUM('2022'!B34:M34)</f>
        <v>419839</v>
      </c>
      <c r="G34" s="8">
        <f>SUM('2021'!B34:M34)</f>
        <v>2217146</v>
      </c>
      <c r="H34" s="8">
        <f t="shared" si="4"/>
        <v>-1797307</v>
      </c>
      <c r="I34" s="47">
        <f t="shared" si="5"/>
        <v>-0.81063989471148945</v>
      </c>
    </row>
    <row r="35" spans="1:9" x14ac:dyDescent="0.25">
      <c r="A35" s="19" t="s">
        <v>45</v>
      </c>
      <c r="B35" s="40">
        <f>'2022'!M35</f>
        <v>0</v>
      </c>
      <c r="C35" s="52">
        <f>'2021'!M35</f>
        <v>38</v>
      </c>
      <c r="D35" s="52">
        <f t="shared" si="2"/>
        <v>-38</v>
      </c>
      <c r="E35" s="41">
        <f t="shared" si="3"/>
        <v>-1</v>
      </c>
      <c r="F35" s="10">
        <f>SUM('2022'!B35:M35)</f>
        <v>118</v>
      </c>
      <c r="G35" s="40">
        <f>SUM('2021'!B35:M35)</f>
        <v>645</v>
      </c>
      <c r="H35" s="40">
        <f t="shared" si="4"/>
        <v>-527</v>
      </c>
      <c r="I35" s="6">
        <f t="shared" si="5"/>
        <v>-0.8170542635658915</v>
      </c>
    </row>
    <row r="36" spans="1:9" x14ac:dyDescent="0.25">
      <c r="A36" s="21" t="s">
        <v>46</v>
      </c>
      <c r="B36" s="22">
        <f>'2022'!M36</f>
        <v>0</v>
      </c>
      <c r="C36" s="53">
        <f>'2021'!M36</f>
        <v>5506</v>
      </c>
      <c r="D36" s="53">
        <f t="shared" si="2"/>
        <v>-5506</v>
      </c>
      <c r="E36" s="55">
        <f t="shared" si="3"/>
        <v>-1</v>
      </c>
      <c r="F36" s="11">
        <f>SUM('2022'!B36:M36)</f>
        <v>12150</v>
      </c>
      <c r="G36" s="22">
        <f>SUM('2021'!B36:M36)</f>
        <v>75121</v>
      </c>
      <c r="H36" s="22">
        <f t="shared" si="4"/>
        <v>-62971</v>
      </c>
      <c r="I36" s="7">
        <f t="shared" si="5"/>
        <v>-0.83826093901838372</v>
      </c>
    </row>
    <row r="37" spans="1:9" x14ac:dyDescent="0.25">
      <c r="A37" s="19" t="s">
        <v>47</v>
      </c>
      <c r="B37" s="40">
        <f>'2022'!M37</f>
        <v>0</v>
      </c>
      <c r="C37" s="52">
        <f>'2021'!M37</f>
        <v>19021</v>
      </c>
      <c r="D37" s="52">
        <f t="shared" si="2"/>
        <v>-19021</v>
      </c>
      <c r="E37" s="41">
        <f t="shared" si="3"/>
        <v>-1</v>
      </c>
      <c r="F37" s="10">
        <f>SUM('2022'!B37:M37)</f>
        <v>43029</v>
      </c>
      <c r="G37" s="40">
        <f>SUM('2021'!B37:M37)</f>
        <v>364578</v>
      </c>
      <c r="H37" s="40">
        <f t="shared" si="4"/>
        <v>-321549</v>
      </c>
      <c r="I37" s="6">
        <f t="shared" si="5"/>
        <v>-0.88197587347563489</v>
      </c>
    </row>
    <row r="38" spans="1:9" x14ac:dyDescent="0.25">
      <c r="A38" s="24" t="s">
        <v>48</v>
      </c>
      <c r="B38" s="45">
        <f>'2022'!M38</f>
        <v>0</v>
      </c>
      <c r="C38" s="45">
        <f>'2021'!M38</f>
        <v>24565</v>
      </c>
      <c r="D38" s="45">
        <f t="shared" si="2"/>
        <v>-24565</v>
      </c>
      <c r="E38" s="46">
        <f t="shared" si="3"/>
        <v>-1</v>
      </c>
      <c r="F38" s="45">
        <f>SUM('2022'!B38:M38)</f>
        <v>55297</v>
      </c>
      <c r="G38" s="9">
        <f>SUM('2021'!B38:M38)</f>
        <v>440344</v>
      </c>
      <c r="H38" s="9">
        <f t="shared" si="4"/>
        <v>-385047</v>
      </c>
      <c r="I38" s="47">
        <f t="shared" si="5"/>
        <v>-0.87442317824246496</v>
      </c>
    </row>
    <row r="39" spans="1:9" x14ac:dyDescent="0.25">
      <c r="A39" s="26" t="s">
        <v>49</v>
      </c>
      <c r="B39" s="48">
        <f>'2022'!M39</f>
        <v>0</v>
      </c>
      <c r="C39" s="48">
        <f>'2021'!M39</f>
        <v>897797</v>
      </c>
      <c r="D39" s="48">
        <f t="shared" si="2"/>
        <v>-897797</v>
      </c>
      <c r="E39" s="49">
        <f t="shared" si="3"/>
        <v>-1</v>
      </c>
      <c r="F39" s="50">
        <f>SUM('2022'!B39:M39)</f>
        <v>2082585</v>
      </c>
      <c r="G39" s="50">
        <f>SUM('2021'!B39:M39)</f>
        <v>11273079</v>
      </c>
      <c r="H39" s="50">
        <f t="shared" si="4"/>
        <v>-9190494</v>
      </c>
      <c r="I39" s="51">
        <f t="shared" si="5"/>
        <v>-0.81526032062757658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abSelected="1" topLeftCell="A4" workbookViewId="0">
      <selection activeCell="I29" sqref="I29"/>
    </sheetView>
  </sheetViews>
  <sheetFormatPr baseColWidth="10" defaultColWidth="11.42578125" defaultRowHeight="15" x14ac:dyDescent="0.25"/>
  <cols>
    <col min="1" max="1" width="35.42578125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4" ht="21" x14ac:dyDescent="0.35">
      <c r="A1" s="3" t="s">
        <v>50</v>
      </c>
    </row>
    <row r="4" spans="1:14" x14ac:dyDescent="0.25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7" t="s">
        <v>14</v>
      </c>
    </row>
    <row r="5" spans="1:14" x14ac:dyDescent="0.25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8" t="s">
        <v>15</v>
      </c>
    </row>
    <row r="6" spans="1:14" x14ac:dyDescent="0.25">
      <c r="A6" s="19" t="s">
        <v>16</v>
      </c>
      <c r="B6" s="33">
        <v>1636</v>
      </c>
      <c r="C6" s="33">
        <v>1088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20"/>
    </row>
    <row r="7" spans="1:14" x14ac:dyDescent="0.25">
      <c r="A7" s="21" t="s">
        <v>17</v>
      </c>
      <c r="B7" s="34">
        <v>15162</v>
      </c>
      <c r="C7" s="34">
        <v>12923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x14ac:dyDescent="0.25">
      <c r="A8" s="19" t="s">
        <v>18</v>
      </c>
      <c r="B8" s="33">
        <v>10224</v>
      </c>
      <c r="C8" s="33">
        <v>9665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20"/>
    </row>
    <row r="9" spans="1:14" x14ac:dyDescent="0.25">
      <c r="A9" s="24" t="s">
        <v>19</v>
      </c>
      <c r="B9" s="35">
        <v>27022</v>
      </c>
      <c r="C9" s="35">
        <v>23676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25"/>
    </row>
    <row r="10" spans="1:14" s="1" customFormat="1" x14ac:dyDescent="0.25">
      <c r="A10" s="21" t="s">
        <v>20</v>
      </c>
      <c r="B10" s="34">
        <v>29504</v>
      </c>
      <c r="C10" s="34">
        <v>30215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23"/>
    </row>
    <row r="11" spans="1:14" x14ac:dyDescent="0.25">
      <c r="A11" s="19" t="s">
        <v>21</v>
      </c>
      <c r="B11" s="33">
        <v>109036</v>
      </c>
      <c r="C11" s="33">
        <v>117508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20"/>
    </row>
    <row r="12" spans="1:14" x14ac:dyDescent="0.25">
      <c r="A12" s="21" t="s">
        <v>22</v>
      </c>
      <c r="B12" s="34">
        <v>4668</v>
      </c>
      <c r="C12" s="34">
        <v>3896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3"/>
    </row>
    <row r="13" spans="1:14" x14ac:dyDescent="0.25">
      <c r="A13" s="19" t="s">
        <v>23</v>
      </c>
      <c r="B13" s="33">
        <v>154908</v>
      </c>
      <c r="C13" s="33">
        <v>168841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0"/>
    </row>
    <row r="14" spans="1:14" x14ac:dyDescent="0.25">
      <c r="A14" s="24" t="s">
        <v>24</v>
      </c>
      <c r="B14" s="35">
        <v>298116</v>
      </c>
      <c r="C14" s="35">
        <v>320460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25"/>
    </row>
    <row r="15" spans="1:14" x14ac:dyDescent="0.25">
      <c r="A15" s="21" t="s">
        <v>25</v>
      </c>
      <c r="B15" s="34">
        <v>13182</v>
      </c>
      <c r="C15" s="34">
        <v>11010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23"/>
    </row>
    <row r="16" spans="1:14" x14ac:dyDescent="0.25">
      <c r="A16" s="19" t="s">
        <v>26</v>
      </c>
      <c r="B16" s="33">
        <v>7712</v>
      </c>
      <c r="C16" s="33">
        <v>7976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0"/>
    </row>
    <row r="17" spans="1:14" x14ac:dyDescent="0.25">
      <c r="A17" s="24" t="s">
        <v>27</v>
      </c>
      <c r="B17" s="35">
        <v>20894</v>
      </c>
      <c r="C17" s="35">
        <v>18986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25"/>
    </row>
    <row r="18" spans="1:14" x14ac:dyDescent="0.25">
      <c r="A18" s="21" t="s">
        <v>28</v>
      </c>
      <c r="B18" s="34">
        <v>69643</v>
      </c>
      <c r="C18" s="34">
        <v>67027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23"/>
    </row>
    <row r="19" spans="1:14" x14ac:dyDescent="0.25">
      <c r="A19" s="19" t="s">
        <v>29</v>
      </c>
      <c r="B19" s="33">
        <v>244990</v>
      </c>
      <c r="C19" s="33">
        <v>238135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20"/>
    </row>
    <row r="20" spans="1:14" x14ac:dyDescent="0.25">
      <c r="A20" s="24" t="s">
        <v>30</v>
      </c>
      <c r="B20" s="35">
        <v>314633</v>
      </c>
      <c r="C20" s="35">
        <v>305162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25"/>
    </row>
    <row r="21" spans="1:14" x14ac:dyDescent="0.25">
      <c r="A21" s="21" t="s">
        <v>31</v>
      </c>
      <c r="B21" s="34">
        <v>1496</v>
      </c>
      <c r="C21" s="34">
        <v>1034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23"/>
    </row>
    <row r="22" spans="1:14" x14ac:dyDescent="0.25">
      <c r="A22" s="19" t="s">
        <v>32</v>
      </c>
      <c r="B22" s="33">
        <v>3939</v>
      </c>
      <c r="C22" s="33">
        <v>2854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20"/>
    </row>
    <row r="23" spans="1:14" x14ac:dyDescent="0.25">
      <c r="A23" s="21" t="s">
        <v>33</v>
      </c>
      <c r="B23" s="34">
        <v>1658</v>
      </c>
      <c r="C23" s="34">
        <v>1222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23"/>
    </row>
    <row r="24" spans="1:14" x14ac:dyDescent="0.25">
      <c r="A24" s="19" t="s">
        <v>34</v>
      </c>
      <c r="B24" s="33">
        <v>2592</v>
      </c>
      <c r="C24" s="33">
        <v>1890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0"/>
    </row>
    <row r="25" spans="1:14" x14ac:dyDescent="0.25">
      <c r="A25" s="21" t="s">
        <v>35</v>
      </c>
      <c r="B25" s="34">
        <v>4405</v>
      </c>
      <c r="C25" s="34">
        <v>2693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3"/>
    </row>
    <row r="26" spans="1:14" x14ac:dyDescent="0.25">
      <c r="A26" s="19" t="s">
        <v>36</v>
      </c>
      <c r="B26" s="33">
        <v>5148</v>
      </c>
      <c r="C26" s="33">
        <v>3940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20"/>
    </row>
    <row r="27" spans="1:14" x14ac:dyDescent="0.25">
      <c r="A27" s="24" t="s">
        <v>37</v>
      </c>
      <c r="B27" s="35">
        <v>19238</v>
      </c>
      <c r="C27" s="35">
        <v>13633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25"/>
    </row>
    <row r="28" spans="1:14" x14ac:dyDescent="0.25">
      <c r="A28" s="21" t="s">
        <v>38</v>
      </c>
      <c r="B28" s="34">
        <v>9484</v>
      </c>
      <c r="C28" s="34">
        <v>10483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23"/>
    </row>
    <row r="29" spans="1:14" x14ac:dyDescent="0.25">
      <c r="A29" s="19" t="s">
        <v>39</v>
      </c>
      <c r="B29" s="33">
        <v>51402</v>
      </c>
      <c r="C29" s="33">
        <v>46578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20"/>
    </row>
    <row r="30" spans="1:14" x14ac:dyDescent="0.25">
      <c r="A30" s="21" t="s">
        <v>40</v>
      </c>
      <c r="B30" s="34">
        <v>63367</v>
      </c>
      <c r="C30" s="34">
        <v>64315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3"/>
    </row>
    <row r="31" spans="1:14" x14ac:dyDescent="0.25">
      <c r="A31" s="24" t="s">
        <v>41</v>
      </c>
      <c r="B31" s="35">
        <v>124253</v>
      </c>
      <c r="C31" s="35">
        <v>121376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25"/>
    </row>
    <row r="32" spans="1:14" x14ac:dyDescent="0.25">
      <c r="A32" s="19" t="s">
        <v>42</v>
      </c>
      <c r="B32" s="33">
        <v>93756</v>
      </c>
      <c r="C32" s="33">
        <v>82040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20"/>
    </row>
    <row r="33" spans="1:14" x14ac:dyDescent="0.25">
      <c r="A33" s="21" t="s">
        <v>43</v>
      </c>
      <c r="B33" s="34">
        <v>125374</v>
      </c>
      <c r="C33" s="34">
        <v>118669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3"/>
    </row>
    <row r="34" spans="1:14" x14ac:dyDescent="0.25">
      <c r="A34" s="24" t="s">
        <v>44</v>
      </c>
      <c r="B34" s="35">
        <v>219130</v>
      </c>
      <c r="C34" s="35">
        <v>200709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25"/>
    </row>
    <row r="35" spans="1:14" x14ac:dyDescent="0.25">
      <c r="A35" s="19" t="s">
        <v>45</v>
      </c>
      <c r="B35" s="33">
        <v>82</v>
      </c>
      <c r="C35" s="33">
        <v>36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0"/>
    </row>
    <row r="36" spans="1:14" x14ac:dyDescent="0.25">
      <c r="A36" s="21" t="s">
        <v>46</v>
      </c>
      <c r="B36" s="34">
        <v>7085</v>
      </c>
      <c r="C36" s="34">
        <v>5065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22"/>
    </row>
    <row r="37" spans="1:14" x14ac:dyDescent="0.25">
      <c r="A37" s="19" t="s">
        <v>47</v>
      </c>
      <c r="B37" s="33">
        <v>22138</v>
      </c>
      <c r="C37" s="33">
        <v>20891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0"/>
    </row>
    <row r="38" spans="1:14" x14ac:dyDescent="0.25">
      <c r="A38" s="24" t="s">
        <v>48</v>
      </c>
      <c r="B38" s="35">
        <v>29305</v>
      </c>
      <c r="C38" s="35">
        <v>25992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25"/>
    </row>
    <row r="39" spans="1:14" x14ac:dyDescent="0.25">
      <c r="A39" s="26" t="s">
        <v>49</v>
      </c>
      <c r="B39" s="20">
        <v>1052591</v>
      </c>
      <c r="C39" s="20">
        <v>1029994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zoomScaleNormal="100" workbookViewId="0">
      <selection activeCell="F5" sqref="F5"/>
    </sheetView>
  </sheetViews>
  <sheetFormatPr baseColWidth="10" defaultColWidth="11.42578125" defaultRowHeight="15" x14ac:dyDescent="0.25"/>
  <cols>
    <col min="1" max="1" width="34.5703125" customWidth="1"/>
    <col min="2" max="9" width="15.7109375" customWidth="1"/>
  </cols>
  <sheetData>
    <row r="1" spans="1:9" ht="26.25" x14ac:dyDescent="0.4">
      <c r="A1" s="2" t="s">
        <v>51</v>
      </c>
    </row>
    <row r="2" spans="1:9" ht="15" customHeight="1" x14ac:dyDescent="0.25">
      <c r="A2" s="29" t="s">
        <v>2</v>
      </c>
    </row>
    <row r="4" spans="1:9" x14ac:dyDescent="0.25">
      <c r="A4" s="36" t="s">
        <v>1</v>
      </c>
      <c r="B4" s="60" t="s">
        <v>52</v>
      </c>
      <c r="C4" s="61"/>
      <c r="D4" s="61"/>
      <c r="E4" s="62"/>
      <c r="F4" s="60" t="s">
        <v>53</v>
      </c>
      <c r="G4" s="61"/>
      <c r="H4" s="61"/>
      <c r="I4" s="62"/>
    </row>
    <row r="5" spans="1:9" x14ac:dyDescent="0.25">
      <c r="A5" s="37"/>
      <c r="B5" s="38">
        <v>2022</v>
      </c>
      <c r="C5" s="38"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'2022'!B6</f>
        <v>1636</v>
      </c>
      <c r="C6" s="40">
        <f>'2021'!B6</f>
        <v>1525</v>
      </c>
      <c r="D6" s="40">
        <f t="shared" ref="D6:D24" si="0">B6-C6</f>
        <v>111</v>
      </c>
      <c r="E6" s="41">
        <f t="shared" ref="E6:E24" si="1">D6/C6</f>
        <v>7.2786885245901642E-2</v>
      </c>
      <c r="F6" s="40">
        <f>B6</f>
        <v>1636</v>
      </c>
      <c r="G6" s="40">
        <f t="shared" ref="G6:H9" si="2">C6</f>
        <v>1525</v>
      </c>
      <c r="H6" s="40">
        <f t="shared" si="2"/>
        <v>111</v>
      </c>
      <c r="I6" s="42">
        <f>H6/G6</f>
        <v>7.2786885245901642E-2</v>
      </c>
    </row>
    <row r="7" spans="1:9" x14ac:dyDescent="0.25">
      <c r="A7" s="21" t="s">
        <v>17</v>
      </c>
      <c r="B7" s="22">
        <f>'2022'!B7</f>
        <v>15162</v>
      </c>
      <c r="C7" s="22">
        <f>'2021'!B7</f>
        <v>12899</v>
      </c>
      <c r="D7" s="22">
        <f t="shared" si="0"/>
        <v>2263</v>
      </c>
      <c r="E7" s="43">
        <f t="shared" si="1"/>
        <v>0.17543995658578185</v>
      </c>
      <c r="F7" s="22">
        <f t="shared" ref="F7:F8" si="3">B7</f>
        <v>15162</v>
      </c>
      <c r="G7" s="22">
        <f t="shared" si="2"/>
        <v>12899</v>
      </c>
      <c r="H7" s="22">
        <f t="shared" si="2"/>
        <v>2263</v>
      </c>
      <c r="I7" s="44">
        <f t="shared" ref="I7:I9" si="4">H7/G7</f>
        <v>0.17543995658578185</v>
      </c>
    </row>
    <row r="8" spans="1:9" x14ac:dyDescent="0.25">
      <c r="A8" s="19" t="s">
        <v>18</v>
      </c>
      <c r="B8" s="40">
        <f>'2022'!B8</f>
        <v>10224</v>
      </c>
      <c r="C8" s="40">
        <f>'2021'!B8</f>
        <v>9242</v>
      </c>
      <c r="D8" s="40">
        <f t="shared" si="0"/>
        <v>982</v>
      </c>
      <c r="E8" s="41">
        <f t="shared" si="1"/>
        <v>0.10625405756329799</v>
      </c>
      <c r="F8" s="40">
        <f t="shared" si="3"/>
        <v>10224</v>
      </c>
      <c r="G8" s="40">
        <f t="shared" si="2"/>
        <v>9242</v>
      </c>
      <c r="H8" s="40">
        <f t="shared" si="2"/>
        <v>982</v>
      </c>
      <c r="I8" s="42">
        <f t="shared" si="4"/>
        <v>0.10625405756329799</v>
      </c>
    </row>
    <row r="9" spans="1:9" x14ac:dyDescent="0.25">
      <c r="A9" s="24" t="s">
        <v>19</v>
      </c>
      <c r="B9" s="45">
        <f>'2022'!B9</f>
        <v>27022</v>
      </c>
      <c r="C9" s="45">
        <f>'2021'!B9</f>
        <v>23666</v>
      </c>
      <c r="D9" s="45">
        <f t="shared" si="0"/>
        <v>3356</v>
      </c>
      <c r="E9" s="46">
        <f t="shared" si="1"/>
        <v>0.14180681145947774</v>
      </c>
      <c r="F9" s="45">
        <f>B9</f>
        <v>27022</v>
      </c>
      <c r="G9" s="45">
        <f t="shared" si="2"/>
        <v>23666</v>
      </c>
      <c r="H9" s="45">
        <f t="shared" si="2"/>
        <v>3356</v>
      </c>
      <c r="I9" s="47">
        <f t="shared" si="4"/>
        <v>0.14180681145947774</v>
      </c>
    </row>
    <row r="10" spans="1:9" s="1" customFormat="1" x14ac:dyDescent="0.25">
      <c r="A10" s="21" t="s">
        <v>20</v>
      </c>
      <c r="B10" s="22">
        <f>'2022'!B10</f>
        <v>29504</v>
      </c>
      <c r="C10" s="22">
        <f>'2021'!B10</f>
        <v>22540</v>
      </c>
      <c r="D10" s="22">
        <f t="shared" si="0"/>
        <v>6964</v>
      </c>
      <c r="E10" s="43">
        <f t="shared" si="1"/>
        <v>0.30896184560780832</v>
      </c>
      <c r="F10" s="22">
        <f>SUM(F6:F9)</f>
        <v>54044</v>
      </c>
      <c r="G10" s="22">
        <f>SUM(G6:G9)</f>
        <v>47332</v>
      </c>
      <c r="H10" s="22">
        <f>H6-H9</f>
        <v>-3245</v>
      </c>
      <c r="I10" s="44">
        <f>H10/G10</f>
        <v>-6.8558269247021048E-2</v>
      </c>
    </row>
    <row r="11" spans="1:9" x14ac:dyDescent="0.25">
      <c r="A11" s="19" t="s">
        <v>21</v>
      </c>
      <c r="B11" s="40">
        <f>'2022'!B11</f>
        <v>109036</v>
      </c>
      <c r="C11" s="40">
        <f>'2021'!B11</f>
        <v>77692</v>
      </c>
      <c r="D11" s="40">
        <f t="shared" si="0"/>
        <v>31344</v>
      </c>
      <c r="E11" s="41">
        <f t="shared" si="1"/>
        <v>0.40343922154147144</v>
      </c>
      <c r="F11" s="40">
        <f t="shared" ref="F11:F39" si="5">B11</f>
        <v>109036</v>
      </c>
      <c r="G11" s="40">
        <f t="shared" ref="G11:H13" si="6">C11</f>
        <v>77692</v>
      </c>
      <c r="H11" s="40">
        <f t="shared" si="6"/>
        <v>31344</v>
      </c>
      <c r="I11" s="42">
        <f>H11/G11</f>
        <v>0.40343922154147144</v>
      </c>
    </row>
    <row r="12" spans="1:9" x14ac:dyDescent="0.25">
      <c r="A12" s="21" t="s">
        <v>22</v>
      </c>
      <c r="B12" s="22">
        <f>'2022'!B12</f>
        <v>4668</v>
      </c>
      <c r="C12" s="22">
        <f>'2021'!B12</f>
        <v>3453</v>
      </c>
      <c r="D12" s="22">
        <f t="shared" si="0"/>
        <v>1215</v>
      </c>
      <c r="E12" s="43">
        <f t="shared" si="1"/>
        <v>0.35186794092093832</v>
      </c>
      <c r="F12" s="22">
        <f t="shared" si="5"/>
        <v>4668</v>
      </c>
      <c r="G12" s="22">
        <f t="shared" si="6"/>
        <v>3453</v>
      </c>
      <c r="H12" s="22">
        <f t="shared" si="6"/>
        <v>1215</v>
      </c>
      <c r="I12" s="44">
        <f t="shared" ref="I12:I19" si="7">H12/G12</f>
        <v>0.35186794092093832</v>
      </c>
    </row>
    <row r="13" spans="1:9" x14ac:dyDescent="0.25">
      <c r="A13" s="19" t="s">
        <v>23</v>
      </c>
      <c r="B13" s="40">
        <f>'2022'!B13</f>
        <v>154908</v>
      </c>
      <c r="C13" s="40">
        <f>'2021'!B13</f>
        <v>111431</v>
      </c>
      <c r="D13" s="40">
        <f t="shared" si="0"/>
        <v>43477</v>
      </c>
      <c r="E13" s="41">
        <f t="shared" si="1"/>
        <v>0.39016970142958424</v>
      </c>
      <c r="F13" s="40">
        <f t="shared" si="5"/>
        <v>154908</v>
      </c>
      <c r="G13" s="40">
        <f t="shared" si="6"/>
        <v>111431</v>
      </c>
      <c r="H13" s="40">
        <f t="shared" si="6"/>
        <v>43477</v>
      </c>
      <c r="I13" s="42">
        <f t="shared" si="7"/>
        <v>0.39016970142958424</v>
      </c>
    </row>
    <row r="14" spans="1:9" x14ac:dyDescent="0.25">
      <c r="A14" s="24" t="s">
        <v>24</v>
      </c>
      <c r="B14" s="45">
        <f>'2022'!B14</f>
        <v>298116</v>
      </c>
      <c r="C14" s="45">
        <f>'2021'!B14</f>
        <v>215116</v>
      </c>
      <c r="D14" s="45">
        <f t="shared" si="0"/>
        <v>83000</v>
      </c>
      <c r="E14" s="46">
        <f t="shared" si="1"/>
        <v>0.38583833838487142</v>
      </c>
      <c r="F14" s="45">
        <f t="shared" si="5"/>
        <v>298116</v>
      </c>
      <c r="G14" s="45">
        <f>C14</f>
        <v>215116</v>
      </c>
      <c r="H14" s="45">
        <f>D14</f>
        <v>83000</v>
      </c>
      <c r="I14" s="47">
        <f t="shared" si="7"/>
        <v>0.38583833838487142</v>
      </c>
    </row>
    <row r="15" spans="1:9" x14ac:dyDescent="0.25">
      <c r="A15" s="21" t="s">
        <v>25</v>
      </c>
      <c r="B15" s="22">
        <f>'2022'!B15</f>
        <v>13182</v>
      </c>
      <c r="C15" s="22">
        <f>'2021'!B15</f>
        <v>12543</v>
      </c>
      <c r="D15" s="22">
        <f t="shared" si="0"/>
        <v>639</v>
      </c>
      <c r="E15" s="43">
        <f t="shared" si="1"/>
        <v>5.0944750059794305E-2</v>
      </c>
      <c r="F15" s="22">
        <f t="shared" si="5"/>
        <v>13182</v>
      </c>
      <c r="G15" s="22">
        <f>C15</f>
        <v>12543</v>
      </c>
      <c r="H15" s="22">
        <f>D15</f>
        <v>639</v>
      </c>
      <c r="I15" s="44">
        <f t="shared" si="7"/>
        <v>5.0944750059794305E-2</v>
      </c>
    </row>
    <row r="16" spans="1:9" x14ac:dyDescent="0.25">
      <c r="A16" s="19" t="s">
        <v>26</v>
      </c>
      <c r="B16" s="40">
        <f>'2022'!B16</f>
        <v>7712</v>
      </c>
      <c r="C16" s="40">
        <f>'2021'!B16</f>
        <v>8744</v>
      </c>
      <c r="D16" s="40">
        <f t="shared" si="0"/>
        <v>-1032</v>
      </c>
      <c r="E16" s="41">
        <f t="shared" si="1"/>
        <v>-0.11802378774016468</v>
      </c>
      <c r="F16" s="40">
        <f t="shared" si="5"/>
        <v>7712</v>
      </c>
      <c r="G16" s="40">
        <f t="shared" ref="G16:H17" si="8">C16</f>
        <v>8744</v>
      </c>
      <c r="H16" s="40">
        <f t="shared" si="8"/>
        <v>-1032</v>
      </c>
      <c r="I16" s="42">
        <f t="shared" si="7"/>
        <v>-0.11802378774016468</v>
      </c>
    </row>
    <row r="17" spans="1:9" x14ac:dyDescent="0.25">
      <c r="A17" s="24" t="s">
        <v>27</v>
      </c>
      <c r="B17" s="45">
        <f>'2022'!B17</f>
        <v>20894</v>
      </c>
      <c r="C17" s="45">
        <f>'2021'!B17</f>
        <v>21287</v>
      </c>
      <c r="D17" s="45">
        <f t="shared" si="0"/>
        <v>-393</v>
      </c>
      <c r="E17" s="46">
        <f t="shared" si="1"/>
        <v>-1.8461972095645228E-2</v>
      </c>
      <c r="F17" s="45">
        <f t="shared" si="5"/>
        <v>20894</v>
      </c>
      <c r="G17" s="45">
        <f t="shared" si="8"/>
        <v>21287</v>
      </c>
      <c r="H17" s="45">
        <f t="shared" si="8"/>
        <v>-393</v>
      </c>
      <c r="I17" s="47">
        <f t="shared" ref="I17" si="9">E17</f>
        <v>-1.8461972095645228E-2</v>
      </c>
    </row>
    <row r="18" spans="1:9" x14ac:dyDescent="0.25">
      <c r="A18" s="21" t="s">
        <v>28</v>
      </c>
      <c r="B18" s="22">
        <f>'2022'!B18</f>
        <v>69643</v>
      </c>
      <c r="C18" s="22">
        <f>'2021'!B18</f>
        <v>58742</v>
      </c>
      <c r="D18" s="22">
        <f t="shared" si="0"/>
        <v>10901</v>
      </c>
      <c r="E18" s="43">
        <f t="shared" si="1"/>
        <v>0.18557420584930714</v>
      </c>
      <c r="F18" s="22">
        <f t="shared" si="5"/>
        <v>69643</v>
      </c>
      <c r="G18" s="22">
        <f>C18</f>
        <v>58742</v>
      </c>
      <c r="H18" s="22">
        <f>D18</f>
        <v>10901</v>
      </c>
      <c r="I18" s="44">
        <f t="shared" si="7"/>
        <v>0.18557420584930714</v>
      </c>
    </row>
    <row r="19" spans="1:9" x14ac:dyDescent="0.25">
      <c r="A19" s="19" t="s">
        <v>29</v>
      </c>
      <c r="B19" s="40">
        <f>'2022'!B19</f>
        <v>244990</v>
      </c>
      <c r="C19" s="40">
        <f>'2021'!B19</f>
        <v>220072</v>
      </c>
      <c r="D19" s="40">
        <f t="shared" si="0"/>
        <v>24918</v>
      </c>
      <c r="E19" s="41">
        <f t="shared" si="1"/>
        <v>0.11322658039187175</v>
      </c>
      <c r="F19" s="40">
        <f t="shared" si="5"/>
        <v>244990</v>
      </c>
      <c r="G19" s="40">
        <f t="shared" ref="G19:G21" si="10">C19</f>
        <v>220072</v>
      </c>
      <c r="H19" s="40">
        <f t="shared" ref="H19:H21" si="11">D19</f>
        <v>24918</v>
      </c>
      <c r="I19" s="42">
        <f t="shared" si="7"/>
        <v>0.11322658039187175</v>
      </c>
    </row>
    <row r="20" spans="1:9" x14ac:dyDescent="0.25">
      <c r="A20" s="24" t="s">
        <v>30</v>
      </c>
      <c r="B20" s="45">
        <f>'2022'!B20</f>
        <v>314633</v>
      </c>
      <c r="C20" s="45">
        <f>'2021'!B20</f>
        <v>278814</v>
      </c>
      <c r="D20" s="45">
        <f t="shared" si="0"/>
        <v>35819</v>
      </c>
      <c r="E20" s="46">
        <f t="shared" si="1"/>
        <v>0.1284691586505699</v>
      </c>
      <c r="F20" s="45">
        <f t="shared" si="5"/>
        <v>314633</v>
      </c>
      <c r="G20" s="45">
        <f t="shared" si="10"/>
        <v>278814</v>
      </c>
      <c r="H20" s="45">
        <f t="shared" si="11"/>
        <v>35819</v>
      </c>
      <c r="I20" s="47">
        <f t="shared" ref="I20" si="12">E20</f>
        <v>0.1284691586505699</v>
      </c>
    </row>
    <row r="21" spans="1:9" x14ac:dyDescent="0.25">
      <c r="A21" s="21" t="s">
        <v>31</v>
      </c>
      <c r="B21" s="22">
        <f>'2022'!B21</f>
        <v>1496</v>
      </c>
      <c r="C21" s="22">
        <f>'2021'!B21</f>
        <v>1702</v>
      </c>
      <c r="D21" s="22">
        <f t="shared" si="0"/>
        <v>-206</v>
      </c>
      <c r="E21" s="43">
        <f t="shared" si="1"/>
        <v>-0.12103407755581669</v>
      </c>
      <c r="F21" s="22">
        <f t="shared" si="5"/>
        <v>1496</v>
      </c>
      <c r="G21" s="22">
        <f t="shared" si="10"/>
        <v>1702</v>
      </c>
      <c r="H21" s="22">
        <f t="shared" si="11"/>
        <v>-206</v>
      </c>
      <c r="I21" s="44">
        <f>H21/G21</f>
        <v>-0.12103407755581669</v>
      </c>
    </row>
    <row r="22" spans="1:9" x14ac:dyDescent="0.25">
      <c r="A22" s="19" t="s">
        <v>32</v>
      </c>
      <c r="B22" s="40">
        <f>'2022'!B22</f>
        <v>3939</v>
      </c>
      <c r="C22" s="40">
        <f>'2021'!B22</f>
        <v>3677</v>
      </c>
      <c r="D22" s="40">
        <f t="shared" si="0"/>
        <v>262</v>
      </c>
      <c r="E22" s="41">
        <f t="shared" si="1"/>
        <v>7.1253739461517543E-2</v>
      </c>
      <c r="F22" s="40">
        <f t="shared" si="5"/>
        <v>3939</v>
      </c>
      <c r="G22" s="40">
        <f t="shared" ref="G22:H24" si="13">C22</f>
        <v>3677</v>
      </c>
      <c r="H22" s="40">
        <f t="shared" si="13"/>
        <v>262</v>
      </c>
      <c r="I22" s="42">
        <f>H22/G22</f>
        <v>7.1253739461517543E-2</v>
      </c>
    </row>
    <row r="23" spans="1:9" x14ac:dyDescent="0.25">
      <c r="A23" s="21" t="s">
        <v>33</v>
      </c>
      <c r="B23" s="22">
        <f>'2022'!B23</f>
        <v>1658</v>
      </c>
      <c r="C23" s="22">
        <f>'2021'!B23</f>
        <v>2126</v>
      </c>
      <c r="D23" s="22">
        <f t="shared" si="0"/>
        <v>-468</v>
      </c>
      <c r="E23" s="43">
        <f t="shared" si="1"/>
        <v>-0.22013170272812793</v>
      </c>
      <c r="F23" s="22">
        <f t="shared" si="5"/>
        <v>1658</v>
      </c>
      <c r="G23" s="22">
        <f t="shared" si="13"/>
        <v>2126</v>
      </c>
      <c r="H23" s="22">
        <f t="shared" si="13"/>
        <v>-468</v>
      </c>
      <c r="I23" s="44">
        <f t="shared" ref="I23:I24" si="14">H23/G23</f>
        <v>-0.22013170272812793</v>
      </c>
    </row>
    <row r="24" spans="1:9" x14ac:dyDescent="0.25">
      <c r="A24" s="19" t="s">
        <v>34</v>
      </c>
      <c r="B24" s="40">
        <f>'2022'!B24</f>
        <v>2592</v>
      </c>
      <c r="C24" s="40">
        <f>'2021'!B24</f>
        <v>2560</v>
      </c>
      <c r="D24" s="40">
        <f t="shared" si="0"/>
        <v>32</v>
      </c>
      <c r="E24" s="41">
        <f t="shared" si="1"/>
        <v>1.2500000000000001E-2</v>
      </c>
      <c r="F24" s="40">
        <f t="shared" si="5"/>
        <v>2592</v>
      </c>
      <c r="G24" s="40">
        <f t="shared" si="13"/>
        <v>2560</v>
      </c>
      <c r="H24" s="40">
        <f t="shared" si="13"/>
        <v>32</v>
      </c>
      <c r="I24" s="42">
        <f t="shared" si="14"/>
        <v>1.2500000000000001E-2</v>
      </c>
    </row>
    <row r="25" spans="1:9" x14ac:dyDescent="0.25">
      <c r="A25" s="21" t="s">
        <v>35</v>
      </c>
      <c r="B25" s="22">
        <f>'2022'!B25</f>
        <v>4405</v>
      </c>
      <c r="C25" s="22">
        <f>'2021'!B25</f>
        <v>3878</v>
      </c>
      <c r="D25" s="22">
        <f t="shared" ref="D25:D32" si="15">B25-C25</f>
        <v>527</v>
      </c>
      <c r="E25" s="43">
        <f t="shared" ref="E25:E32" si="16">D25/C25</f>
        <v>0.13589479112944816</v>
      </c>
      <c r="F25" s="22">
        <f t="shared" si="5"/>
        <v>4405</v>
      </c>
      <c r="G25" s="22">
        <f t="shared" ref="G25:G30" si="17">C25</f>
        <v>3878</v>
      </c>
      <c r="H25" s="22">
        <f t="shared" ref="H25:H30" si="18">D25</f>
        <v>527</v>
      </c>
      <c r="I25" s="44">
        <f t="shared" ref="I25:I26" si="19">H25/G25</f>
        <v>0.13589479112944816</v>
      </c>
    </row>
    <row r="26" spans="1:9" x14ac:dyDescent="0.25">
      <c r="A26" s="19" t="s">
        <v>36</v>
      </c>
      <c r="B26" s="40">
        <f>'2022'!B26</f>
        <v>5148</v>
      </c>
      <c r="C26" s="40">
        <f>'2021'!B26</f>
        <v>5655</v>
      </c>
      <c r="D26" s="40">
        <f t="shared" si="15"/>
        <v>-507</v>
      </c>
      <c r="E26" s="41">
        <f t="shared" si="16"/>
        <v>-8.9655172413793102E-2</v>
      </c>
      <c r="F26" s="40">
        <f t="shared" si="5"/>
        <v>5148</v>
      </c>
      <c r="G26" s="40">
        <f t="shared" si="17"/>
        <v>5655</v>
      </c>
      <c r="H26" s="40">
        <f t="shared" si="18"/>
        <v>-507</v>
      </c>
      <c r="I26" s="42">
        <f t="shared" si="19"/>
        <v>-8.9655172413793102E-2</v>
      </c>
    </row>
    <row r="27" spans="1:9" x14ac:dyDescent="0.25">
      <c r="A27" s="24" t="s">
        <v>37</v>
      </c>
      <c r="B27" s="45">
        <f>'2022'!B27</f>
        <v>19238</v>
      </c>
      <c r="C27" s="45">
        <f>'2021'!B27</f>
        <v>19598</v>
      </c>
      <c r="D27" s="45">
        <f t="shared" si="15"/>
        <v>-360</v>
      </c>
      <c r="E27" s="46">
        <f t="shared" si="16"/>
        <v>-1.8369221349117257E-2</v>
      </c>
      <c r="F27" s="45">
        <f t="shared" si="5"/>
        <v>19238</v>
      </c>
      <c r="G27" s="45">
        <f t="shared" si="17"/>
        <v>19598</v>
      </c>
      <c r="H27" s="45">
        <f t="shared" si="18"/>
        <v>-360</v>
      </c>
      <c r="I27" s="47">
        <f t="shared" ref="I27" si="20">E27</f>
        <v>-1.8369221349117257E-2</v>
      </c>
    </row>
    <row r="28" spans="1:9" x14ac:dyDescent="0.25">
      <c r="A28" s="21" t="s">
        <v>38</v>
      </c>
      <c r="B28" s="22">
        <f>'2022'!B28</f>
        <v>9484</v>
      </c>
      <c r="C28" s="22">
        <f>'2021'!B28</f>
        <v>8151</v>
      </c>
      <c r="D28" s="22">
        <f t="shared" si="15"/>
        <v>1333</v>
      </c>
      <c r="E28" s="43">
        <f t="shared" si="16"/>
        <v>0.16353821616979511</v>
      </c>
      <c r="F28" s="22">
        <f t="shared" si="5"/>
        <v>9484</v>
      </c>
      <c r="G28" s="22">
        <f t="shared" si="17"/>
        <v>8151</v>
      </c>
      <c r="H28" s="22">
        <f t="shared" si="18"/>
        <v>1333</v>
      </c>
      <c r="I28" s="44">
        <f>H28/G28</f>
        <v>0.16353821616979511</v>
      </c>
    </row>
    <row r="29" spans="1:9" x14ac:dyDescent="0.25">
      <c r="A29" s="19" t="s">
        <v>39</v>
      </c>
      <c r="B29" s="40">
        <f>'2022'!B29</f>
        <v>51402</v>
      </c>
      <c r="C29" s="40">
        <f>'2021'!B29</f>
        <v>44129</v>
      </c>
      <c r="D29" s="40">
        <f t="shared" si="15"/>
        <v>7273</v>
      </c>
      <c r="E29" s="41">
        <f t="shared" si="16"/>
        <v>0.16481225497971855</v>
      </c>
      <c r="F29" s="40">
        <f t="shared" si="5"/>
        <v>51402</v>
      </c>
      <c r="G29" s="40">
        <f t="shared" si="17"/>
        <v>44129</v>
      </c>
      <c r="H29" s="40">
        <f t="shared" si="18"/>
        <v>7273</v>
      </c>
      <c r="I29" s="42">
        <f>H29/G29</f>
        <v>0.16481225497971855</v>
      </c>
    </row>
    <row r="30" spans="1:9" x14ac:dyDescent="0.25">
      <c r="A30" s="21" t="s">
        <v>40</v>
      </c>
      <c r="B30" s="22">
        <f>'2022'!B30</f>
        <v>63367</v>
      </c>
      <c r="C30" s="22">
        <f>'2021'!B30</f>
        <v>50103</v>
      </c>
      <c r="D30" s="22">
        <f t="shared" si="15"/>
        <v>13264</v>
      </c>
      <c r="E30" s="43">
        <f t="shared" si="16"/>
        <v>0.26473464662794643</v>
      </c>
      <c r="F30" s="22">
        <f t="shared" si="5"/>
        <v>63367</v>
      </c>
      <c r="G30" s="22">
        <f t="shared" si="17"/>
        <v>50103</v>
      </c>
      <c r="H30" s="22">
        <f t="shared" si="18"/>
        <v>13264</v>
      </c>
      <c r="I30" s="44">
        <f t="shared" ref="I30" si="21">H30/G30</f>
        <v>0.26473464662794643</v>
      </c>
    </row>
    <row r="31" spans="1:9" x14ac:dyDescent="0.25">
      <c r="A31" s="24" t="s">
        <v>41</v>
      </c>
      <c r="B31" s="45">
        <f>'2022'!B31</f>
        <v>124253</v>
      </c>
      <c r="C31" s="45">
        <f>'2021'!B31</f>
        <v>102383</v>
      </c>
      <c r="D31" s="45">
        <f t="shared" si="15"/>
        <v>21870</v>
      </c>
      <c r="E31" s="46">
        <f t="shared" si="16"/>
        <v>0.2136096812947462</v>
      </c>
      <c r="F31" s="45">
        <f t="shared" si="5"/>
        <v>124253</v>
      </c>
      <c r="G31" s="45">
        <f t="shared" ref="G31:G33" si="22">C31</f>
        <v>102383</v>
      </c>
      <c r="H31" s="45">
        <f t="shared" ref="H31:H33" si="23">D31</f>
        <v>21870</v>
      </c>
      <c r="I31" s="47">
        <f t="shared" ref="I31" si="24">E31</f>
        <v>0.2136096812947462</v>
      </c>
    </row>
    <row r="32" spans="1:9" x14ac:dyDescent="0.25">
      <c r="A32" s="19" t="s">
        <v>42</v>
      </c>
      <c r="B32" s="40">
        <f>'2022'!B32</f>
        <v>93756</v>
      </c>
      <c r="C32" s="40">
        <f>'2021'!B32</f>
        <v>75357</v>
      </c>
      <c r="D32" s="40">
        <f t="shared" si="15"/>
        <v>18399</v>
      </c>
      <c r="E32" s="41">
        <f t="shared" si="16"/>
        <v>0.24415780882996935</v>
      </c>
      <c r="F32" s="40">
        <f t="shared" si="5"/>
        <v>93756</v>
      </c>
      <c r="G32" s="40">
        <f t="shared" si="22"/>
        <v>75357</v>
      </c>
      <c r="H32" s="40">
        <f t="shared" si="23"/>
        <v>18399</v>
      </c>
      <c r="I32" s="42">
        <f>H32/G32</f>
        <v>0.24415780882996935</v>
      </c>
    </row>
    <row r="33" spans="1:9" x14ac:dyDescent="0.25">
      <c r="A33" s="21" t="s">
        <v>43</v>
      </c>
      <c r="B33" s="22">
        <f>'2022'!B33</f>
        <v>125374</v>
      </c>
      <c r="C33" s="22">
        <f>'2021'!B33</f>
        <v>113869</v>
      </c>
      <c r="D33" s="22">
        <f>B33-C33</f>
        <v>11505</v>
      </c>
      <c r="E33" s="43">
        <f t="shared" ref="E33:E39" si="25">D33/C33</f>
        <v>0.10103715673273674</v>
      </c>
      <c r="F33" s="22">
        <f t="shared" si="5"/>
        <v>125374</v>
      </c>
      <c r="G33" s="22">
        <f t="shared" si="22"/>
        <v>113869</v>
      </c>
      <c r="H33" s="22">
        <f t="shared" si="23"/>
        <v>11505</v>
      </c>
      <c r="I33" s="44">
        <f t="shared" ref="I33" si="26">H33/G33</f>
        <v>0.10103715673273674</v>
      </c>
    </row>
    <row r="34" spans="1:9" x14ac:dyDescent="0.25">
      <c r="A34" s="24" t="s">
        <v>44</v>
      </c>
      <c r="B34" s="45">
        <f>'2022'!B34</f>
        <v>219130</v>
      </c>
      <c r="C34" s="45">
        <f>'2021'!B34</f>
        <v>189226</v>
      </c>
      <c r="D34" s="45">
        <f>B34-C34</f>
        <v>29904</v>
      </c>
      <c r="E34" s="46">
        <f t="shared" si="25"/>
        <v>0.15803325124454357</v>
      </c>
      <c r="F34" s="45">
        <f t="shared" si="5"/>
        <v>219130</v>
      </c>
      <c r="G34" s="45">
        <f t="shared" ref="G34:G37" si="27">C34</f>
        <v>189226</v>
      </c>
      <c r="H34" s="45">
        <f t="shared" ref="H34:H37" si="28">D34</f>
        <v>29904</v>
      </c>
      <c r="I34" s="47">
        <f t="shared" ref="I34" si="29">E34</f>
        <v>0.15803325124454357</v>
      </c>
    </row>
    <row r="35" spans="1:9" x14ac:dyDescent="0.25">
      <c r="A35" s="19" t="s">
        <v>45</v>
      </c>
      <c r="B35" s="40">
        <f>'2022'!B35</f>
        <v>82</v>
      </c>
      <c r="C35" s="40">
        <f>'2021'!B35</f>
        <v>52</v>
      </c>
      <c r="D35" s="40">
        <f t="shared" ref="D35" si="30">B35-C35</f>
        <v>30</v>
      </c>
      <c r="E35" s="41">
        <f t="shared" si="25"/>
        <v>0.57692307692307687</v>
      </c>
      <c r="F35" s="40">
        <f t="shared" si="5"/>
        <v>82</v>
      </c>
      <c r="G35" s="40">
        <f t="shared" si="27"/>
        <v>52</v>
      </c>
      <c r="H35" s="40">
        <f t="shared" si="28"/>
        <v>30</v>
      </c>
      <c r="I35" s="42">
        <f t="shared" ref="I35:I39" si="31">H35/G35</f>
        <v>0.57692307692307687</v>
      </c>
    </row>
    <row r="36" spans="1:9" x14ac:dyDescent="0.25">
      <c r="A36" s="21" t="s">
        <v>46</v>
      </c>
      <c r="B36" s="22">
        <f>'2022'!B36</f>
        <v>7085</v>
      </c>
      <c r="C36" s="22">
        <f>'2021'!B36</f>
        <v>6626</v>
      </c>
      <c r="D36" s="22">
        <f>B36-C36</f>
        <v>459</v>
      </c>
      <c r="E36" s="41">
        <f t="shared" si="25"/>
        <v>6.9272562632055543E-2</v>
      </c>
      <c r="F36" s="22">
        <f t="shared" si="5"/>
        <v>7085</v>
      </c>
      <c r="G36" s="22">
        <f t="shared" si="27"/>
        <v>6626</v>
      </c>
      <c r="H36" s="22">
        <f t="shared" si="28"/>
        <v>459</v>
      </c>
      <c r="I36" s="44">
        <f t="shared" si="31"/>
        <v>6.9272562632055543E-2</v>
      </c>
    </row>
    <row r="37" spans="1:9" x14ac:dyDescent="0.25">
      <c r="A37" s="19" t="s">
        <v>47</v>
      </c>
      <c r="B37" s="40">
        <f>'2022'!B37</f>
        <v>22138</v>
      </c>
      <c r="C37" s="40">
        <f>'2021'!B37</f>
        <v>21979</v>
      </c>
      <c r="D37" s="40">
        <f>B37-C37</f>
        <v>159</v>
      </c>
      <c r="E37" s="41">
        <f t="shared" si="25"/>
        <v>7.2341780790754814E-3</v>
      </c>
      <c r="F37" s="40">
        <f t="shared" si="5"/>
        <v>22138</v>
      </c>
      <c r="G37" s="40">
        <f t="shared" si="27"/>
        <v>21979</v>
      </c>
      <c r="H37" s="40">
        <f t="shared" si="28"/>
        <v>159</v>
      </c>
      <c r="I37" s="42">
        <f t="shared" si="31"/>
        <v>7.2341780790754814E-3</v>
      </c>
    </row>
    <row r="38" spans="1:9" x14ac:dyDescent="0.25">
      <c r="A38" s="24" t="s">
        <v>48</v>
      </c>
      <c r="B38" s="45">
        <f>'2022'!B38</f>
        <v>29305</v>
      </c>
      <c r="C38" s="45">
        <f>'2021'!B38</f>
        <v>28657</v>
      </c>
      <c r="D38" s="45">
        <f>B38-C38</f>
        <v>648</v>
      </c>
      <c r="E38" s="46">
        <f t="shared" si="25"/>
        <v>2.2612276232683113E-2</v>
      </c>
      <c r="F38" s="45">
        <f t="shared" si="5"/>
        <v>29305</v>
      </c>
      <c r="G38" s="45">
        <f t="shared" ref="G38:G39" si="32">C38</f>
        <v>28657</v>
      </c>
      <c r="H38" s="45">
        <f t="shared" ref="H38:H39" si="33">D38</f>
        <v>648</v>
      </c>
      <c r="I38" s="47">
        <f t="shared" ref="I38" si="34">E38</f>
        <v>2.2612276232683113E-2</v>
      </c>
    </row>
    <row r="39" spans="1:9" x14ac:dyDescent="0.25">
      <c r="A39" s="26" t="s">
        <v>49</v>
      </c>
      <c r="B39" s="48">
        <f>'2022'!B39</f>
        <v>1052591</v>
      </c>
      <c r="C39" s="48">
        <f>'2021'!B39</f>
        <v>878747</v>
      </c>
      <c r="D39" s="48">
        <f>B39-C39</f>
        <v>173844</v>
      </c>
      <c r="E39" s="49">
        <f t="shared" si="25"/>
        <v>0.19783168534288026</v>
      </c>
      <c r="F39" s="50">
        <f t="shared" si="5"/>
        <v>1052591</v>
      </c>
      <c r="G39" s="50">
        <f t="shared" si="32"/>
        <v>878747</v>
      </c>
      <c r="H39" s="50">
        <f t="shared" si="33"/>
        <v>173844</v>
      </c>
      <c r="I39" s="51">
        <f t="shared" si="31"/>
        <v>0.19783168534288026</v>
      </c>
    </row>
    <row r="41" spans="1:9" x14ac:dyDescent="0.25">
      <c r="A41" s="5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opLeftCell="A4" zoomScaleNormal="100" workbookViewId="0">
      <selection activeCell="B5" sqref="B5:C5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" customHeight="1" x14ac:dyDescent="0.25">
      <c r="A2" s="29" t="s">
        <v>3</v>
      </c>
    </row>
    <row r="4" spans="1:9" x14ac:dyDescent="0.25">
      <c r="A4" s="36" t="s">
        <v>1</v>
      </c>
      <c r="B4" s="60" t="s">
        <v>52</v>
      </c>
      <c r="C4" s="61"/>
      <c r="D4" s="61"/>
      <c r="E4" s="62"/>
      <c r="F4" s="60" t="s">
        <v>53</v>
      </c>
      <c r="G4" s="61"/>
      <c r="H4" s="61"/>
      <c r="I4" s="62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'2022'!C6</f>
        <v>1088</v>
      </c>
      <c r="C6" s="52">
        <f>'2021'!C6</f>
        <v>1290</v>
      </c>
      <c r="D6" s="52">
        <f t="shared" ref="D6:D32" si="0">B6-C6</f>
        <v>-202</v>
      </c>
      <c r="E6" s="41">
        <f t="shared" ref="E6:E39" si="1">D6/C6</f>
        <v>-0.15658914728682172</v>
      </c>
      <c r="F6" s="52">
        <f>SUM('2022'!B6:C6)</f>
        <v>2724</v>
      </c>
      <c r="G6" s="52">
        <f>SUM('2021'!B6:C6)</f>
        <v>2815</v>
      </c>
      <c r="H6" s="52">
        <f>F6-G6</f>
        <v>-91</v>
      </c>
      <c r="I6" s="42">
        <f>H6/G6</f>
        <v>-3.2326820603907638E-2</v>
      </c>
    </row>
    <row r="7" spans="1:9" x14ac:dyDescent="0.25">
      <c r="A7" s="21" t="s">
        <v>17</v>
      </c>
      <c r="B7" s="22">
        <f>'2022'!C7</f>
        <v>12923</v>
      </c>
      <c r="C7" s="53">
        <f>'2021'!C7</f>
        <v>13444</v>
      </c>
      <c r="D7" s="53">
        <f t="shared" si="0"/>
        <v>-521</v>
      </c>
      <c r="E7" s="43">
        <f t="shared" si="1"/>
        <v>-3.8753347218089852E-2</v>
      </c>
      <c r="F7" s="53">
        <f>SUM('2022'!B7:C7)</f>
        <v>28085</v>
      </c>
      <c r="G7" s="53">
        <f>SUM('2021'!B7:C7)</f>
        <v>26343</v>
      </c>
      <c r="H7" s="53">
        <f t="shared" ref="H7:H39" si="2">F7-G7</f>
        <v>1742</v>
      </c>
      <c r="I7" s="44">
        <f t="shared" ref="I7:I9" si="3">H7/G7</f>
        <v>6.6127624036746005E-2</v>
      </c>
    </row>
    <row r="8" spans="1:9" x14ac:dyDescent="0.25">
      <c r="A8" s="19" t="s">
        <v>18</v>
      </c>
      <c r="B8" s="40">
        <f>'2022'!C8</f>
        <v>9665</v>
      </c>
      <c r="C8" s="52">
        <f>'2021'!C8</f>
        <v>8415</v>
      </c>
      <c r="D8" s="52">
        <f t="shared" si="0"/>
        <v>1250</v>
      </c>
      <c r="E8" s="41">
        <f t="shared" si="1"/>
        <v>0.14854426619132502</v>
      </c>
      <c r="F8" s="52">
        <f>SUM('2022'!B8:C8)</f>
        <v>19889</v>
      </c>
      <c r="G8" s="52">
        <f>SUM('2021'!B8:C8)</f>
        <v>17657</v>
      </c>
      <c r="H8" s="52">
        <f t="shared" si="2"/>
        <v>2232</v>
      </c>
      <c r="I8" s="42">
        <f t="shared" si="3"/>
        <v>0.12640878971512715</v>
      </c>
    </row>
    <row r="9" spans="1:9" x14ac:dyDescent="0.25">
      <c r="A9" s="24" t="s">
        <v>19</v>
      </c>
      <c r="B9" s="45">
        <f>'2022'!C9</f>
        <v>23676</v>
      </c>
      <c r="C9" s="45">
        <f>'2021'!C9</f>
        <v>23149</v>
      </c>
      <c r="D9" s="45">
        <f t="shared" si="0"/>
        <v>527</v>
      </c>
      <c r="E9" s="46">
        <f t="shared" si="1"/>
        <v>2.2765562227310035E-2</v>
      </c>
      <c r="F9" s="45">
        <f>SUM('2022'!B9:C9)</f>
        <v>50698</v>
      </c>
      <c r="G9" s="45">
        <f>SUM('2021'!B9:C9)</f>
        <v>46815</v>
      </c>
      <c r="H9" s="45">
        <f t="shared" si="2"/>
        <v>3883</v>
      </c>
      <c r="I9" s="47">
        <f t="shared" si="3"/>
        <v>8.2943501014632062E-2</v>
      </c>
    </row>
    <row r="10" spans="1:9" s="1" customFormat="1" x14ac:dyDescent="0.25">
      <c r="A10" s="21" t="s">
        <v>20</v>
      </c>
      <c r="B10" s="22">
        <f>'2022'!C10</f>
        <v>30215</v>
      </c>
      <c r="C10" s="53">
        <f>'2021'!C10</f>
        <v>22841</v>
      </c>
      <c r="D10" s="53">
        <f t="shared" si="0"/>
        <v>7374</v>
      </c>
      <c r="E10" s="43">
        <f t="shared" si="1"/>
        <v>0.32284050610743836</v>
      </c>
      <c r="F10" s="53">
        <f>SUM('2022'!B10:C10)</f>
        <v>59719</v>
      </c>
      <c r="G10" s="53">
        <f>SUM('2021'!B10:C10)</f>
        <v>45381</v>
      </c>
      <c r="H10" s="53">
        <f t="shared" si="2"/>
        <v>14338</v>
      </c>
      <c r="I10" s="42">
        <f>H10/G10</f>
        <v>0.31594720257376435</v>
      </c>
    </row>
    <row r="11" spans="1:9" x14ac:dyDescent="0.25">
      <c r="A11" s="19" t="s">
        <v>21</v>
      </c>
      <c r="B11" s="40">
        <f>'2022'!C11</f>
        <v>117508</v>
      </c>
      <c r="C11" s="52">
        <f>'2021'!C11</f>
        <v>88237</v>
      </c>
      <c r="D11" s="52">
        <f t="shared" si="0"/>
        <v>29271</v>
      </c>
      <c r="E11" s="41">
        <f t="shared" si="1"/>
        <v>0.33173158652266055</v>
      </c>
      <c r="F11" s="52">
        <f>SUM('2022'!B11:C11)</f>
        <v>226544</v>
      </c>
      <c r="G11" s="52">
        <f>SUM('2021'!B11:C11)</f>
        <v>165929</v>
      </c>
      <c r="H11" s="52">
        <f t="shared" si="2"/>
        <v>60615</v>
      </c>
      <c r="I11" s="42">
        <f>H11/G11</f>
        <v>0.36530684810973368</v>
      </c>
    </row>
    <row r="12" spans="1:9" x14ac:dyDescent="0.25">
      <c r="A12" s="21" t="s">
        <v>22</v>
      </c>
      <c r="B12" s="22">
        <f>'2022'!C12</f>
        <v>3896</v>
      </c>
      <c r="C12" s="53">
        <f>'2021'!C12</f>
        <v>2952</v>
      </c>
      <c r="D12" s="53">
        <f t="shared" si="0"/>
        <v>944</v>
      </c>
      <c r="E12" s="43">
        <f t="shared" si="1"/>
        <v>0.31978319783197834</v>
      </c>
      <c r="F12" s="53">
        <f>SUM('2022'!B12:C12)</f>
        <v>8564</v>
      </c>
      <c r="G12" s="53">
        <f>SUM('2021'!B12:C12)</f>
        <v>6405</v>
      </c>
      <c r="H12" s="53">
        <f t="shared" si="2"/>
        <v>2159</v>
      </c>
      <c r="I12" s="44">
        <f t="shared" ref="I12:I19" si="4">H12/G12</f>
        <v>0.33708040593286492</v>
      </c>
    </row>
    <row r="13" spans="1:9" x14ac:dyDescent="0.25">
      <c r="A13" s="19" t="s">
        <v>23</v>
      </c>
      <c r="B13" s="40">
        <f>'2022'!C13</f>
        <v>168841</v>
      </c>
      <c r="C13" s="52">
        <f>'2021'!C13</f>
        <v>128685</v>
      </c>
      <c r="D13" s="52">
        <f t="shared" si="0"/>
        <v>40156</v>
      </c>
      <c r="E13" s="41">
        <f t="shared" si="1"/>
        <v>0.31204880133659713</v>
      </c>
      <c r="F13" s="52">
        <f>SUM('2022'!B13:C13)</f>
        <v>323749</v>
      </c>
      <c r="G13" s="52">
        <f>SUM('2021'!B13:C13)</f>
        <v>240116</v>
      </c>
      <c r="H13" s="52">
        <f t="shared" si="2"/>
        <v>83633</v>
      </c>
      <c r="I13" s="42">
        <f t="shared" si="4"/>
        <v>0.34830248713121992</v>
      </c>
    </row>
    <row r="14" spans="1:9" x14ac:dyDescent="0.25">
      <c r="A14" s="24" t="s">
        <v>24</v>
      </c>
      <c r="B14" s="45">
        <f>'2022'!C14</f>
        <v>320460</v>
      </c>
      <c r="C14" s="45">
        <f>'2021'!C14</f>
        <v>242715</v>
      </c>
      <c r="D14" s="45">
        <f t="shared" si="0"/>
        <v>77745</v>
      </c>
      <c r="E14" s="46">
        <f t="shared" si="1"/>
        <v>0.3203139484580681</v>
      </c>
      <c r="F14" s="45">
        <f>SUM('2022'!B14:C14)</f>
        <v>618576</v>
      </c>
      <c r="G14" s="45">
        <f>SUM('2021'!B14:C14)</f>
        <v>457831</v>
      </c>
      <c r="H14" s="45">
        <f t="shared" si="2"/>
        <v>160745</v>
      </c>
      <c r="I14" s="47">
        <f t="shared" si="4"/>
        <v>0.35110117051925271</v>
      </c>
    </row>
    <row r="15" spans="1:9" x14ac:dyDescent="0.25">
      <c r="A15" s="21" t="s">
        <v>25</v>
      </c>
      <c r="B15" s="22">
        <f>'2022'!C15</f>
        <v>11010</v>
      </c>
      <c r="C15" s="53">
        <f>'2021'!C15</f>
        <v>11143</v>
      </c>
      <c r="D15" s="53">
        <f t="shared" si="0"/>
        <v>-133</v>
      </c>
      <c r="E15" s="43">
        <f t="shared" si="1"/>
        <v>-1.1935744413533159E-2</v>
      </c>
      <c r="F15" s="53">
        <f>SUM('2022'!B15:C15)</f>
        <v>24192</v>
      </c>
      <c r="G15" s="53">
        <f>SUM('2021'!B15:C15)</f>
        <v>23686</v>
      </c>
      <c r="H15" s="53">
        <f t="shared" si="2"/>
        <v>506</v>
      </c>
      <c r="I15" s="44">
        <f t="shared" si="4"/>
        <v>2.1362830363928057E-2</v>
      </c>
    </row>
    <row r="16" spans="1:9" x14ac:dyDescent="0.25">
      <c r="A16" s="19" t="s">
        <v>26</v>
      </c>
      <c r="B16" s="40">
        <f>'2022'!C16</f>
        <v>7976</v>
      </c>
      <c r="C16" s="52">
        <f>'2021'!C16</f>
        <v>8012</v>
      </c>
      <c r="D16" s="52">
        <f t="shared" si="0"/>
        <v>-36</v>
      </c>
      <c r="E16" s="41">
        <f t="shared" si="1"/>
        <v>-4.4932601098352475E-3</v>
      </c>
      <c r="F16" s="52">
        <f>SUM('2022'!B16:C16)</f>
        <v>15688</v>
      </c>
      <c r="G16" s="52">
        <f>SUM('2021'!B16:C16)</f>
        <v>16756</v>
      </c>
      <c r="H16" s="52">
        <f t="shared" si="2"/>
        <v>-1068</v>
      </c>
      <c r="I16" s="42">
        <f t="shared" si="4"/>
        <v>-6.3738362377655761E-2</v>
      </c>
    </row>
    <row r="17" spans="1:9" x14ac:dyDescent="0.25">
      <c r="A17" s="24" t="s">
        <v>27</v>
      </c>
      <c r="B17" s="45">
        <f>'2022'!C17</f>
        <v>18986</v>
      </c>
      <c r="C17" s="45">
        <f>'2021'!C17</f>
        <v>19155</v>
      </c>
      <c r="D17" s="45">
        <f t="shared" si="0"/>
        <v>-169</v>
      </c>
      <c r="E17" s="46">
        <f t="shared" si="1"/>
        <v>-8.822761681023231E-3</v>
      </c>
      <c r="F17" s="45">
        <f>SUM('2022'!B17:C17)</f>
        <v>39880</v>
      </c>
      <c r="G17" s="45">
        <f>SUM('2021'!B17:C17)</f>
        <v>40442</v>
      </c>
      <c r="H17" s="45">
        <f t="shared" si="2"/>
        <v>-562</v>
      </c>
      <c r="I17" s="47">
        <f t="shared" ref="I17:I38" si="5">E17</f>
        <v>-8.822761681023231E-3</v>
      </c>
    </row>
    <row r="18" spans="1:9" x14ac:dyDescent="0.25">
      <c r="A18" s="21" t="s">
        <v>28</v>
      </c>
      <c r="B18" s="22">
        <f>'2022'!C18</f>
        <v>67027</v>
      </c>
      <c r="C18" s="53">
        <f>'2021'!C18</f>
        <v>62929</v>
      </c>
      <c r="D18" s="53">
        <f t="shared" si="0"/>
        <v>4098</v>
      </c>
      <c r="E18" s="43">
        <f t="shared" si="1"/>
        <v>6.5121009391536491E-2</v>
      </c>
      <c r="F18" s="53">
        <f>SUM('2022'!B18:C18)</f>
        <v>136670</v>
      </c>
      <c r="G18" s="53">
        <f>SUM('2021'!B18:C18)</f>
        <v>121671</v>
      </c>
      <c r="H18" s="53">
        <f t="shared" si="2"/>
        <v>14999</v>
      </c>
      <c r="I18" s="44">
        <f t="shared" si="4"/>
        <v>0.12327506143616802</v>
      </c>
    </row>
    <row r="19" spans="1:9" x14ac:dyDescent="0.25">
      <c r="A19" s="19" t="s">
        <v>29</v>
      </c>
      <c r="B19" s="40">
        <f>'2022'!C19</f>
        <v>238135</v>
      </c>
      <c r="C19" s="52">
        <f>'2021'!C19</f>
        <v>232851</v>
      </c>
      <c r="D19" s="52">
        <f t="shared" si="0"/>
        <v>5284</v>
      </c>
      <c r="E19" s="41">
        <f t="shared" si="1"/>
        <v>2.2692623179629893E-2</v>
      </c>
      <c r="F19" s="52">
        <f>SUM('2022'!B19:C19)</f>
        <v>483125</v>
      </c>
      <c r="G19" s="52">
        <f>SUM('2021'!B19:C19)</f>
        <v>452923</v>
      </c>
      <c r="H19" s="52">
        <f t="shared" si="2"/>
        <v>30202</v>
      </c>
      <c r="I19" s="42">
        <f t="shared" si="4"/>
        <v>6.6682416216442969E-2</v>
      </c>
    </row>
    <row r="20" spans="1:9" x14ac:dyDescent="0.25">
      <c r="A20" s="24" t="s">
        <v>30</v>
      </c>
      <c r="B20" s="45">
        <f>'2022'!C20</f>
        <v>305162</v>
      </c>
      <c r="C20" s="45">
        <f>'2021'!C20</f>
        <v>295780</v>
      </c>
      <c r="D20" s="45">
        <f t="shared" si="0"/>
        <v>9382</v>
      </c>
      <c r="E20" s="46">
        <f t="shared" si="1"/>
        <v>3.171952126580567E-2</v>
      </c>
      <c r="F20" s="45">
        <f>SUM('2022'!B20:C20)</f>
        <v>619795</v>
      </c>
      <c r="G20" s="45">
        <f>SUM('2021'!B20:C20)</f>
        <v>574594</v>
      </c>
      <c r="H20" s="45">
        <f t="shared" si="2"/>
        <v>45201</v>
      </c>
      <c r="I20" s="47">
        <f t="shared" si="5"/>
        <v>3.171952126580567E-2</v>
      </c>
    </row>
    <row r="21" spans="1:9" x14ac:dyDescent="0.25">
      <c r="A21" s="21" t="s">
        <v>31</v>
      </c>
      <c r="B21" s="22">
        <f>'2022'!C21</f>
        <v>1034</v>
      </c>
      <c r="C21" s="53">
        <f>'2021'!C21</f>
        <v>1554</v>
      </c>
      <c r="D21" s="53">
        <f t="shared" si="0"/>
        <v>-520</v>
      </c>
      <c r="E21" s="43">
        <f t="shared" si="1"/>
        <v>-0.33462033462033464</v>
      </c>
      <c r="F21" s="53">
        <f>SUM('2022'!B21:C21)</f>
        <v>2530</v>
      </c>
      <c r="G21" s="53">
        <f>SUM('2021'!B21:C21)</f>
        <v>3256</v>
      </c>
      <c r="H21" s="53">
        <f t="shared" si="2"/>
        <v>-726</v>
      </c>
      <c r="I21" s="44">
        <f>H21/G21</f>
        <v>-0.22297297297297297</v>
      </c>
    </row>
    <row r="22" spans="1:9" x14ac:dyDescent="0.25">
      <c r="A22" s="19" t="s">
        <v>32</v>
      </c>
      <c r="B22" s="40">
        <f>'2022'!C22</f>
        <v>2854</v>
      </c>
      <c r="C22" s="52">
        <f>'2021'!C22</f>
        <v>3051</v>
      </c>
      <c r="D22" s="52">
        <f t="shared" si="0"/>
        <v>-197</v>
      </c>
      <c r="E22" s="41">
        <f t="shared" si="1"/>
        <v>-6.4568993772533598E-2</v>
      </c>
      <c r="F22" s="52">
        <f>SUM('2022'!B22:C22)</f>
        <v>6793</v>
      </c>
      <c r="G22" s="52">
        <f>SUM('2021'!B22:C22)</f>
        <v>6728</v>
      </c>
      <c r="H22" s="52">
        <f t="shared" si="2"/>
        <v>65</v>
      </c>
      <c r="I22" s="42">
        <f>H22/G22</f>
        <v>9.6611177170035679E-3</v>
      </c>
    </row>
    <row r="23" spans="1:9" x14ac:dyDescent="0.25">
      <c r="A23" s="21" t="s">
        <v>33</v>
      </c>
      <c r="B23" s="22">
        <f>'2022'!C23</f>
        <v>1222</v>
      </c>
      <c r="C23" s="53">
        <f>'2021'!C23</f>
        <v>1573</v>
      </c>
      <c r="D23" s="53">
        <f t="shared" si="0"/>
        <v>-351</v>
      </c>
      <c r="E23" s="43">
        <f t="shared" si="1"/>
        <v>-0.2231404958677686</v>
      </c>
      <c r="F23" s="53">
        <f>SUM('2022'!B23:C23)</f>
        <v>2880</v>
      </c>
      <c r="G23" s="53">
        <f>SUM('2021'!B23:C23)</f>
        <v>3699</v>
      </c>
      <c r="H23" s="53">
        <f t="shared" si="2"/>
        <v>-819</v>
      </c>
      <c r="I23" s="44">
        <f t="shared" ref="I23:I26" si="6">H23/G23</f>
        <v>-0.22141119221411193</v>
      </c>
    </row>
    <row r="24" spans="1:9" x14ac:dyDescent="0.25">
      <c r="A24" s="19" t="s">
        <v>34</v>
      </c>
      <c r="B24" s="40">
        <f>'2022'!C24</f>
        <v>1890</v>
      </c>
      <c r="C24" s="52">
        <f>'2021'!C24</f>
        <v>2455</v>
      </c>
      <c r="D24" s="52">
        <f t="shared" si="0"/>
        <v>-565</v>
      </c>
      <c r="E24" s="41">
        <f t="shared" si="1"/>
        <v>-0.23014256619144602</v>
      </c>
      <c r="F24" s="52">
        <f>SUM('2022'!B24:C24)</f>
        <v>4482</v>
      </c>
      <c r="G24" s="52">
        <f>SUM('2021'!B24:C24)</f>
        <v>5015</v>
      </c>
      <c r="H24" s="52">
        <f t="shared" si="2"/>
        <v>-533</v>
      </c>
      <c r="I24" s="42">
        <f t="shared" si="6"/>
        <v>-0.10628115653040877</v>
      </c>
    </row>
    <row r="25" spans="1:9" x14ac:dyDescent="0.25">
      <c r="A25" s="21" t="s">
        <v>35</v>
      </c>
      <c r="B25" s="22">
        <f>'2022'!C25</f>
        <v>2693</v>
      </c>
      <c r="C25" s="53">
        <f>'2021'!C25</f>
        <v>3478</v>
      </c>
      <c r="D25" s="53">
        <f t="shared" si="0"/>
        <v>-785</v>
      </c>
      <c r="E25" s="43">
        <f t="shared" si="1"/>
        <v>-0.22570442783208741</v>
      </c>
      <c r="F25" s="53">
        <f>SUM('2022'!B25:C25)</f>
        <v>7098</v>
      </c>
      <c r="G25" s="53">
        <f>SUM('2021'!B25:C25)</f>
        <v>7356</v>
      </c>
      <c r="H25" s="53">
        <f t="shared" si="2"/>
        <v>-258</v>
      </c>
      <c r="I25" s="44">
        <f t="shared" si="6"/>
        <v>-3.507340946166395E-2</v>
      </c>
    </row>
    <row r="26" spans="1:9" x14ac:dyDescent="0.25">
      <c r="A26" s="19" t="s">
        <v>36</v>
      </c>
      <c r="B26" s="40">
        <f>'2022'!C26</f>
        <v>3940</v>
      </c>
      <c r="C26" s="52">
        <f>'2021'!C26</f>
        <v>5085</v>
      </c>
      <c r="D26" s="52">
        <f t="shared" si="0"/>
        <v>-1145</v>
      </c>
      <c r="E26" s="41">
        <f t="shared" si="1"/>
        <v>-0.22517207472959685</v>
      </c>
      <c r="F26" s="52">
        <f>SUM('2022'!B26:C26)</f>
        <v>9088</v>
      </c>
      <c r="G26" s="52">
        <f>SUM('2021'!B26:C26)</f>
        <v>10740</v>
      </c>
      <c r="H26" s="52">
        <f t="shared" si="2"/>
        <v>-1652</v>
      </c>
      <c r="I26" s="42">
        <f t="shared" si="6"/>
        <v>-0.15381750465549349</v>
      </c>
    </row>
    <row r="27" spans="1:9" x14ac:dyDescent="0.25">
      <c r="A27" s="24" t="s">
        <v>37</v>
      </c>
      <c r="B27" s="45">
        <f>'2022'!C27</f>
        <v>13633</v>
      </c>
      <c r="C27" s="45">
        <f>'2021'!C27</f>
        <v>17196</v>
      </c>
      <c r="D27" s="45">
        <f t="shared" si="0"/>
        <v>-3563</v>
      </c>
      <c r="E27" s="46">
        <f t="shared" si="1"/>
        <v>-0.20719934868574086</v>
      </c>
      <c r="F27" s="45">
        <f>SUM('2022'!B27:C27)</f>
        <v>32871</v>
      </c>
      <c r="G27" s="45">
        <f>SUM('2021'!B27:C27)</f>
        <v>36794</v>
      </c>
      <c r="H27" s="45">
        <f t="shared" si="2"/>
        <v>-3923</v>
      </c>
      <c r="I27" s="47">
        <f t="shared" si="5"/>
        <v>-0.20719934868574086</v>
      </c>
    </row>
    <row r="28" spans="1:9" x14ac:dyDescent="0.25">
      <c r="A28" s="21" t="s">
        <v>38</v>
      </c>
      <c r="B28" s="22">
        <f>'2022'!C28</f>
        <v>10483</v>
      </c>
      <c r="C28" s="53">
        <f>'2021'!C28</f>
        <v>9567</v>
      </c>
      <c r="D28" s="53">
        <f t="shared" si="0"/>
        <v>916</v>
      </c>
      <c r="E28" s="43">
        <f t="shared" si="1"/>
        <v>9.5745792829518131E-2</v>
      </c>
      <c r="F28" s="53">
        <f>SUM('2022'!B28:C28)</f>
        <v>19967</v>
      </c>
      <c r="G28" s="53">
        <f>SUM('2021'!B28:C28)</f>
        <v>17718</v>
      </c>
      <c r="H28" s="53">
        <f t="shared" si="2"/>
        <v>2249</v>
      </c>
      <c r="I28" s="44">
        <f>H28/G28</f>
        <v>0.1269330624223953</v>
      </c>
    </row>
    <row r="29" spans="1:9" x14ac:dyDescent="0.25">
      <c r="A29" s="19" t="s">
        <v>39</v>
      </c>
      <c r="B29" s="40">
        <f>'2022'!C29</f>
        <v>46578</v>
      </c>
      <c r="C29" s="52">
        <f>'2021'!C29</f>
        <v>42643</v>
      </c>
      <c r="D29" s="52">
        <f t="shared" si="0"/>
        <v>3935</v>
      </c>
      <c r="E29" s="41">
        <f t="shared" si="1"/>
        <v>9.2277747813240163E-2</v>
      </c>
      <c r="F29" s="52">
        <f>SUM('2022'!B29:C29)</f>
        <v>97980</v>
      </c>
      <c r="G29" s="52">
        <f>SUM('2021'!B29:C29)</f>
        <v>86772</v>
      </c>
      <c r="H29" s="52">
        <f t="shared" si="2"/>
        <v>11208</v>
      </c>
      <c r="I29" s="42">
        <f>H29/G29</f>
        <v>0.12916609044392199</v>
      </c>
    </row>
    <row r="30" spans="1:9" x14ac:dyDescent="0.25">
      <c r="A30" s="21" t="s">
        <v>40</v>
      </c>
      <c r="B30" s="22">
        <f>'2022'!C30</f>
        <v>64315</v>
      </c>
      <c r="C30" s="53">
        <f>'2021'!C30</f>
        <v>57526</v>
      </c>
      <c r="D30" s="53">
        <f t="shared" si="0"/>
        <v>6789</v>
      </c>
      <c r="E30" s="43">
        <f t="shared" si="1"/>
        <v>0.11801620136981539</v>
      </c>
      <c r="F30" s="53">
        <f>SUM('2022'!B30:C30)</f>
        <v>127682</v>
      </c>
      <c r="G30" s="53">
        <f>SUM('2021'!B30:C30)</f>
        <v>107629</v>
      </c>
      <c r="H30" s="53">
        <f t="shared" si="2"/>
        <v>20053</v>
      </c>
      <c r="I30" s="44">
        <f t="shared" ref="I30" si="7">H30/G30</f>
        <v>0.18631595573683674</v>
      </c>
    </row>
    <row r="31" spans="1:9" x14ac:dyDescent="0.25">
      <c r="A31" s="24" t="s">
        <v>41</v>
      </c>
      <c r="B31" s="45">
        <f>'2022'!C31</f>
        <v>121376</v>
      </c>
      <c r="C31" s="45">
        <f>'2021'!C31</f>
        <v>109736</v>
      </c>
      <c r="D31" s="45">
        <f t="shared" si="0"/>
        <v>11640</v>
      </c>
      <c r="E31" s="46">
        <f t="shared" si="1"/>
        <v>0.10607275643362252</v>
      </c>
      <c r="F31" s="45">
        <f>SUM('2022'!B31:C31)</f>
        <v>245629</v>
      </c>
      <c r="G31" s="45">
        <f>SUM('2021'!B31:C31)</f>
        <v>212119</v>
      </c>
      <c r="H31" s="45">
        <f t="shared" si="2"/>
        <v>33510</v>
      </c>
      <c r="I31" s="47">
        <f t="shared" si="5"/>
        <v>0.10607275643362252</v>
      </c>
    </row>
    <row r="32" spans="1:9" x14ac:dyDescent="0.25">
      <c r="A32" s="19" t="s">
        <v>42</v>
      </c>
      <c r="B32" s="40">
        <f>'2022'!C32</f>
        <v>82040</v>
      </c>
      <c r="C32" s="52">
        <f>'2021'!C32</f>
        <v>82288</v>
      </c>
      <c r="D32" s="52">
        <f t="shared" si="0"/>
        <v>-248</v>
      </c>
      <c r="E32" s="41">
        <f t="shared" si="1"/>
        <v>-3.0138051720785533E-3</v>
      </c>
      <c r="F32" s="52">
        <f>SUM('2022'!B32:C32)</f>
        <v>175796</v>
      </c>
      <c r="G32" s="52">
        <f>SUM('2021'!B32:C32)</f>
        <v>157645</v>
      </c>
      <c r="H32" s="52">
        <f t="shared" si="2"/>
        <v>18151</v>
      </c>
      <c r="I32" s="42">
        <f>H32/G32</f>
        <v>0.11513844397221605</v>
      </c>
    </row>
    <row r="33" spans="1:9" x14ac:dyDescent="0.25">
      <c r="A33" s="21" t="s">
        <v>43</v>
      </c>
      <c r="B33" s="22">
        <f>'2022'!C33</f>
        <v>118669</v>
      </c>
      <c r="C33" s="53">
        <f>'2021'!C33</f>
        <v>102347</v>
      </c>
      <c r="D33" s="53">
        <f>B33-C33</f>
        <v>16322</v>
      </c>
      <c r="E33" s="43">
        <f t="shared" si="1"/>
        <v>0.15947707309447273</v>
      </c>
      <c r="F33" s="53">
        <f>SUM('2022'!B33:C33)</f>
        <v>244043</v>
      </c>
      <c r="G33" s="53">
        <f>SUM('2021'!B33:C33)</f>
        <v>216216</v>
      </c>
      <c r="H33" s="53">
        <f t="shared" si="2"/>
        <v>27827</v>
      </c>
      <c r="I33" s="44">
        <f t="shared" ref="I33" si="8">H33/G33</f>
        <v>0.1287000037000037</v>
      </c>
    </row>
    <row r="34" spans="1:9" x14ac:dyDescent="0.25">
      <c r="A34" s="24" t="s">
        <v>44</v>
      </c>
      <c r="B34" s="45">
        <f>'2022'!C34</f>
        <v>200709</v>
      </c>
      <c r="C34" s="45">
        <f>'2021'!C34</f>
        <v>184635</v>
      </c>
      <c r="D34" s="54">
        <f>B34-C34</f>
        <v>16074</v>
      </c>
      <c r="E34" s="46">
        <f t="shared" si="1"/>
        <v>8.7058250060931028E-2</v>
      </c>
      <c r="F34" s="45">
        <f>SUM('2022'!B34:C34)</f>
        <v>419839</v>
      </c>
      <c r="G34" s="8">
        <f>SUM('2021'!B34:C34)</f>
        <v>373861</v>
      </c>
      <c r="H34" s="8">
        <f t="shared" si="2"/>
        <v>45978</v>
      </c>
      <c r="I34" s="47">
        <f t="shared" si="5"/>
        <v>8.7058250060931028E-2</v>
      </c>
    </row>
    <row r="35" spans="1:9" x14ac:dyDescent="0.25">
      <c r="A35" s="19" t="s">
        <v>45</v>
      </c>
      <c r="B35" s="40">
        <f>'2022'!C35</f>
        <v>36</v>
      </c>
      <c r="C35" s="52">
        <f>'2021'!C35</f>
        <v>43</v>
      </c>
      <c r="D35" s="52">
        <f t="shared" ref="D35" si="9">B35-C35</f>
        <v>-7</v>
      </c>
      <c r="E35" s="41">
        <f t="shared" si="1"/>
        <v>-0.16279069767441862</v>
      </c>
      <c r="F35" s="10">
        <f>SUM('2022'!B35:C35)</f>
        <v>118</v>
      </c>
      <c r="G35" s="40">
        <f>SUM('2021'!B35:C35)</f>
        <v>95</v>
      </c>
      <c r="H35" s="40">
        <f t="shared" si="2"/>
        <v>23</v>
      </c>
      <c r="I35" s="6">
        <f t="shared" ref="I35:I39" si="10">H35/G35</f>
        <v>0.24210526315789474</v>
      </c>
    </row>
    <row r="36" spans="1:9" x14ac:dyDescent="0.25">
      <c r="A36" s="21" t="s">
        <v>46</v>
      </c>
      <c r="B36" s="22">
        <f>'2022'!C36</f>
        <v>5065</v>
      </c>
      <c r="C36" s="53">
        <f>'2021'!C36</f>
        <v>6250</v>
      </c>
      <c r="D36" s="53">
        <f>B36-C36</f>
        <v>-1185</v>
      </c>
      <c r="E36" s="14">
        <f t="shared" si="1"/>
        <v>-0.18959999999999999</v>
      </c>
      <c r="F36" s="11">
        <f>SUM('2022'!B36:C36)</f>
        <v>12150</v>
      </c>
      <c r="G36" s="22">
        <f>SUM('2021'!B36:C36)</f>
        <v>12876</v>
      </c>
      <c r="H36" s="22">
        <f t="shared" si="2"/>
        <v>-726</v>
      </c>
      <c r="I36" s="7">
        <f t="shared" si="10"/>
        <v>-5.6383970177073625E-2</v>
      </c>
    </row>
    <row r="37" spans="1:9" x14ac:dyDescent="0.25">
      <c r="A37" s="19" t="s">
        <v>47</v>
      </c>
      <c r="B37" s="40">
        <f>'2022'!C37</f>
        <v>20891</v>
      </c>
      <c r="C37" s="52">
        <f>'2021'!C37</f>
        <v>24510</v>
      </c>
      <c r="D37" s="52">
        <f>B37-C37</f>
        <v>-3619</v>
      </c>
      <c r="E37" s="41">
        <f t="shared" si="1"/>
        <v>-0.14765401876784987</v>
      </c>
      <c r="F37" s="10">
        <f>SUM('2022'!B37:C37)</f>
        <v>43029</v>
      </c>
      <c r="G37" s="40">
        <f>SUM('2021'!B37:C37)</f>
        <v>46489</v>
      </c>
      <c r="H37" s="40">
        <f t="shared" si="2"/>
        <v>-3460</v>
      </c>
      <c r="I37" s="6">
        <f t="shared" si="10"/>
        <v>-7.4426208350362455E-2</v>
      </c>
    </row>
    <row r="38" spans="1:9" x14ac:dyDescent="0.25">
      <c r="A38" s="24" t="s">
        <v>48</v>
      </c>
      <c r="B38" s="45">
        <f>'2022'!C38</f>
        <v>25992</v>
      </c>
      <c r="C38" s="45">
        <f>'2021'!C38</f>
        <v>30803</v>
      </c>
      <c r="D38" s="45">
        <f>B38-C38</f>
        <v>-4811</v>
      </c>
      <c r="E38" s="46">
        <f t="shared" si="1"/>
        <v>-0.15618608577086648</v>
      </c>
      <c r="F38" s="45">
        <f>SUM('2022'!B38:C38)</f>
        <v>55297</v>
      </c>
      <c r="G38" s="9">
        <f>SUM('2021'!B38:C38)</f>
        <v>59460</v>
      </c>
      <c r="H38" s="9">
        <f t="shared" si="2"/>
        <v>-4163</v>
      </c>
      <c r="I38" s="47">
        <f t="shared" si="5"/>
        <v>-0.15618608577086648</v>
      </c>
    </row>
    <row r="39" spans="1:9" x14ac:dyDescent="0.25">
      <c r="A39" s="26" t="s">
        <v>49</v>
      </c>
      <c r="B39" s="48">
        <f>'2022'!C39</f>
        <v>1029994</v>
      </c>
      <c r="C39" s="48">
        <f>'2021'!C39</f>
        <v>923169</v>
      </c>
      <c r="D39" s="48">
        <f>B39-C39</f>
        <v>106825</v>
      </c>
      <c r="E39" s="49">
        <f t="shared" si="1"/>
        <v>0.1157155407081477</v>
      </c>
      <c r="F39" s="50">
        <f>SUM('2022'!B39:C39)</f>
        <v>2082585</v>
      </c>
      <c r="G39" s="50">
        <f>SUM('2021'!B39:C39)</f>
        <v>1801916</v>
      </c>
      <c r="H39" s="50">
        <f t="shared" si="2"/>
        <v>280669</v>
      </c>
      <c r="I39" s="51">
        <f t="shared" si="10"/>
        <v>0.15576142284102035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workbookViewId="0">
      <selection activeCell="B5" sqref="B5:C5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4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'2022'!D6</f>
        <v>0</v>
      </c>
      <c r="C6" s="52">
        <f>'2021'!D6</f>
        <v>1596</v>
      </c>
      <c r="D6" s="52">
        <f t="shared" ref="D6:D32" si="0">B6-C6</f>
        <v>-1596</v>
      </c>
      <c r="E6" s="41">
        <f t="shared" ref="E6:E39" si="1">D6/C6</f>
        <v>-1</v>
      </c>
      <c r="F6" s="52">
        <f>SUM('2022'!B6:D6)</f>
        <v>2724</v>
      </c>
      <c r="G6" s="52">
        <f>SUM('2021'!B6:D6)</f>
        <v>4411</v>
      </c>
      <c r="H6" s="52">
        <f>F6-G6</f>
        <v>-1687</v>
      </c>
      <c r="I6" s="42">
        <f>H6/G6</f>
        <v>-0.38245295851280886</v>
      </c>
    </row>
    <row r="7" spans="1:9" x14ac:dyDescent="0.25">
      <c r="A7" s="21" t="s">
        <v>17</v>
      </c>
      <c r="B7" s="22">
        <f>'2022'!D7</f>
        <v>0</v>
      </c>
      <c r="C7" s="53">
        <f>'2021'!D7</f>
        <v>15913</v>
      </c>
      <c r="D7" s="53">
        <f t="shared" si="0"/>
        <v>-15913</v>
      </c>
      <c r="E7" s="43">
        <f t="shared" si="1"/>
        <v>-1</v>
      </c>
      <c r="F7" s="53">
        <f>SUM('2022'!B7:D7)</f>
        <v>28085</v>
      </c>
      <c r="G7" s="53">
        <f>SUM('2021'!B7:D7)</f>
        <v>42256</v>
      </c>
      <c r="H7" s="53">
        <f t="shared" ref="H7:H39" si="2">F7-G7</f>
        <v>-14171</v>
      </c>
      <c r="I7" s="44">
        <f t="shared" ref="I7:I9" si="3">H7/G7</f>
        <v>-0.33536065884134797</v>
      </c>
    </row>
    <row r="8" spans="1:9" x14ac:dyDescent="0.25">
      <c r="A8" s="19" t="s">
        <v>18</v>
      </c>
      <c r="B8" s="40">
        <f>'2022'!D8</f>
        <v>0</v>
      </c>
      <c r="C8" s="52">
        <f>'2021'!D8</f>
        <v>9586</v>
      </c>
      <c r="D8" s="52">
        <f t="shared" si="0"/>
        <v>-9586</v>
      </c>
      <c r="E8" s="41">
        <f t="shared" si="1"/>
        <v>-1</v>
      </c>
      <c r="F8" s="52">
        <f>SUM('2022'!B8:D8)</f>
        <v>19889</v>
      </c>
      <c r="G8" s="52">
        <f>SUM('2021'!B8:D8)</f>
        <v>27243</v>
      </c>
      <c r="H8" s="52">
        <f t="shared" si="2"/>
        <v>-7354</v>
      </c>
      <c r="I8" s="42">
        <f t="shared" si="3"/>
        <v>-0.2699409022501193</v>
      </c>
    </row>
    <row r="9" spans="1:9" x14ac:dyDescent="0.25">
      <c r="A9" s="24" t="s">
        <v>19</v>
      </c>
      <c r="B9" s="45">
        <f>'2022'!C9</f>
        <v>23676</v>
      </c>
      <c r="C9" s="45">
        <f>'2021'!D9</f>
        <v>27095</v>
      </c>
      <c r="D9" s="45">
        <f t="shared" si="0"/>
        <v>-3419</v>
      </c>
      <c r="E9" s="46">
        <f t="shared" si="1"/>
        <v>-0.12618564310758443</v>
      </c>
      <c r="F9" s="45">
        <f>SUM('2022'!B9:D9)</f>
        <v>50698</v>
      </c>
      <c r="G9" s="45">
        <f>SUM('2021'!B9:D9)</f>
        <v>73910</v>
      </c>
      <c r="H9" s="45">
        <f t="shared" si="2"/>
        <v>-23212</v>
      </c>
      <c r="I9" s="47">
        <f t="shared" si="3"/>
        <v>-0.31405763766743339</v>
      </c>
    </row>
    <row r="10" spans="1:9" x14ac:dyDescent="0.25">
      <c r="A10" s="21" t="s">
        <v>20</v>
      </c>
      <c r="B10" s="22">
        <f>'2022'!D10</f>
        <v>0</v>
      </c>
      <c r="C10" s="53">
        <f>'2021'!D10</f>
        <v>25202</v>
      </c>
      <c r="D10" s="53">
        <f t="shared" si="0"/>
        <v>-25202</v>
      </c>
      <c r="E10" s="43">
        <f t="shared" si="1"/>
        <v>-1</v>
      </c>
      <c r="F10" s="53">
        <f>SUM('2022'!B10:D10)</f>
        <v>59719</v>
      </c>
      <c r="G10" s="53">
        <f>SUM('2021'!B10:D10)</f>
        <v>70583</v>
      </c>
      <c r="H10" s="53">
        <f t="shared" si="2"/>
        <v>-10864</v>
      </c>
      <c r="I10" s="42">
        <f>H10/G10</f>
        <v>-0.15391808225776746</v>
      </c>
    </row>
    <row r="11" spans="1:9" x14ac:dyDescent="0.25">
      <c r="A11" s="19" t="s">
        <v>21</v>
      </c>
      <c r="B11" s="40">
        <f>'2022'!D11</f>
        <v>0</v>
      </c>
      <c r="C11" s="52">
        <f>'2021'!D11</f>
        <v>97711</v>
      </c>
      <c r="D11" s="52">
        <f t="shared" si="0"/>
        <v>-97711</v>
      </c>
      <c r="E11" s="41">
        <f t="shared" si="1"/>
        <v>-1</v>
      </c>
      <c r="F11" s="52">
        <f>SUM('2022'!B11:D11)</f>
        <v>226544</v>
      </c>
      <c r="G11" s="52">
        <f>SUM('2021'!B11:D11)</f>
        <v>263640</v>
      </c>
      <c r="H11" s="52">
        <f t="shared" si="2"/>
        <v>-37096</v>
      </c>
      <c r="I11" s="42">
        <f>H11/G11</f>
        <v>-0.14070702473069338</v>
      </c>
    </row>
    <row r="12" spans="1:9" x14ac:dyDescent="0.25">
      <c r="A12" s="21" t="s">
        <v>22</v>
      </c>
      <c r="B12" s="22">
        <f>'2022'!D12</f>
        <v>0</v>
      </c>
      <c r="C12" s="53">
        <f>'2021'!D12</f>
        <v>4034</v>
      </c>
      <c r="D12" s="53">
        <f t="shared" si="0"/>
        <v>-4034</v>
      </c>
      <c r="E12" s="43">
        <f t="shared" si="1"/>
        <v>-1</v>
      </c>
      <c r="F12" s="53">
        <f>SUM('2022'!B12:D12)</f>
        <v>8564</v>
      </c>
      <c r="G12" s="53">
        <f>SUM('2021'!B12:D12)</f>
        <v>10439</v>
      </c>
      <c r="H12" s="53">
        <f t="shared" si="2"/>
        <v>-1875</v>
      </c>
      <c r="I12" s="44">
        <f t="shared" ref="I12:I19" si="4">H12/G12</f>
        <v>-0.1796149056423029</v>
      </c>
    </row>
    <row r="13" spans="1:9" x14ac:dyDescent="0.25">
      <c r="A13" s="19" t="s">
        <v>23</v>
      </c>
      <c r="B13" s="40">
        <f>'2022'!D13</f>
        <v>0</v>
      </c>
      <c r="C13" s="52">
        <f>'2021'!D13</f>
        <v>141418</v>
      </c>
      <c r="D13" s="52">
        <f t="shared" si="0"/>
        <v>-141418</v>
      </c>
      <c r="E13" s="41">
        <f t="shared" si="1"/>
        <v>-1</v>
      </c>
      <c r="F13" s="52">
        <f>SUM('2022'!B13:D13)</f>
        <v>323749</v>
      </c>
      <c r="G13" s="52">
        <f>SUM('2021'!B13:D13)</f>
        <v>381534</v>
      </c>
      <c r="H13" s="52">
        <f t="shared" si="2"/>
        <v>-57785</v>
      </c>
      <c r="I13" s="42">
        <f t="shared" si="4"/>
        <v>-0.15145439200700331</v>
      </c>
    </row>
    <row r="14" spans="1:9" x14ac:dyDescent="0.25">
      <c r="A14" s="24" t="s">
        <v>24</v>
      </c>
      <c r="B14" s="45">
        <f>'2022'!C14</f>
        <v>320460</v>
      </c>
      <c r="C14" s="45">
        <f>'2021'!D14</f>
        <v>268365</v>
      </c>
      <c r="D14" s="45">
        <f t="shared" si="0"/>
        <v>52095</v>
      </c>
      <c r="E14" s="46">
        <f t="shared" si="1"/>
        <v>0.19411994857749706</v>
      </c>
      <c r="F14" s="45">
        <f>SUM('2022'!B14:D14)</f>
        <v>618576</v>
      </c>
      <c r="G14" s="45">
        <f>SUM('2021'!B14:D14)</f>
        <v>726196</v>
      </c>
      <c r="H14" s="45">
        <f t="shared" si="2"/>
        <v>-107620</v>
      </c>
      <c r="I14" s="47">
        <f t="shared" si="4"/>
        <v>-0.14819690551862033</v>
      </c>
    </row>
    <row r="15" spans="1:9" x14ac:dyDescent="0.25">
      <c r="A15" s="21" t="s">
        <v>25</v>
      </c>
      <c r="B15" s="22">
        <f>'2022'!D15</f>
        <v>0</v>
      </c>
      <c r="C15" s="53">
        <f>'2021'!D15</f>
        <v>14306</v>
      </c>
      <c r="D15" s="53">
        <f t="shared" si="0"/>
        <v>-14306</v>
      </c>
      <c r="E15" s="43">
        <f t="shared" si="1"/>
        <v>-1</v>
      </c>
      <c r="F15" s="53">
        <f>SUM('2022'!B15:D15)</f>
        <v>24192</v>
      </c>
      <c r="G15" s="53">
        <f>SUM('2021'!B15:D15)</f>
        <v>37992</v>
      </c>
      <c r="H15" s="53">
        <f t="shared" si="2"/>
        <v>-13800</v>
      </c>
      <c r="I15" s="44">
        <f t="shared" si="4"/>
        <v>-0.36323436512950097</v>
      </c>
    </row>
    <row r="16" spans="1:9" x14ac:dyDescent="0.25">
      <c r="A16" s="19" t="s">
        <v>26</v>
      </c>
      <c r="B16" s="40">
        <f>'2022'!D16</f>
        <v>0</v>
      </c>
      <c r="C16" s="52">
        <f>'2021'!D16</f>
        <v>10030</v>
      </c>
      <c r="D16" s="52">
        <f t="shared" si="0"/>
        <v>-10030</v>
      </c>
      <c r="E16" s="41">
        <f t="shared" si="1"/>
        <v>-1</v>
      </c>
      <c r="F16" s="52">
        <f>SUM('2022'!B16:D16)</f>
        <v>15688</v>
      </c>
      <c r="G16" s="52">
        <f>SUM('2021'!B16:D16)</f>
        <v>26786</v>
      </c>
      <c r="H16" s="52">
        <f t="shared" si="2"/>
        <v>-11098</v>
      </c>
      <c r="I16" s="42">
        <f t="shared" si="4"/>
        <v>-0.41432091391025161</v>
      </c>
    </row>
    <row r="17" spans="1:9" x14ac:dyDescent="0.25">
      <c r="A17" s="24" t="s">
        <v>27</v>
      </c>
      <c r="B17" s="45">
        <f>'2022'!C17</f>
        <v>18986</v>
      </c>
      <c r="C17" s="45">
        <f>'2021'!D17</f>
        <v>24336</v>
      </c>
      <c r="D17" s="45">
        <f t="shared" si="0"/>
        <v>-5350</v>
      </c>
      <c r="E17" s="46">
        <f t="shared" si="1"/>
        <v>-0.21983892176199868</v>
      </c>
      <c r="F17" s="45">
        <f>SUM('2022'!B17:D17)</f>
        <v>39880</v>
      </c>
      <c r="G17" s="45">
        <f>SUM('2021'!B17:D17)</f>
        <v>64778</v>
      </c>
      <c r="H17" s="45">
        <f t="shared" si="2"/>
        <v>-24898</v>
      </c>
      <c r="I17" s="47">
        <f t="shared" ref="I17:I38" si="5">E17</f>
        <v>-0.21983892176199868</v>
      </c>
    </row>
    <row r="18" spans="1:9" x14ac:dyDescent="0.25">
      <c r="A18" s="21" t="s">
        <v>28</v>
      </c>
      <c r="B18" s="22">
        <f>'2022'!D18</f>
        <v>0</v>
      </c>
      <c r="C18" s="53">
        <f>'2021'!D18</f>
        <v>46123</v>
      </c>
      <c r="D18" s="53">
        <f t="shared" si="0"/>
        <v>-46123</v>
      </c>
      <c r="E18" s="43">
        <f t="shared" si="1"/>
        <v>-1</v>
      </c>
      <c r="F18" s="53">
        <f>SUM('2022'!B18:D18)</f>
        <v>136670</v>
      </c>
      <c r="G18" s="53">
        <f>SUM('2021'!B18:D18)</f>
        <v>167794</v>
      </c>
      <c r="H18" s="53">
        <f t="shared" si="2"/>
        <v>-31124</v>
      </c>
      <c r="I18" s="44">
        <f t="shared" si="4"/>
        <v>-0.18548935003635411</v>
      </c>
    </row>
    <row r="19" spans="1:9" x14ac:dyDescent="0.25">
      <c r="A19" s="19" t="s">
        <v>29</v>
      </c>
      <c r="B19" s="40">
        <f>'2022'!D19</f>
        <v>0</v>
      </c>
      <c r="C19" s="52">
        <f>'2021'!D19</f>
        <v>142719</v>
      </c>
      <c r="D19" s="52">
        <f t="shared" si="0"/>
        <v>-142719</v>
      </c>
      <c r="E19" s="41">
        <f t="shared" si="1"/>
        <v>-1</v>
      </c>
      <c r="F19" s="52">
        <f>SUM('2022'!B19:D19)</f>
        <v>483125</v>
      </c>
      <c r="G19" s="52">
        <f>SUM('2021'!B19:D19)</f>
        <v>595642</v>
      </c>
      <c r="H19" s="52">
        <f t="shared" si="2"/>
        <v>-112517</v>
      </c>
      <c r="I19" s="42">
        <f t="shared" si="4"/>
        <v>-0.1889003797583112</v>
      </c>
    </row>
    <row r="20" spans="1:9" x14ac:dyDescent="0.25">
      <c r="A20" s="24" t="s">
        <v>30</v>
      </c>
      <c r="B20" s="45">
        <f>'2022'!C20</f>
        <v>305162</v>
      </c>
      <c r="C20" s="45">
        <f>'2021'!D20</f>
        <v>188842</v>
      </c>
      <c r="D20" s="45">
        <f t="shared" si="0"/>
        <v>116320</v>
      </c>
      <c r="E20" s="46">
        <f t="shared" si="1"/>
        <v>0.61596466887662704</v>
      </c>
      <c r="F20" s="45">
        <f>SUM('2022'!B20:D20)</f>
        <v>619795</v>
      </c>
      <c r="G20" s="45">
        <f>SUM('2021'!B20:D20)</f>
        <v>763436</v>
      </c>
      <c r="H20" s="45">
        <f t="shared" si="2"/>
        <v>-143641</v>
      </c>
      <c r="I20" s="47">
        <f t="shared" si="5"/>
        <v>0.61596466887662704</v>
      </c>
    </row>
    <row r="21" spans="1:9" x14ac:dyDescent="0.25">
      <c r="A21" s="21" t="s">
        <v>31</v>
      </c>
      <c r="B21" s="22">
        <f>'2022'!D21</f>
        <v>0</v>
      </c>
      <c r="C21" s="53">
        <f>'2021'!D21</f>
        <v>1874</v>
      </c>
      <c r="D21" s="53">
        <f t="shared" si="0"/>
        <v>-1874</v>
      </c>
      <c r="E21" s="43">
        <f t="shared" si="1"/>
        <v>-1</v>
      </c>
      <c r="F21" s="53">
        <f>SUM('2022'!B21:D21)</f>
        <v>2530</v>
      </c>
      <c r="G21" s="53">
        <f>SUM('2021'!B21:D21)</f>
        <v>5130</v>
      </c>
      <c r="H21" s="53">
        <f t="shared" si="2"/>
        <v>-2600</v>
      </c>
      <c r="I21" s="44">
        <f>H21/G21</f>
        <v>-0.50682261208576995</v>
      </c>
    </row>
    <row r="22" spans="1:9" x14ac:dyDescent="0.25">
      <c r="A22" s="19" t="s">
        <v>32</v>
      </c>
      <c r="B22" s="40">
        <f>'2022'!D22</f>
        <v>0</v>
      </c>
      <c r="C22" s="52">
        <f>'2021'!D22</f>
        <v>3992</v>
      </c>
      <c r="D22" s="52">
        <f t="shared" si="0"/>
        <v>-3992</v>
      </c>
      <c r="E22" s="41">
        <f t="shared" si="1"/>
        <v>-1</v>
      </c>
      <c r="F22" s="52">
        <f>SUM('2022'!B22:D22)</f>
        <v>6793</v>
      </c>
      <c r="G22" s="52">
        <f>SUM('2021'!B22:D22)</f>
        <v>10720</v>
      </c>
      <c r="H22" s="52">
        <f t="shared" si="2"/>
        <v>-3927</v>
      </c>
      <c r="I22" s="42">
        <f>H22/G22</f>
        <v>-0.36632462686567163</v>
      </c>
    </row>
    <row r="23" spans="1:9" x14ac:dyDescent="0.25">
      <c r="A23" s="21" t="s">
        <v>33</v>
      </c>
      <c r="B23" s="22">
        <f>'2022'!D23</f>
        <v>0</v>
      </c>
      <c r="C23" s="53">
        <f>'2021'!D23</f>
        <v>2095</v>
      </c>
      <c r="D23" s="53">
        <f t="shared" si="0"/>
        <v>-2095</v>
      </c>
      <c r="E23" s="43">
        <f t="shared" si="1"/>
        <v>-1</v>
      </c>
      <c r="F23" s="53">
        <f>SUM('2022'!B23:D23)</f>
        <v>2880</v>
      </c>
      <c r="G23" s="53">
        <f>SUM('2021'!B23:D23)</f>
        <v>5794</v>
      </c>
      <c r="H23" s="53">
        <f t="shared" si="2"/>
        <v>-2914</v>
      </c>
      <c r="I23" s="44">
        <f t="shared" ref="I23:I26" si="6">H23/G23</f>
        <v>-0.50293406972730414</v>
      </c>
    </row>
    <row r="24" spans="1:9" x14ac:dyDescent="0.25">
      <c r="A24" s="19" t="s">
        <v>34</v>
      </c>
      <c r="B24" s="40">
        <f>'2022'!D24</f>
        <v>0</v>
      </c>
      <c r="C24" s="52">
        <f>'2021'!D24</f>
        <v>3002</v>
      </c>
      <c r="D24" s="52">
        <f t="shared" si="0"/>
        <v>-3002</v>
      </c>
      <c r="E24" s="41">
        <f t="shared" si="1"/>
        <v>-1</v>
      </c>
      <c r="F24" s="52">
        <f>SUM('2022'!B24:D24)</f>
        <v>4482</v>
      </c>
      <c r="G24" s="52">
        <f>SUM('2021'!B24:D24)</f>
        <v>8017</v>
      </c>
      <c r="H24" s="52">
        <f t="shared" si="2"/>
        <v>-3535</v>
      </c>
      <c r="I24" s="42">
        <f t="shared" si="6"/>
        <v>-0.44093800673568667</v>
      </c>
    </row>
    <row r="25" spans="1:9" x14ac:dyDescent="0.25">
      <c r="A25" s="21" t="s">
        <v>35</v>
      </c>
      <c r="B25" s="22">
        <f>'2022'!D25</f>
        <v>0</v>
      </c>
      <c r="C25" s="53">
        <f>'2021'!D25</f>
        <v>4348</v>
      </c>
      <c r="D25" s="53">
        <f t="shared" si="0"/>
        <v>-4348</v>
      </c>
      <c r="E25" s="43">
        <f t="shared" si="1"/>
        <v>-1</v>
      </c>
      <c r="F25" s="53">
        <f>SUM('2022'!B25:D25)</f>
        <v>7098</v>
      </c>
      <c r="G25" s="53">
        <f>SUM('2021'!B25:D25)</f>
        <v>11704</v>
      </c>
      <c r="H25" s="53">
        <f t="shared" si="2"/>
        <v>-4606</v>
      </c>
      <c r="I25" s="44">
        <f t="shared" si="6"/>
        <v>-0.39354066985645936</v>
      </c>
    </row>
    <row r="26" spans="1:9" x14ac:dyDescent="0.25">
      <c r="A26" s="19" t="s">
        <v>36</v>
      </c>
      <c r="B26" s="40">
        <f>'2022'!D26</f>
        <v>0</v>
      </c>
      <c r="C26" s="52">
        <f>'2021'!D26</f>
        <v>6326</v>
      </c>
      <c r="D26" s="52">
        <f t="shared" si="0"/>
        <v>-6326</v>
      </c>
      <c r="E26" s="41">
        <f t="shared" si="1"/>
        <v>-1</v>
      </c>
      <c r="F26" s="52">
        <f>SUM('2022'!B26:D26)</f>
        <v>9088</v>
      </c>
      <c r="G26" s="52">
        <f>SUM('2021'!B26:D26)</f>
        <v>17066</v>
      </c>
      <c r="H26" s="52">
        <f t="shared" si="2"/>
        <v>-7978</v>
      </c>
      <c r="I26" s="42">
        <f t="shared" si="6"/>
        <v>-0.46747919840618773</v>
      </c>
    </row>
    <row r="27" spans="1:9" x14ac:dyDescent="0.25">
      <c r="A27" s="24" t="s">
        <v>37</v>
      </c>
      <c r="B27" s="45">
        <f>'2022'!C27</f>
        <v>13633</v>
      </c>
      <c r="C27" s="45">
        <f>'2021'!D27</f>
        <v>21637</v>
      </c>
      <c r="D27" s="45">
        <f t="shared" si="0"/>
        <v>-8004</v>
      </c>
      <c r="E27" s="46">
        <f t="shared" si="1"/>
        <v>-0.36992189305356565</v>
      </c>
      <c r="F27" s="45">
        <f>SUM('2022'!B27:D27)</f>
        <v>32871</v>
      </c>
      <c r="G27" s="45">
        <f>SUM('2021'!B27:D27)</f>
        <v>58431</v>
      </c>
      <c r="H27" s="45">
        <f t="shared" si="2"/>
        <v>-25560</v>
      </c>
      <c r="I27" s="47">
        <f t="shared" si="5"/>
        <v>-0.36992189305356565</v>
      </c>
    </row>
    <row r="28" spans="1:9" x14ac:dyDescent="0.25">
      <c r="A28" s="21" t="s">
        <v>38</v>
      </c>
      <c r="B28" s="22">
        <f>'2022'!D28</f>
        <v>0</v>
      </c>
      <c r="C28" s="53">
        <f>'2021'!D28</f>
        <v>8558</v>
      </c>
      <c r="D28" s="53">
        <f t="shared" si="0"/>
        <v>-8558</v>
      </c>
      <c r="E28" s="43">
        <f t="shared" si="1"/>
        <v>-1</v>
      </c>
      <c r="F28" s="53">
        <f>SUM('2022'!B28:D28)</f>
        <v>19967</v>
      </c>
      <c r="G28" s="53">
        <f>SUM('2021'!B28:D28)</f>
        <v>26276</v>
      </c>
      <c r="H28" s="53">
        <f t="shared" si="2"/>
        <v>-6309</v>
      </c>
      <c r="I28" s="44">
        <f>H28/G28</f>
        <v>-0.24010503881869386</v>
      </c>
    </row>
    <row r="29" spans="1:9" x14ac:dyDescent="0.25">
      <c r="A29" s="19" t="s">
        <v>39</v>
      </c>
      <c r="B29" s="40">
        <f>'2022'!D29</f>
        <v>0</v>
      </c>
      <c r="C29" s="52">
        <f>'2021'!D29</f>
        <v>38563</v>
      </c>
      <c r="D29" s="52">
        <f t="shared" si="0"/>
        <v>-38563</v>
      </c>
      <c r="E29" s="41">
        <f t="shared" si="1"/>
        <v>-1</v>
      </c>
      <c r="F29" s="52">
        <f>SUM('2022'!B29:D29)</f>
        <v>97980</v>
      </c>
      <c r="G29" s="52">
        <f>SUM('2021'!B29:D29)</f>
        <v>125335</v>
      </c>
      <c r="H29" s="52">
        <f t="shared" si="2"/>
        <v>-27355</v>
      </c>
      <c r="I29" s="42">
        <f>H29/G29</f>
        <v>-0.21825507639526071</v>
      </c>
    </row>
    <row r="30" spans="1:9" x14ac:dyDescent="0.25">
      <c r="A30" s="21" t="s">
        <v>40</v>
      </c>
      <c r="B30" s="22">
        <f>'2022'!D30</f>
        <v>0</v>
      </c>
      <c r="C30" s="53">
        <f>'2021'!D30</f>
        <v>43101</v>
      </c>
      <c r="D30" s="53">
        <f t="shared" si="0"/>
        <v>-43101</v>
      </c>
      <c r="E30" s="43">
        <f t="shared" si="1"/>
        <v>-1</v>
      </c>
      <c r="F30" s="53">
        <f>SUM('2022'!B30:D30)</f>
        <v>127682</v>
      </c>
      <c r="G30" s="53">
        <f>SUM('2021'!B30:D30)</f>
        <v>150730</v>
      </c>
      <c r="H30" s="53">
        <f t="shared" si="2"/>
        <v>-23048</v>
      </c>
      <c r="I30" s="44">
        <f t="shared" ref="I30" si="7">H30/G30</f>
        <v>-0.15290917534664633</v>
      </c>
    </row>
    <row r="31" spans="1:9" x14ac:dyDescent="0.25">
      <c r="A31" s="24" t="s">
        <v>41</v>
      </c>
      <c r="B31" s="45">
        <f>'2022'!C31</f>
        <v>121376</v>
      </c>
      <c r="C31" s="45">
        <f>'2021'!D31</f>
        <v>90222</v>
      </c>
      <c r="D31" s="45">
        <f t="shared" si="0"/>
        <v>31154</v>
      </c>
      <c r="E31" s="46">
        <f t="shared" si="1"/>
        <v>0.34530380616701029</v>
      </c>
      <c r="F31" s="45">
        <f>SUM('2022'!B31:D31)</f>
        <v>245629</v>
      </c>
      <c r="G31" s="45">
        <f>SUM('2021'!B31:D31)</f>
        <v>302341</v>
      </c>
      <c r="H31" s="45">
        <f t="shared" si="2"/>
        <v>-56712</v>
      </c>
      <c r="I31" s="47">
        <f t="shared" si="5"/>
        <v>0.34530380616701029</v>
      </c>
    </row>
    <row r="32" spans="1:9" x14ac:dyDescent="0.25">
      <c r="A32" s="19" t="s">
        <v>42</v>
      </c>
      <c r="B32" s="40">
        <f>'2022'!D32</f>
        <v>0</v>
      </c>
      <c r="C32" s="52">
        <f>'2021'!D32</f>
        <v>79417</v>
      </c>
      <c r="D32" s="52">
        <f t="shared" si="0"/>
        <v>-79417</v>
      </c>
      <c r="E32" s="41">
        <f t="shared" si="1"/>
        <v>-1</v>
      </c>
      <c r="F32" s="52">
        <f>SUM('2022'!B32:D32)</f>
        <v>175796</v>
      </c>
      <c r="G32" s="52">
        <f>SUM('2021'!B32:D32)</f>
        <v>237062</v>
      </c>
      <c r="H32" s="52">
        <f t="shared" si="2"/>
        <v>-61266</v>
      </c>
      <c r="I32" s="42">
        <f>H32/G32</f>
        <v>-0.25843872067222923</v>
      </c>
    </row>
    <row r="33" spans="1:9" x14ac:dyDescent="0.25">
      <c r="A33" s="21" t="s">
        <v>43</v>
      </c>
      <c r="B33" s="22">
        <f>'2022'!D33</f>
        <v>0</v>
      </c>
      <c r="C33" s="53">
        <f>'2021'!D33</f>
        <v>100760</v>
      </c>
      <c r="D33" s="53">
        <f>B33-C33</f>
        <v>-100760</v>
      </c>
      <c r="E33" s="43">
        <f t="shared" si="1"/>
        <v>-1</v>
      </c>
      <c r="F33" s="53">
        <f>SUM('2022'!B33:D33)</f>
        <v>244043</v>
      </c>
      <c r="G33" s="53">
        <f>SUM('2021'!B33:D33)</f>
        <v>316976</v>
      </c>
      <c r="H33" s="53">
        <f t="shared" si="2"/>
        <v>-72933</v>
      </c>
      <c r="I33" s="44">
        <f t="shared" ref="I33" si="8">H33/G33</f>
        <v>-0.23008997526626621</v>
      </c>
    </row>
    <row r="34" spans="1:9" x14ac:dyDescent="0.25">
      <c r="A34" s="24" t="s">
        <v>44</v>
      </c>
      <c r="B34" s="45">
        <f>'2022'!C34</f>
        <v>200709</v>
      </c>
      <c r="C34" s="45">
        <f>'2021'!D34</f>
        <v>180177</v>
      </c>
      <c r="D34" s="54">
        <f>B34-C34</f>
        <v>20532</v>
      </c>
      <c r="E34" s="46">
        <f t="shared" si="1"/>
        <v>0.11395461129888942</v>
      </c>
      <c r="F34" s="45">
        <f>SUM('2022'!B34:D34)</f>
        <v>419839</v>
      </c>
      <c r="G34" s="8">
        <f>SUM('2021'!B34:D34)</f>
        <v>554038</v>
      </c>
      <c r="H34" s="8">
        <f t="shared" si="2"/>
        <v>-134199</v>
      </c>
      <c r="I34" s="47">
        <f t="shared" si="5"/>
        <v>0.11395461129888942</v>
      </c>
    </row>
    <row r="35" spans="1:9" x14ac:dyDescent="0.25">
      <c r="A35" s="19" t="s">
        <v>45</v>
      </c>
      <c r="B35" s="40">
        <f>'2022'!D35</f>
        <v>0</v>
      </c>
      <c r="C35" s="52">
        <f>'2021'!D35</f>
        <v>60</v>
      </c>
      <c r="D35" s="52">
        <f t="shared" ref="D35" si="9">B35-C35</f>
        <v>-60</v>
      </c>
      <c r="E35" s="41">
        <f t="shared" si="1"/>
        <v>-1</v>
      </c>
      <c r="F35" s="10">
        <f>SUM('2022'!B35:D35)</f>
        <v>118</v>
      </c>
      <c r="G35" s="40">
        <f>SUM('2021'!B35:D35)</f>
        <v>155</v>
      </c>
      <c r="H35" s="40">
        <f t="shared" si="2"/>
        <v>-37</v>
      </c>
      <c r="I35" s="6">
        <f t="shared" ref="I35:I39" si="10">H35/G35</f>
        <v>-0.23870967741935484</v>
      </c>
    </row>
    <row r="36" spans="1:9" x14ac:dyDescent="0.25">
      <c r="A36" s="21" t="s">
        <v>46</v>
      </c>
      <c r="B36" s="22">
        <f>'2022'!D36</f>
        <v>0</v>
      </c>
      <c r="C36" s="53">
        <f>'2021'!D36</f>
        <v>7619</v>
      </c>
      <c r="D36" s="53">
        <f>B36-C36</f>
        <v>-7619</v>
      </c>
      <c r="E36" s="14">
        <f t="shared" si="1"/>
        <v>-1</v>
      </c>
      <c r="F36" s="11">
        <f>SUM('2022'!B36:D36)</f>
        <v>12150</v>
      </c>
      <c r="G36" s="22">
        <f>SUM('2021'!B36:D36)</f>
        <v>20495</v>
      </c>
      <c r="H36" s="22">
        <f t="shared" si="2"/>
        <v>-8345</v>
      </c>
      <c r="I36" s="7">
        <f t="shared" si="10"/>
        <v>-0.40717248109294951</v>
      </c>
    </row>
    <row r="37" spans="1:9" x14ac:dyDescent="0.25">
      <c r="A37" s="19" t="s">
        <v>47</v>
      </c>
      <c r="B37" s="40">
        <f>'2022'!D37</f>
        <v>0</v>
      </c>
      <c r="C37" s="52">
        <f>'2021'!D37</f>
        <v>28381</v>
      </c>
      <c r="D37" s="52">
        <f>B37-C37</f>
        <v>-28381</v>
      </c>
      <c r="E37" s="41">
        <f t="shared" si="1"/>
        <v>-1</v>
      </c>
      <c r="F37" s="10">
        <f>SUM('2022'!B37:D37)</f>
        <v>43029</v>
      </c>
      <c r="G37" s="40">
        <f>SUM('2021'!B37:D37)</f>
        <v>74870</v>
      </c>
      <c r="H37" s="40">
        <f t="shared" si="2"/>
        <v>-31841</v>
      </c>
      <c r="I37" s="6">
        <f t="shared" si="10"/>
        <v>-0.42528382529718178</v>
      </c>
    </row>
    <row r="38" spans="1:9" x14ac:dyDescent="0.25">
      <c r="A38" s="24" t="s">
        <v>48</v>
      </c>
      <c r="B38" s="45">
        <f>'2022'!C38</f>
        <v>25992</v>
      </c>
      <c r="C38" s="45">
        <f>'2021'!D38</f>
        <v>36060</v>
      </c>
      <c r="D38" s="45">
        <f>B38-C38</f>
        <v>-10068</v>
      </c>
      <c r="E38" s="46">
        <f t="shared" si="1"/>
        <v>-0.27920133111480866</v>
      </c>
      <c r="F38" s="45">
        <f>SUM('2022'!B38:D38)</f>
        <v>55297</v>
      </c>
      <c r="G38" s="9">
        <f>SUM('2021'!B38:D38)</f>
        <v>95520</v>
      </c>
      <c r="H38" s="9">
        <f t="shared" si="2"/>
        <v>-40223</v>
      </c>
      <c r="I38" s="47">
        <f t="shared" si="5"/>
        <v>-0.27920133111480866</v>
      </c>
    </row>
    <row r="39" spans="1:9" x14ac:dyDescent="0.25">
      <c r="A39" s="26" t="s">
        <v>49</v>
      </c>
      <c r="B39" s="48">
        <f>'2022'!C39</f>
        <v>1029994</v>
      </c>
      <c r="C39" s="48">
        <f>'2021'!D39</f>
        <v>836734</v>
      </c>
      <c r="D39" s="48">
        <f>B39-C39</f>
        <v>193260</v>
      </c>
      <c r="E39" s="49">
        <f t="shared" si="1"/>
        <v>0.23096945982833253</v>
      </c>
      <c r="F39" s="50">
        <f>SUM('2022'!B39:D39)</f>
        <v>2082585</v>
      </c>
      <c r="G39" s="50">
        <f>SUM('2021'!B39:D39)</f>
        <v>2638650</v>
      </c>
      <c r="H39" s="50">
        <f t="shared" si="2"/>
        <v>-556065</v>
      </c>
      <c r="I39" s="51">
        <f t="shared" si="10"/>
        <v>-0.21073844579614576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workbookViewId="0">
      <selection activeCell="B5" sqref="B5:C5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5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'2022'!E6</f>
        <v>0</v>
      </c>
      <c r="C6" s="52">
        <f>'2021'!E6</f>
        <v>1553</v>
      </c>
      <c r="D6" s="52">
        <f t="shared" ref="D6:D32" si="0">B6-C6</f>
        <v>-1553</v>
      </c>
      <c r="E6" s="41">
        <f t="shared" ref="E6:E39" si="1">D6/C6</f>
        <v>-1</v>
      </c>
      <c r="F6" s="52">
        <f>SUM('2022'!B6:E6)</f>
        <v>2724</v>
      </c>
      <c r="G6" s="52">
        <f>SUM('2021'!B6:E6)</f>
        <v>5964</v>
      </c>
      <c r="H6" s="52">
        <f>F6-G6</f>
        <v>-3240</v>
      </c>
      <c r="I6" s="42">
        <f>H6/G6</f>
        <v>-0.54325955734406439</v>
      </c>
    </row>
    <row r="7" spans="1:9" x14ac:dyDescent="0.25">
      <c r="A7" s="21" t="s">
        <v>17</v>
      </c>
      <c r="B7" s="22">
        <f>'2022'!E7</f>
        <v>0</v>
      </c>
      <c r="C7" s="53">
        <f>'2021'!E7</f>
        <v>12897</v>
      </c>
      <c r="D7" s="53">
        <f t="shared" si="0"/>
        <v>-12897</v>
      </c>
      <c r="E7" s="43">
        <f t="shared" si="1"/>
        <v>-1</v>
      </c>
      <c r="F7" s="53">
        <f>SUM('2022'!B7:E7)</f>
        <v>28085</v>
      </c>
      <c r="G7" s="53">
        <f>SUM('2021'!B7:E7)</f>
        <v>55153</v>
      </c>
      <c r="H7" s="53">
        <f t="shared" ref="H7:H39" si="2">F7-G7</f>
        <v>-27068</v>
      </c>
      <c r="I7" s="44">
        <f t="shared" ref="I7:I9" si="3">H7/G7</f>
        <v>-0.49078019328051059</v>
      </c>
    </row>
    <row r="8" spans="1:9" x14ac:dyDescent="0.25">
      <c r="A8" s="19" t="s">
        <v>18</v>
      </c>
      <c r="B8" s="40">
        <f>'2022'!E8</f>
        <v>0</v>
      </c>
      <c r="C8" s="52">
        <f>'2021'!E8</f>
        <v>8672</v>
      </c>
      <c r="D8" s="52">
        <f t="shared" si="0"/>
        <v>-8672</v>
      </c>
      <c r="E8" s="41">
        <f t="shared" si="1"/>
        <v>-1</v>
      </c>
      <c r="F8" s="52">
        <f>SUM('2022'!B8:E8)</f>
        <v>19889</v>
      </c>
      <c r="G8" s="52">
        <f>SUM('2021'!B8:E8)</f>
        <v>35915</v>
      </c>
      <c r="H8" s="52">
        <f t="shared" si="2"/>
        <v>-16026</v>
      </c>
      <c r="I8" s="42">
        <f t="shared" si="3"/>
        <v>-0.44622024223861895</v>
      </c>
    </row>
    <row r="9" spans="1:9" x14ac:dyDescent="0.25">
      <c r="A9" s="24" t="s">
        <v>19</v>
      </c>
      <c r="B9" s="45">
        <f>'2022'!E9</f>
        <v>0</v>
      </c>
      <c r="C9" s="45">
        <f>'2021'!E9</f>
        <v>23122</v>
      </c>
      <c r="D9" s="45">
        <f t="shared" si="0"/>
        <v>-23122</v>
      </c>
      <c r="E9" s="46">
        <f t="shared" si="1"/>
        <v>-1</v>
      </c>
      <c r="F9" s="45">
        <f>SUM('2022'!B9:E9)</f>
        <v>50698</v>
      </c>
      <c r="G9" s="45">
        <f>SUM('2021'!B9:E9)</f>
        <v>97032</v>
      </c>
      <c r="H9" s="45">
        <f t="shared" si="2"/>
        <v>-46334</v>
      </c>
      <c r="I9" s="47">
        <f t="shared" si="3"/>
        <v>-0.47751257317173718</v>
      </c>
    </row>
    <row r="10" spans="1:9" x14ac:dyDescent="0.25">
      <c r="A10" s="21" t="s">
        <v>20</v>
      </c>
      <c r="B10" s="22">
        <f>'2022'!E10</f>
        <v>0</v>
      </c>
      <c r="C10" s="53">
        <f>'2021'!E10</f>
        <v>19808</v>
      </c>
      <c r="D10" s="53">
        <f t="shared" si="0"/>
        <v>-19808</v>
      </c>
      <c r="E10" s="43">
        <f t="shared" si="1"/>
        <v>-1</v>
      </c>
      <c r="F10" s="53">
        <f>SUM('2022'!B10:E10)</f>
        <v>59719</v>
      </c>
      <c r="G10" s="53">
        <f>SUM('2021'!B10:E10)</f>
        <v>90391</v>
      </c>
      <c r="H10" s="53">
        <f t="shared" si="2"/>
        <v>-30672</v>
      </c>
      <c r="I10" s="42">
        <f>H10/G10</f>
        <v>-0.33932581783584648</v>
      </c>
    </row>
    <row r="11" spans="1:9" x14ac:dyDescent="0.25">
      <c r="A11" s="19" t="s">
        <v>21</v>
      </c>
      <c r="B11" s="40">
        <f>'2022'!E11</f>
        <v>0</v>
      </c>
      <c r="C11" s="52">
        <f>'2021'!E11</f>
        <v>83822</v>
      </c>
      <c r="D11" s="52">
        <f t="shared" si="0"/>
        <v>-83822</v>
      </c>
      <c r="E11" s="41">
        <f t="shared" si="1"/>
        <v>-1</v>
      </c>
      <c r="F11" s="52">
        <f>SUM('2022'!B11:E11)</f>
        <v>226544</v>
      </c>
      <c r="G11" s="52">
        <f>SUM('2021'!B11:E11)</f>
        <v>347462</v>
      </c>
      <c r="H11" s="52">
        <f t="shared" si="2"/>
        <v>-120918</v>
      </c>
      <c r="I11" s="42">
        <f>H11/G11</f>
        <v>-0.348003522687373</v>
      </c>
    </row>
    <row r="12" spans="1:9" x14ac:dyDescent="0.25">
      <c r="A12" s="21" t="s">
        <v>22</v>
      </c>
      <c r="B12" s="22">
        <f>'2022'!E12</f>
        <v>0</v>
      </c>
      <c r="C12" s="53">
        <f>'2021'!E12</f>
        <v>3325</v>
      </c>
      <c r="D12" s="53">
        <f t="shared" si="0"/>
        <v>-3325</v>
      </c>
      <c r="E12" s="43">
        <f t="shared" si="1"/>
        <v>-1</v>
      </c>
      <c r="F12" s="53">
        <f>SUM('2022'!B12:E12)</f>
        <v>8564</v>
      </c>
      <c r="G12" s="53">
        <f>SUM('2021'!B12:E12)</f>
        <v>13764</v>
      </c>
      <c r="H12" s="53">
        <f t="shared" si="2"/>
        <v>-5200</v>
      </c>
      <c r="I12" s="44">
        <f t="shared" ref="I12:I19" si="4">H12/G12</f>
        <v>-0.37779715199070035</v>
      </c>
    </row>
    <row r="13" spans="1:9" x14ac:dyDescent="0.25">
      <c r="A13" s="19" t="s">
        <v>23</v>
      </c>
      <c r="B13" s="40">
        <f>'2022'!E13</f>
        <v>0</v>
      </c>
      <c r="C13" s="52">
        <f>'2021'!E13</f>
        <v>115947</v>
      </c>
      <c r="D13" s="52">
        <f t="shared" si="0"/>
        <v>-115947</v>
      </c>
      <c r="E13" s="41">
        <f t="shared" si="1"/>
        <v>-1</v>
      </c>
      <c r="F13" s="52">
        <f>SUM('2022'!B13:E13)</f>
        <v>323749</v>
      </c>
      <c r="G13" s="52">
        <f>SUM('2021'!B13:E13)</f>
        <v>497481</v>
      </c>
      <c r="H13" s="52">
        <f t="shared" si="2"/>
        <v>-173732</v>
      </c>
      <c r="I13" s="42">
        <f t="shared" si="4"/>
        <v>-0.34922338742585146</v>
      </c>
    </row>
    <row r="14" spans="1:9" x14ac:dyDescent="0.25">
      <c r="A14" s="24" t="s">
        <v>24</v>
      </c>
      <c r="B14" s="45">
        <f>'2022'!E14</f>
        <v>0</v>
      </c>
      <c r="C14" s="45">
        <f>'2021'!E14</f>
        <v>222902</v>
      </c>
      <c r="D14" s="45">
        <f t="shared" si="0"/>
        <v>-222902</v>
      </c>
      <c r="E14" s="46">
        <f t="shared" si="1"/>
        <v>-1</v>
      </c>
      <c r="F14" s="45">
        <f>SUM('2022'!B14:E14)</f>
        <v>618576</v>
      </c>
      <c r="G14" s="45">
        <f>SUM('2021'!B14:E14)</f>
        <v>949098</v>
      </c>
      <c r="H14" s="45">
        <f t="shared" si="2"/>
        <v>-330522</v>
      </c>
      <c r="I14" s="47">
        <f t="shared" si="4"/>
        <v>-0.34824854756832274</v>
      </c>
    </row>
    <row r="15" spans="1:9" x14ac:dyDescent="0.25">
      <c r="A15" s="21" t="s">
        <v>25</v>
      </c>
      <c r="B15" s="22">
        <f>'2022'!E15</f>
        <v>0</v>
      </c>
      <c r="C15" s="53">
        <f>'2021'!E15</f>
        <v>12705</v>
      </c>
      <c r="D15" s="53">
        <f t="shared" si="0"/>
        <v>-12705</v>
      </c>
      <c r="E15" s="43">
        <f t="shared" si="1"/>
        <v>-1</v>
      </c>
      <c r="F15" s="53">
        <f>SUM('2022'!B15:E15)</f>
        <v>24192</v>
      </c>
      <c r="G15" s="53">
        <f>SUM('2021'!B15:E15)</f>
        <v>50697</v>
      </c>
      <c r="H15" s="53">
        <f t="shared" si="2"/>
        <v>-26505</v>
      </c>
      <c r="I15" s="44">
        <f t="shared" si="4"/>
        <v>-0.52281200071010114</v>
      </c>
    </row>
    <row r="16" spans="1:9" x14ac:dyDescent="0.25">
      <c r="A16" s="19" t="s">
        <v>26</v>
      </c>
      <c r="B16" s="40">
        <f>'2022'!E16</f>
        <v>0</v>
      </c>
      <c r="C16" s="52">
        <f>'2021'!E16</f>
        <v>9929</v>
      </c>
      <c r="D16" s="52">
        <f t="shared" si="0"/>
        <v>-9929</v>
      </c>
      <c r="E16" s="41">
        <f t="shared" si="1"/>
        <v>-1</v>
      </c>
      <c r="F16" s="52">
        <f>SUM('2022'!B16:E16)</f>
        <v>15688</v>
      </c>
      <c r="G16" s="52">
        <f>SUM('2021'!B16:E16)</f>
        <v>36715</v>
      </c>
      <c r="H16" s="52">
        <f t="shared" si="2"/>
        <v>-21027</v>
      </c>
      <c r="I16" s="42">
        <f t="shared" si="4"/>
        <v>-0.57270870216532754</v>
      </c>
    </row>
    <row r="17" spans="1:9" x14ac:dyDescent="0.25">
      <c r="A17" s="24" t="s">
        <v>27</v>
      </c>
      <c r="B17" s="45">
        <f>'2022'!E17</f>
        <v>0</v>
      </c>
      <c r="C17" s="45">
        <f>'2021'!E17</f>
        <v>22634</v>
      </c>
      <c r="D17" s="45">
        <f t="shared" si="0"/>
        <v>-22634</v>
      </c>
      <c r="E17" s="46">
        <f t="shared" si="1"/>
        <v>-1</v>
      </c>
      <c r="F17" s="45">
        <f>SUM('2022'!B17:E17)</f>
        <v>39880</v>
      </c>
      <c r="G17" s="45">
        <f>SUM('2021'!B17:E17)</f>
        <v>87412</v>
      </c>
      <c r="H17" s="45">
        <f t="shared" si="2"/>
        <v>-47532</v>
      </c>
      <c r="I17" s="47">
        <f t="shared" ref="I17:I38" si="5">E17</f>
        <v>-1</v>
      </c>
    </row>
    <row r="18" spans="1:9" x14ac:dyDescent="0.25">
      <c r="A18" s="21" t="s">
        <v>28</v>
      </c>
      <c r="B18" s="22">
        <f>'2022'!E18</f>
        <v>0</v>
      </c>
      <c r="C18" s="53">
        <f>'2021'!E18</f>
        <v>52714</v>
      </c>
      <c r="D18" s="53">
        <f t="shared" si="0"/>
        <v>-52714</v>
      </c>
      <c r="E18" s="43">
        <f t="shared" si="1"/>
        <v>-1</v>
      </c>
      <c r="F18" s="53">
        <f>SUM('2022'!B18:E18)</f>
        <v>136670</v>
      </c>
      <c r="G18" s="53">
        <f>SUM('2021'!B18:E18)</f>
        <v>220508</v>
      </c>
      <c r="H18" s="53">
        <f t="shared" si="2"/>
        <v>-83838</v>
      </c>
      <c r="I18" s="44">
        <f t="shared" si="4"/>
        <v>-0.38020389282928513</v>
      </c>
    </row>
    <row r="19" spans="1:9" x14ac:dyDescent="0.25">
      <c r="A19" s="19" t="s">
        <v>29</v>
      </c>
      <c r="B19" s="40">
        <f>'2022'!E19</f>
        <v>0</v>
      </c>
      <c r="C19" s="52">
        <f>'2021'!E19</f>
        <v>177377</v>
      </c>
      <c r="D19" s="52">
        <f t="shared" si="0"/>
        <v>-177377</v>
      </c>
      <c r="E19" s="41">
        <f t="shared" si="1"/>
        <v>-1</v>
      </c>
      <c r="F19" s="52">
        <f>SUM('2022'!B19:E19)</f>
        <v>483125</v>
      </c>
      <c r="G19" s="52">
        <f>SUM('2021'!B19:E19)</f>
        <v>773019</v>
      </c>
      <c r="H19" s="52">
        <f t="shared" si="2"/>
        <v>-289894</v>
      </c>
      <c r="I19" s="42">
        <f t="shared" si="4"/>
        <v>-0.37501536184750955</v>
      </c>
    </row>
    <row r="20" spans="1:9" x14ac:dyDescent="0.25">
      <c r="A20" s="24" t="s">
        <v>30</v>
      </c>
      <c r="B20" s="45">
        <f>'2022'!E20</f>
        <v>0</v>
      </c>
      <c r="C20" s="45">
        <f>'2021'!E20</f>
        <v>230091</v>
      </c>
      <c r="D20" s="45">
        <f t="shared" si="0"/>
        <v>-230091</v>
      </c>
      <c r="E20" s="46">
        <f t="shared" si="1"/>
        <v>-1</v>
      </c>
      <c r="F20" s="45">
        <f>SUM('2022'!B20:E20)</f>
        <v>619795</v>
      </c>
      <c r="G20" s="45">
        <f>SUM('2021'!B20:E20)</f>
        <v>993527</v>
      </c>
      <c r="H20" s="45">
        <f t="shared" si="2"/>
        <v>-373732</v>
      </c>
      <c r="I20" s="47">
        <f t="shared" si="5"/>
        <v>-1</v>
      </c>
    </row>
    <row r="21" spans="1:9" x14ac:dyDescent="0.25">
      <c r="A21" s="21" t="s">
        <v>31</v>
      </c>
      <c r="B21" s="22">
        <f>'2022'!E21</f>
        <v>0</v>
      </c>
      <c r="C21" s="53">
        <f>'2021'!E21</f>
        <v>1836</v>
      </c>
      <c r="D21" s="53">
        <f t="shared" si="0"/>
        <v>-1836</v>
      </c>
      <c r="E21" s="43">
        <f t="shared" si="1"/>
        <v>-1</v>
      </c>
      <c r="F21" s="53">
        <f>SUM('2022'!B21:E21)</f>
        <v>2530</v>
      </c>
      <c r="G21" s="53">
        <f>SUM('2021'!B21:E21)</f>
        <v>6966</v>
      </c>
      <c r="H21" s="53">
        <f t="shared" si="2"/>
        <v>-4436</v>
      </c>
      <c r="I21" s="44">
        <f>H21/G21</f>
        <v>-0.63680734998564459</v>
      </c>
    </row>
    <row r="22" spans="1:9" x14ac:dyDescent="0.25">
      <c r="A22" s="19" t="s">
        <v>32</v>
      </c>
      <c r="B22" s="40">
        <f>'2022'!E22</f>
        <v>0</v>
      </c>
      <c r="C22" s="52">
        <f>'2021'!E22</f>
        <v>3950</v>
      </c>
      <c r="D22" s="52">
        <f t="shared" si="0"/>
        <v>-3950</v>
      </c>
      <c r="E22" s="41">
        <f t="shared" si="1"/>
        <v>-1</v>
      </c>
      <c r="F22" s="52">
        <f>SUM('2022'!B22:E22)</f>
        <v>6793</v>
      </c>
      <c r="G22" s="52">
        <f>SUM('2021'!B22:E22)</f>
        <v>14670</v>
      </c>
      <c r="H22" s="52">
        <f t="shared" si="2"/>
        <v>-7877</v>
      </c>
      <c r="I22" s="42">
        <f>H22/G22</f>
        <v>-0.53694614860259027</v>
      </c>
    </row>
    <row r="23" spans="1:9" x14ac:dyDescent="0.25">
      <c r="A23" s="21" t="s">
        <v>33</v>
      </c>
      <c r="B23" s="22">
        <f>'2022'!E23</f>
        <v>0</v>
      </c>
      <c r="C23" s="53">
        <f>'2021'!E23</f>
        <v>2130</v>
      </c>
      <c r="D23" s="53">
        <f t="shared" si="0"/>
        <v>-2130</v>
      </c>
      <c r="E23" s="43">
        <f t="shared" si="1"/>
        <v>-1</v>
      </c>
      <c r="F23" s="53">
        <f>SUM('2022'!B23:E23)</f>
        <v>2880</v>
      </c>
      <c r="G23" s="53">
        <f>SUM('2021'!B23:E23)</f>
        <v>7924</v>
      </c>
      <c r="H23" s="53">
        <f t="shared" si="2"/>
        <v>-5044</v>
      </c>
      <c r="I23" s="44">
        <f t="shared" ref="I23:I26" si="6">H23/G23</f>
        <v>-0.63654719838465423</v>
      </c>
    </row>
    <row r="24" spans="1:9" x14ac:dyDescent="0.25">
      <c r="A24" s="19" t="s">
        <v>34</v>
      </c>
      <c r="B24" s="40">
        <f>'2022'!E24</f>
        <v>0</v>
      </c>
      <c r="C24" s="52">
        <f>'2021'!E24</f>
        <v>2926</v>
      </c>
      <c r="D24" s="52">
        <f t="shared" si="0"/>
        <v>-2926</v>
      </c>
      <c r="E24" s="41">
        <f t="shared" si="1"/>
        <v>-1</v>
      </c>
      <c r="F24" s="52">
        <f>SUM('2022'!B24:E24)</f>
        <v>4482</v>
      </c>
      <c r="G24" s="52">
        <f>SUM('2021'!B24:E24)</f>
        <v>10943</v>
      </c>
      <c r="H24" s="52">
        <f t="shared" si="2"/>
        <v>-6461</v>
      </c>
      <c r="I24" s="42">
        <f t="shared" si="6"/>
        <v>-0.59042310152608979</v>
      </c>
    </row>
    <row r="25" spans="1:9" x14ac:dyDescent="0.25">
      <c r="A25" s="21" t="s">
        <v>35</v>
      </c>
      <c r="B25" s="22">
        <f>'2022'!E25</f>
        <v>0</v>
      </c>
      <c r="C25" s="53">
        <f>'2021'!E25</f>
        <v>3948</v>
      </c>
      <c r="D25" s="53">
        <f t="shared" si="0"/>
        <v>-3948</v>
      </c>
      <c r="E25" s="43">
        <f t="shared" si="1"/>
        <v>-1</v>
      </c>
      <c r="F25" s="53">
        <f>SUM('2022'!B25:E25)</f>
        <v>7098</v>
      </c>
      <c r="G25" s="53">
        <f>SUM('2021'!B25:E25)</f>
        <v>15652</v>
      </c>
      <c r="H25" s="53">
        <f t="shared" si="2"/>
        <v>-8554</v>
      </c>
      <c r="I25" s="44">
        <f t="shared" si="6"/>
        <v>-0.54651162790697672</v>
      </c>
    </row>
    <row r="26" spans="1:9" x14ac:dyDescent="0.25">
      <c r="A26" s="19" t="s">
        <v>36</v>
      </c>
      <c r="B26" s="40">
        <f>'2022'!E26</f>
        <v>0</v>
      </c>
      <c r="C26" s="52">
        <f>'2021'!E26</f>
        <v>5880</v>
      </c>
      <c r="D26" s="52">
        <f t="shared" si="0"/>
        <v>-5880</v>
      </c>
      <c r="E26" s="41">
        <f t="shared" si="1"/>
        <v>-1</v>
      </c>
      <c r="F26" s="52">
        <f>SUM('2022'!B26:E26)</f>
        <v>9088</v>
      </c>
      <c r="G26" s="52">
        <f>SUM('2021'!B26:E26)</f>
        <v>22946</v>
      </c>
      <c r="H26" s="52">
        <f t="shared" si="2"/>
        <v>-13858</v>
      </c>
      <c r="I26" s="42">
        <f t="shared" si="6"/>
        <v>-0.60393968447659718</v>
      </c>
    </row>
    <row r="27" spans="1:9" x14ac:dyDescent="0.25">
      <c r="A27" s="24" t="s">
        <v>37</v>
      </c>
      <c r="B27" s="45">
        <f>'2022'!E27</f>
        <v>0</v>
      </c>
      <c r="C27" s="45">
        <f>'2021'!E27</f>
        <v>20670</v>
      </c>
      <c r="D27" s="45">
        <f t="shared" si="0"/>
        <v>-20670</v>
      </c>
      <c r="E27" s="46">
        <f t="shared" si="1"/>
        <v>-1</v>
      </c>
      <c r="F27" s="45">
        <f>SUM('2022'!B27:E27)</f>
        <v>32871</v>
      </c>
      <c r="G27" s="45">
        <f>SUM('2021'!B27:E27)</f>
        <v>79101</v>
      </c>
      <c r="H27" s="45">
        <f t="shared" si="2"/>
        <v>-46230</v>
      </c>
      <c r="I27" s="47">
        <f t="shared" si="5"/>
        <v>-1</v>
      </c>
    </row>
    <row r="28" spans="1:9" x14ac:dyDescent="0.25">
      <c r="A28" s="21" t="s">
        <v>38</v>
      </c>
      <c r="B28" s="22">
        <f>'2022'!E28</f>
        <v>0</v>
      </c>
      <c r="C28" s="53">
        <f>'2021'!E28</f>
        <v>7564</v>
      </c>
      <c r="D28" s="53">
        <f t="shared" si="0"/>
        <v>-7564</v>
      </c>
      <c r="E28" s="43">
        <f t="shared" si="1"/>
        <v>-1</v>
      </c>
      <c r="F28" s="53">
        <f>SUM('2022'!B28:E28)</f>
        <v>19967</v>
      </c>
      <c r="G28" s="53">
        <f>SUM('2021'!B28:E28)</f>
        <v>33840</v>
      </c>
      <c r="H28" s="53">
        <f t="shared" si="2"/>
        <v>-13873</v>
      </c>
      <c r="I28" s="44">
        <f>H28/G28</f>
        <v>-0.40995862884160755</v>
      </c>
    </row>
    <row r="29" spans="1:9" x14ac:dyDescent="0.25">
      <c r="A29" s="19" t="s">
        <v>39</v>
      </c>
      <c r="B29" s="40">
        <f>'2022'!E29</f>
        <v>0</v>
      </c>
      <c r="C29" s="52">
        <f>'2021'!E29</f>
        <v>38451</v>
      </c>
      <c r="D29" s="52">
        <f t="shared" si="0"/>
        <v>-38451</v>
      </c>
      <c r="E29" s="41">
        <f t="shared" si="1"/>
        <v>-1</v>
      </c>
      <c r="F29" s="52">
        <f>SUM('2022'!B29:E29)</f>
        <v>97980</v>
      </c>
      <c r="G29" s="52">
        <f>SUM('2021'!B29:E29)</f>
        <v>163786</v>
      </c>
      <c r="H29" s="52">
        <f t="shared" si="2"/>
        <v>-65806</v>
      </c>
      <c r="I29" s="42">
        <f>H29/G29</f>
        <v>-0.40178037194876243</v>
      </c>
    </row>
    <row r="30" spans="1:9" x14ac:dyDescent="0.25">
      <c r="A30" s="21" t="s">
        <v>40</v>
      </c>
      <c r="B30" s="22">
        <f>'2022'!E30</f>
        <v>0</v>
      </c>
      <c r="C30" s="53">
        <f>'2021'!E30</f>
        <v>45392</v>
      </c>
      <c r="D30" s="53">
        <f t="shared" si="0"/>
        <v>-45392</v>
      </c>
      <c r="E30" s="43">
        <f t="shared" si="1"/>
        <v>-1</v>
      </c>
      <c r="F30" s="53">
        <f>SUM('2022'!B30:E30)</f>
        <v>127682</v>
      </c>
      <c r="G30" s="53">
        <f>SUM('2021'!B30:E30)</f>
        <v>196122</v>
      </c>
      <c r="H30" s="53">
        <f t="shared" si="2"/>
        <v>-68440</v>
      </c>
      <c r="I30" s="44">
        <f t="shared" ref="I30" si="7">H30/G30</f>
        <v>-0.34896645965266515</v>
      </c>
    </row>
    <row r="31" spans="1:9" x14ac:dyDescent="0.25">
      <c r="A31" s="24" t="s">
        <v>41</v>
      </c>
      <c r="B31" s="45">
        <f>'2022'!E31</f>
        <v>0</v>
      </c>
      <c r="C31" s="45">
        <f>'2021'!E31</f>
        <v>91407</v>
      </c>
      <c r="D31" s="45">
        <f t="shared" si="0"/>
        <v>-91407</v>
      </c>
      <c r="E31" s="46">
        <f t="shared" si="1"/>
        <v>-1</v>
      </c>
      <c r="F31" s="45">
        <f>SUM('2022'!B31:E31)</f>
        <v>245629</v>
      </c>
      <c r="G31" s="45">
        <f>SUM('2021'!B31:E31)</f>
        <v>393748</v>
      </c>
      <c r="H31" s="45">
        <f t="shared" si="2"/>
        <v>-148119</v>
      </c>
      <c r="I31" s="47">
        <f t="shared" si="5"/>
        <v>-1</v>
      </c>
    </row>
    <row r="32" spans="1:9" x14ac:dyDescent="0.25">
      <c r="A32" s="19" t="s">
        <v>42</v>
      </c>
      <c r="B32" s="40">
        <f>'2022'!E32</f>
        <v>0</v>
      </c>
      <c r="C32" s="52">
        <f>'2021'!E32</f>
        <v>74267</v>
      </c>
      <c r="D32" s="52">
        <f t="shared" si="0"/>
        <v>-74267</v>
      </c>
      <c r="E32" s="41">
        <f t="shared" si="1"/>
        <v>-1</v>
      </c>
      <c r="F32" s="52">
        <f>SUM('2022'!B32:E32)</f>
        <v>175796</v>
      </c>
      <c r="G32" s="52">
        <f>SUM('2021'!B32:E32)</f>
        <v>311329</v>
      </c>
      <c r="H32" s="52">
        <f t="shared" si="2"/>
        <v>-135533</v>
      </c>
      <c r="I32" s="42">
        <f>H32/G32</f>
        <v>-0.43533689441073592</v>
      </c>
    </row>
    <row r="33" spans="1:9" x14ac:dyDescent="0.25">
      <c r="A33" s="21" t="s">
        <v>43</v>
      </c>
      <c r="B33" s="22">
        <f>'2022'!E33</f>
        <v>0</v>
      </c>
      <c r="C33" s="53">
        <f>'2021'!E33</f>
        <v>87939</v>
      </c>
      <c r="D33" s="53">
        <f>B33-C33</f>
        <v>-87939</v>
      </c>
      <c r="E33" s="43">
        <f t="shared" si="1"/>
        <v>-1</v>
      </c>
      <c r="F33" s="53">
        <f>SUM('2022'!B33:E33)</f>
        <v>244043</v>
      </c>
      <c r="G33" s="53">
        <f>SUM('2021'!B33:E33)</f>
        <v>404915</v>
      </c>
      <c r="H33" s="53">
        <f t="shared" si="2"/>
        <v>-160872</v>
      </c>
      <c r="I33" s="44">
        <f t="shared" ref="I33" si="8">H33/G33</f>
        <v>-0.39729819838731584</v>
      </c>
    </row>
    <row r="34" spans="1:9" x14ac:dyDescent="0.25">
      <c r="A34" s="24" t="s">
        <v>44</v>
      </c>
      <c r="B34" s="45">
        <f>'2022'!E34</f>
        <v>0</v>
      </c>
      <c r="C34" s="45">
        <f>'2021'!E34</f>
        <v>162206</v>
      </c>
      <c r="D34" s="54">
        <f>B34-C34</f>
        <v>-162206</v>
      </c>
      <c r="E34" s="46">
        <f t="shared" si="1"/>
        <v>-1</v>
      </c>
      <c r="F34" s="45">
        <f>SUM('2022'!B34:E34)</f>
        <v>419839</v>
      </c>
      <c r="G34" s="8">
        <f>SUM('2021'!B34:E34)</f>
        <v>716244</v>
      </c>
      <c r="H34" s="8">
        <f t="shared" si="2"/>
        <v>-296405</v>
      </c>
      <c r="I34" s="47">
        <f t="shared" si="5"/>
        <v>-1</v>
      </c>
    </row>
    <row r="35" spans="1:9" x14ac:dyDescent="0.25">
      <c r="A35" s="19" t="s">
        <v>45</v>
      </c>
      <c r="B35" s="40">
        <f>'2022'!E35</f>
        <v>0</v>
      </c>
      <c r="C35" s="52">
        <f>'2021'!E35</f>
        <v>55</v>
      </c>
      <c r="D35" s="52">
        <f t="shared" ref="D35" si="9">B35-C35</f>
        <v>-55</v>
      </c>
      <c r="E35" s="41">
        <f t="shared" si="1"/>
        <v>-1</v>
      </c>
      <c r="F35" s="10">
        <f>SUM('2022'!B35:E35)</f>
        <v>118</v>
      </c>
      <c r="G35" s="40">
        <f>SUM('2021'!B35:E35)</f>
        <v>210</v>
      </c>
      <c r="H35" s="40">
        <f t="shared" si="2"/>
        <v>-92</v>
      </c>
      <c r="I35" s="6">
        <f t="shared" ref="I35:I39" si="10">H35/G35</f>
        <v>-0.43809523809523809</v>
      </c>
    </row>
    <row r="36" spans="1:9" x14ac:dyDescent="0.25">
      <c r="A36" s="21" t="s">
        <v>46</v>
      </c>
      <c r="B36" s="22">
        <f>'2022'!E36</f>
        <v>0</v>
      </c>
      <c r="C36" s="53">
        <f>'2021'!E36</f>
        <v>7643</v>
      </c>
      <c r="D36" s="53">
        <f>B36-C36</f>
        <v>-7643</v>
      </c>
      <c r="E36" s="55">
        <f t="shared" si="1"/>
        <v>-1</v>
      </c>
      <c r="F36" s="11">
        <f>SUM('2022'!B36:E36)</f>
        <v>12150</v>
      </c>
      <c r="G36" s="22">
        <f>SUM('2021'!B36:E36)</f>
        <v>28138</v>
      </c>
      <c r="H36" s="22">
        <f t="shared" si="2"/>
        <v>-15988</v>
      </c>
      <c r="I36" s="7">
        <f t="shared" si="10"/>
        <v>-0.56819958774610846</v>
      </c>
    </row>
    <row r="37" spans="1:9" x14ac:dyDescent="0.25">
      <c r="A37" s="19" t="s">
        <v>47</v>
      </c>
      <c r="B37" s="40">
        <f>'2022'!E37</f>
        <v>0</v>
      </c>
      <c r="C37" s="52">
        <f>'2021'!E37</f>
        <v>30678</v>
      </c>
      <c r="D37" s="52">
        <f>B37-C37</f>
        <v>-30678</v>
      </c>
      <c r="E37" s="41">
        <f t="shared" si="1"/>
        <v>-1</v>
      </c>
      <c r="F37" s="10">
        <f>SUM('2022'!B37:E37)</f>
        <v>43029</v>
      </c>
      <c r="G37" s="40">
        <f>SUM('2021'!B37:E37)</f>
        <v>105548</v>
      </c>
      <c r="H37" s="40">
        <f t="shared" si="2"/>
        <v>-62519</v>
      </c>
      <c r="I37" s="6">
        <f t="shared" si="10"/>
        <v>-0.59232766134839121</v>
      </c>
    </row>
    <row r="38" spans="1:9" x14ac:dyDescent="0.25">
      <c r="A38" s="24" t="s">
        <v>48</v>
      </c>
      <c r="B38" s="45">
        <f>'2022'!E38</f>
        <v>0</v>
      </c>
      <c r="C38" s="45">
        <f>'2021'!E38</f>
        <v>38376</v>
      </c>
      <c r="D38" s="45">
        <f>B38-C38</f>
        <v>-38376</v>
      </c>
      <c r="E38" s="46">
        <f t="shared" si="1"/>
        <v>-1</v>
      </c>
      <c r="F38" s="45">
        <f>SUM('2022'!B38:E38)</f>
        <v>55297</v>
      </c>
      <c r="G38" s="9">
        <f>SUM('2021'!B38:E38)</f>
        <v>133896</v>
      </c>
      <c r="H38" s="9">
        <f t="shared" si="2"/>
        <v>-78599</v>
      </c>
      <c r="I38" s="47">
        <f t="shared" si="5"/>
        <v>-1</v>
      </c>
    </row>
    <row r="39" spans="1:9" x14ac:dyDescent="0.25">
      <c r="A39" s="26" t="s">
        <v>49</v>
      </c>
      <c r="B39" s="48">
        <f>'2022'!E39</f>
        <v>0</v>
      </c>
      <c r="C39" s="48">
        <f>'2021'!E39</f>
        <v>811408</v>
      </c>
      <c r="D39" s="48">
        <f>B39-C39</f>
        <v>-811408</v>
      </c>
      <c r="E39" s="49">
        <f t="shared" si="1"/>
        <v>-1</v>
      </c>
      <c r="F39" s="50">
        <f>SUM('2022'!B39:E39)</f>
        <v>2082585</v>
      </c>
      <c r="G39" s="50">
        <f>SUM('2021'!B39:E39)</f>
        <v>3450058</v>
      </c>
      <c r="H39" s="50">
        <f t="shared" si="2"/>
        <v>-1367473</v>
      </c>
      <c r="I39" s="51">
        <f t="shared" si="10"/>
        <v>-0.39636232202473115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B5" sqref="B5:C5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56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'2022'!F6</f>
        <v>0</v>
      </c>
      <c r="C6" s="52">
        <f>'2021'!F6</f>
        <v>1256</v>
      </c>
      <c r="D6" s="52">
        <f t="shared" ref="D6" si="0">B6-C6</f>
        <v>-1256</v>
      </c>
      <c r="E6" s="41">
        <f t="shared" ref="E6" si="1">D6/C6</f>
        <v>-1</v>
      </c>
      <c r="F6" s="52">
        <f>SUM('2022'!B6:F6)</f>
        <v>2724</v>
      </c>
      <c r="G6" s="52">
        <f>SUM('2021'!B6:F6)</f>
        <v>7220</v>
      </c>
      <c r="H6" s="52">
        <f>F6-G6</f>
        <v>-4496</v>
      </c>
      <c r="I6" s="42">
        <f>H6/G6</f>
        <v>-0.62271468144044317</v>
      </c>
    </row>
    <row r="7" spans="1:9" x14ac:dyDescent="0.25">
      <c r="A7" s="21" t="s">
        <v>17</v>
      </c>
      <c r="B7" s="22">
        <f>'2022'!F7</f>
        <v>0</v>
      </c>
      <c r="C7" s="53">
        <f>'2021'!F7</f>
        <v>11670</v>
      </c>
      <c r="D7" s="53">
        <f t="shared" ref="D7:D39" si="2">B7-C7</f>
        <v>-11670</v>
      </c>
      <c r="E7" s="43">
        <f t="shared" ref="E7:E39" si="3">D7/C7</f>
        <v>-1</v>
      </c>
      <c r="F7" s="53">
        <f>SUM('2022'!B7:F7)</f>
        <v>28085</v>
      </c>
      <c r="G7" s="53">
        <f>SUM('2021'!B7:F7)</f>
        <v>66823</v>
      </c>
      <c r="H7" s="53">
        <f t="shared" ref="H7:H39" si="4">F7-G7</f>
        <v>-38738</v>
      </c>
      <c r="I7" s="44">
        <f t="shared" ref="I7:I39" si="5">H7/G7</f>
        <v>-0.57971057869296505</v>
      </c>
    </row>
    <row r="8" spans="1:9" x14ac:dyDescent="0.25">
      <c r="A8" s="19" t="s">
        <v>18</v>
      </c>
      <c r="B8" s="40">
        <f>'2022'!F8</f>
        <v>0</v>
      </c>
      <c r="C8" s="52">
        <f>'2021'!F8</f>
        <v>7558</v>
      </c>
      <c r="D8" s="52">
        <f t="shared" si="2"/>
        <v>-7558</v>
      </c>
      <c r="E8" s="41">
        <f t="shared" si="3"/>
        <v>-1</v>
      </c>
      <c r="F8" s="52">
        <f>SUM('2022'!B8:F8)</f>
        <v>19889</v>
      </c>
      <c r="G8" s="52">
        <f>SUM('2021'!B8:F8)</f>
        <v>43473</v>
      </c>
      <c r="H8" s="52">
        <f t="shared" si="4"/>
        <v>-23584</v>
      </c>
      <c r="I8" s="42">
        <f t="shared" si="5"/>
        <v>-0.54249764221470798</v>
      </c>
    </row>
    <row r="9" spans="1:9" x14ac:dyDescent="0.25">
      <c r="A9" s="24" t="s">
        <v>19</v>
      </c>
      <c r="B9" s="45">
        <f>'2022'!F9</f>
        <v>0</v>
      </c>
      <c r="C9" s="45">
        <f>'2021'!F9</f>
        <v>20484</v>
      </c>
      <c r="D9" s="45">
        <f t="shared" si="2"/>
        <v>-20484</v>
      </c>
      <c r="E9" s="46">
        <f t="shared" si="3"/>
        <v>-1</v>
      </c>
      <c r="F9" s="45">
        <f>SUM('2022'!B9:F9)</f>
        <v>50698</v>
      </c>
      <c r="G9" s="45">
        <f>SUM('2021'!B9:F9)</f>
        <v>117516</v>
      </c>
      <c r="H9" s="45">
        <f t="shared" si="4"/>
        <v>-66818</v>
      </c>
      <c r="I9" s="47">
        <f t="shared" si="5"/>
        <v>-0.56858640525545456</v>
      </c>
    </row>
    <row r="10" spans="1:9" x14ac:dyDescent="0.25">
      <c r="A10" s="21" t="s">
        <v>20</v>
      </c>
      <c r="B10" s="22">
        <f>'2022'!F10</f>
        <v>0</v>
      </c>
      <c r="C10" s="53">
        <f>'2021'!F10</f>
        <v>18981</v>
      </c>
      <c r="D10" s="53">
        <f t="shared" si="2"/>
        <v>-18981</v>
      </c>
      <c r="E10" s="43">
        <f t="shared" si="3"/>
        <v>-1</v>
      </c>
      <c r="F10" s="53">
        <f>SUM('2022'!B10:F10)</f>
        <v>59719</v>
      </c>
      <c r="G10" s="53">
        <f>SUM('2021'!B10:F10)</f>
        <v>109372</v>
      </c>
      <c r="H10" s="53">
        <f t="shared" si="4"/>
        <v>-49653</v>
      </c>
      <c r="I10" s="42">
        <f t="shared" si="5"/>
        <v>-0.45398273781223714</v>
      </c>
    </row>
    <row r="11" spans="1:9" x14ac:dyDescent="0.25">
      <c r="A11" s="19" t="s">
        <v>21</v>
      </c>
      <c r="B11" s="40">
        <f>'2022'!F11</f>
        <v>0</v>
      </c>
      <c r="C11" s="52">
        <f>'2021'!F11</f>
        <v>69792</v>
      </c>
      <c r="D11" s="52">
        <f t="shared" si="2"/>
        <v>-69792</v>
      </c>
      <c r="E11" s="41">
        <f t="shared" si="3"/>
        <v>-1</v>
      </c>
      <c r="F11" s="52">
        <f>SUM('2022'!B11:F11)</f>
        <v>226544</v>
      </c>
      <c r="G11" s="52">
        <f>SUM('2021'!B11:F11)</f>
        <v>417254</v>
      </c>
      <c r="H11" s="52">
        <f t="shared" si="4"/>
        <v>-190710</v>
      </c>
      <c r="I11" s="42">
        <f t="shared" si="5"/>
        <v>-0.45705972860655619</v>
      </c>
    </row>
    <row r="12" spans="1:9" x14ac:dyDescent="0.25">
      <c r="A12" s="21" t="s">
        <v>22</v>
      </c>
      <c r="B12" s="22">
        <f>'2022'!F12</f>
        <v>0</v>
      </c>
      <c r="C12" s="53">
        <f>'2021'!F12</f>
        <v>2920</v>
      </c>
      <c r="D12" s="53">
        <f t="shared" si="2"/>
        <v>-2920</v>
      </c>
      <c r="E12" s="43">
        <f t="shared" si="3"/>
        <v>-1</v>
      </c>
      <c r="F12" s="53">
        <f>SUM('2022'!B12:F12)</f>
        <v>8564</v>
      </c>
      <c r="G12" s="53">
        <f>SUM('2021'!B12:F12)</f>
        <v>16684</v>
      </c>
      <c r="H12" s="53">
        <f t="shared" si="4"/>
        <v>-8120</v>
      </c>
      <c r="I12" s="44">
        <f t="shared" si="5"/>
        <v>-0.48669383840805563</v>
      </c>
    </row>
    <row r="13" spans="1:9" x14ac:dyDescent="0.25">
      <c r="A13" s="19" t="s">
        <v>23</v>
      </c>
      <c r="B13" s="40">
        <f>'2022'!F13</f>
        <v>0</v>
      </c>
      <c r="C13" s="52">
        <f>'2021'!F13</f>
        <v>92607</v>
      </c>
      <c r="D13" s="52">
        <f t="shared" si="2"/>
        <v>-92607</v>
      </c>
      <c r="E13" s="41">
        <f t="shared" si="3"/>
        <v>-1</v>
      </c>
      <c r="F13" s="52">
        <f>SUM('2022'!B13:F13)</f>
        <v>323749</v>
      </c>
      <c r="G13" s="52">
        <f>SUM('2021'!B13:F13)</f>
        <v>590088</v>
      </c>
      <c r="H13" s="52">
        <f t="shared" si="4"/>
        <v>-266339</v>
      </c>
      <c r="I13" s="42">
        <f t="shared" si="5"/>
        <v>-0.45135471319532</v>
      </c>
    </row>
    <row r="14" spans="1:9" x14ac:dyDescent="0.25">
      <c r="A14" s="24" t="s">
        <v>24</v>
      </c>
      <c r="B14" s="45">
        <f>'2022'!F14</f>
        <v>0</v>
      </c>
      <c r="C14" s="45">
        <f>'2021'!F14</f>
        <v>184300</v>
      </c>
      <c r="D14" s="45">
        <f t="shared" si="2"/>
        <v>-184300</v>
      </c>
      <c r="E14" s="46">
        <f t="shared" si="3"/>
        <v>-1</v>
      </c>
      <c r="F14" s="45">
        <f>SUM('2022'!B14:F14)</f>
        <v>618576</v>
      </c>
      <c r="G14" s="45">
        <f>SUM('2021'!B14:F14)</f>
        <v>1133398</v>
      </c>
      <c r="H14" s="45">
        <f t="shared" si="4"/>
        <v>-514822</v>
      </c>
      <c r="I14" s="47">
        <f t="shared" si="5"/>
        <v>-0.4542287881220895</v>
      </c>
    </row>
    <row r="15" spans="1:9" x14ac:dyDescent="0.25">
      <c r="A15" s="21" t="s">
        <v>25</v>
      </c>
      <c r="B15" s="22">
        <f>'2022'!F15</f>
        <v>0</v>
      </c>
      <c r="C15" s="53">
        <f>'2021'!F15</f>
        <v>10502</v>
      </c>
      <c r="D15" s="53">
        <f t="shared" si="2"/>
        <v>-10502</v>
      </c>
      <c r="E15" s="43">
        <f t="shared" si="3"/>
        <v>-1</v>
      </c>
      <c r="F15" s="53">
        <f>SUM('2022'!B15:F15)</f>
        <v>24192</v>
      </c>
      <c r="G15" s="53">
        <f>SUM('2021'!B15:F15)</f>
        <v>61199</v>
      </c>
      <c r="H15" s="53">
        <f t="shared" si="4"/>
        <v>-37007</v>
      </c>
      <c r="I15" s="44">
        <f t="shared" si="5"/>
        <v>-0.60469942319318948</v>
      </c>
    </row>
    <row r="16" spans="1:9" x14ac:dyDescent="0.25">
      <c r="A16" s="19" t="s">
        <v>26</v>
      </c>
      <c r="B16" s="40">
        <f>'2022'!F16</f>
        <v>0</v>
      </c>
      <c r="C16" s="52">
        <f>'2021'!F16</f>
        <v>7746</v>
      </c>
      <c r="D16" s="52">
        <f t="shared" si="2"/>
        <v>-7746</v>
      </c>
      <c r="E16" s="41">
        <f t="shared" si="3"/>
        <v>-1</v>
      </c>
      <c r="F16" s="52">
        <f>SUM('2022'!B16:F16)</f>
        <v>15688</v>
      </c>
      <c r="G16" s="52">
        <f>SUM('2021'!B16:F16)</f>
        <v>44461</v>
      </c>
      <c r="H16" s="52">
        <f t="shared" si="4"/>
        <v>-28773</v>
      </c>
      <c r="I16" s="42">
        <f t="shared" si="5"/>
        <v>-0.64715143609005643</v>
      </c>
    </row>
    <row r="17" spans="1:9" x14ac:dyDescent="0.25">
      <c r="A17" s="24" t="s">
        <v>27</v>
      </c>
      <c r="B17" s="45">
        <f>'2022'!F17</f>
        <v>0</v>
      </c>
      <c r="C17" s="45">
        <f>'2021'!F17</f>
        <v>18248</v>
      </c>
      <c r="D17" s="45">
        <f t="shared" si="2"/>
        <v>-18248</v>
      </c>
      <c r="E17" s="46">
        <f t="shared" si="3"/>
        <v>-1</v>
      </c>
      <c r="F17" s="45">
        <f>SUM('2022'!B17:F17)</f>
        <v>39880</v>
      </c>
      <c r="G17" s="45">
        <f>SUM('2021'!B17:F17)</f>
        <v>105660</v>
      </c>
      <c r="H17" s="45">
        <f t="shared" si="4"/>
        <v>-65780</v>
      </c>
      <c r="I17" s="47">
        <f t="shared" si="5"/>
        <v>-0.62256293772477755</v>
      </c>
    </row>
    <row r="18" spans="1:9" x14ac:dyDescent="0.25">
      <c r="A18" s="21" t="s">
        <v>28</v>
      </c>
      <c r="B18" s="22">
        <f>'2022'!F18</f>
        <v>0</v>
      </c>
      <c r="C18" s="53">
        <f>'2021'!F18</f>
        <v>61378</v>
      </c>
      <c r="D18" s="53">
        <f t="shared" si="2"/>
        <v>-61378</v>
      </c>
      <c r="E18" s="43">
        <f t="shared" si="3"/>
        <v>-1</v>
      </c>
      <c r="F18" s="53">
        <f>SUM('2022'!B18:F18)</f>
        <v>136670</v>
      </c>
      <c r="G18" s="53">
        <f>SUM('2021'!B18:F18)</f>
        <v>281886</v>
      </c>
      <c r="H18" s="53">
        <f t="shared" si="4"/>
        <v>-145216</v>
      </c>
      <c r="I18" s="44">
        <f t="shared" si="5"/>
        <v>-0.51515861021831522</v>
      </c>
    </row>
    <row r="19" spans="1:9" x14ac:dyDescent="0.25">
      <c r="A19" s="19" t="s">
        <v>29</v>
      </c>
      <c r="B19" s="40">
        <f>'2022'!F19</f>
        <v>0</v>
      </c>
      <c r="C19" s="52">
        <f>'2021'!F19</f>
        <v>206436</v>
      </c>
      <c r="D19" s="52">
        <f t="shared" si="2"/>
        <v>-206436</v>
      </c>
      <c r="E19" s="41">
        <f t="shared" si="3"/>
        <v>-1</v>
      </c>
      <c r="F19" s="52">
        <f>SUM('2022'!B19:F19)</f>
        <v>483125</v>
      </c>
      <c r="G19" s="52">
        <f>SUM('2021'!B19:F19)</f>
        <v>979455</v>
      </c>
      <c r="H19" s="52">
        <f t="shared" si="4"/>
        <v>-496330</v>
      </c>
      <c r="I19" s="42">
        <f t="shared" si="5"/>
        <v>-0.50674099371589298</v>
      </c>
    </row>
    <row r="20" spans="1:9" x14ac:dyDescent="0.25">
      <c r="A20" s="24" t="s">
        <v>30</v>
      </c>
      <c r="B20" s="45">
        <f>'2022'!F20</f>
        <v>0</v>
      </c>
      <c r="C20" s="45">
        <f>'2021'!F20</f>
        <v>267814</v>
      </c>
      <c r="D20" s="45">
        <f t="shared" si="2"/>
        <v>-267814</v>
      </c>
      <c r="E20" s="46">
        <f t="shared" si="3"/>
        <v>-1</v>
      </c>
      <c r="F20" s="45">
        <f>SUM('2022'!B20:F20)</f>
        <v>619795</v>
      </c>
      <c r="G20" s="45">
        <f>SUM('2021'!B20:F20)</f>
        <v>1261341</v>
      </c>
      <c r="H20" s="45">
        <f t="shared" si="4"/>
        <v>-641546</v>
      </c>
      <c r="I20" s="47">
        <f t="shared" si="5"/>
        <v>-0.50862217275106414</v>
      </c>
    </row>
    <row r="21" spans="1:9" x14ac:dyDescent="0.25">
      <c r="A21" s="21" t="s">
        <v>31</v>
      </c>
      <c r="B21" s="22">
        <f>'2022'!F21</f>
        <v>0</v>
      </c>
      <c r="C21" s="53">
        <f>'2021'!F21</f>
        <v>1561</v>
      </c>
      <c r="D21" s="53">
        <f t="shared" si="2"/>
        <v>-1561</v>
      </c>
      <c r="E21" s="43">
        <f t="shared" si="3"/>
        <v>-1</v>
      </c>
      <c r="F21" s="53">
        <f>SUM('2022'!B21:F21)</f>
        <v>2530</v>
      </c>
      <c r="G21" s="53">
        <f>SUM('2021'!B21:F21)</f>
        <v>8527</v>
      </c>
      <c r="H21" s="53">
        <f t="shared" si="4"/>
        <v>-5997</v>
      </c>
      <c r="I21" s="44">
        <f t="shared" si="5"/>
        <v>-0.70329541456549782</v>
      </c>
    </row>
    <row r="22" spans="1:9" x14ac:dyDescent="0.25">
      <c r="A22" s="19" t="s">
        <v>32</v>
      </c>
      <c r="B22" s="40">
        <f>'2022'!F22</f>
        <v>0</v>
      </c>
      <c r="C22" s="52">
        <f>'2021'!F22</f>
        <v>3360</v>
      </c>
      <c r="D22" s="52">
        <f t="shared" si="2"/>
        <v>-3360</v>
      </c>
      <c r="E22" s="41">
        <f t="shared" si="3"/>
        <v>-1</v>
      </c>
      <c r="F22" s="52">
        <f>SUM('2022'!B22:F22)</f>
        <v>6793</v>
      </c>
      <c r="G22" s="52">
        <f>SUM('2021'!B22:F22)</f>
        <v>18030</v>
      </c>
      <c r="H22" s="52">
        <f t="shared" si="4"/>
        <v>-11237</v>
      </c>
      <c r="I22" s="42">
        <f t="shared" si="5"/>
        <v>-0.62323904603438718</v>
      </c>
    </row>
    <row r="23" spans="1:9" x14ac:dyDescent="0.25">
      <c r="A23" s="21" t="s">
        <v>33</v>
      </c>
      <c r="B23" s="22">
        <f>'2022'!F23</f>
        <v>0</v>
      </c>
      <c r="C23" s="53">
        <f>'2021'!F23</f>
        <v>1714</v>
      </c>
      <c r="D23" s="53">
        <f t="shared" si="2"/>
        <v>-1714</v>
      </c>
      <c r="E23" s="43">
        <f t="shared" si="3"/>
        <v>-1</v>
      </c>
      <c r="F23" s="53">
        <f>SUM('2022'!B23:F23)</f>
        <v>2880</v>
      </c>
      <c r="G23" s="53">
        <f>SUM('2021'!B23:F23)</f>
        <v>9638</v>
      </c>
      <c r="H23" s="53">
        <f t="shared" si="4"/>
        <v>-6758</v>
      </c>
      <c r="I23" s="44">
        <f t="shared" si="5"/>
        <v>-0.70118281801203575</v>
      </c>
    </row>
    <row r="24" spans="1:9" x14ac:dyDescent="0.25">
      <c r="A24" s="19" t="s">
        <v>34</v>
      </c>
      <c r="B24" s="40">
        <f>'2022'!F24</f>
        <v>0</v>
      </c>
      <c r="C24" s="52">
        <f>'2021'!F24</f>
        <v>2239</v>
      </c>
      <c r="D24" s="52">
        <f t="shared" si="2"/>
        <v>-2239</v>
      </c>
      <c r="E24" s="41">
        <f t="shared" si="3"/>
        <v>-1</v>
      </c>
      <c r="F24" s="52">
        <f>SUM('2022'!B24:F24)</f>
        <v>4482</v>
      </c>
      <c r="G24" s="52">
        <f>SUM('2021'!B24:F24)</f>
        <v>13182</v>
      </c>
      <c r="H24" s="52">
        <f t="shared" si="4"/>
        <v>-8700</v>
      </c>
      <c r="I24" s="42">
        <f t="shared" si="5"/>
        <v>-0.65999089667728716</v>
      </c>
    </row>
    <row r="25" spans="1:9" x14ac:dyDescent="0.25">
      <c r="A25" s="21" t="s">
        <v>35</v>
      </c>
      <c r="B25" s="22">
        <f>'2022'!F25</f>
        <v>0</v>
      </c>
      <c r="C25" s="53">
        <f>'2021'!F25</f>
        <v>3345</v>
      </c>
      <c r="D25" s="53">
        <f t="shared" si="2"/>
        <v>-3345</v>
      </c>
      <c r="E25" s="43">
        <f t="shared" si="3"/>
        <v>-1</v>
      </c>
      <c r="F25" s="53">
        <f>SUM('2022'!B25:F25)</f>
        <v>7098</v>
      </c>
      <c r="G25" s="53">
        <f>SUM('2021'!B25:F25)</f>
        <v>18997</v>
      </c>
      <c r="H25" s="53">
        <f t="shared" si="4"/>
        <v>-11899</v>
      </c>
      <c r="I25" s="44">
        <f t="shared" si="5"/>
        <v>-0.62636205716692106</v>
      </c>
    </row>
    <row r="26" spans="1:9" x14ac:dyDescent="0.25">
      <c r="A26" s="19" t="s">
        <v>36</v>
      </c>
      <c r="B26" s="40">
        <f>'2022'!F26</f>
        <v>0</v>
      </c>
      <c r="C26" s="52">
        <f>'2021'!F26</f>
        <v>5418</v>
      </c>
      <c r="D26" s="52">
        <f t="shared" si="2"/>
        <v>-5418</v>
      </c>
      <c r="E26" s="41">
        <f t="shared" si="3"/>
        <v>-1</v>
      </c>
      <c r="F26" s="52">
        <f>SUM('2022'!B26:F26)</f>
        <v>9088</v>
      </c>
      <c r="G26" s="52">
        <f>SUM('2021'!B26:F26)</f>
        <v>28364</v>
      </c>
      <c r="H26" s="52">
        <f t="shared" si="4"/>
        <v>-19276</v>
      </c>
      <c r="I26" s="42">
        <f t="shared" si="5"/>
        <v>-0.67959385136088002</v>
      </c>
    </row>
    <row r="27" spans="1:9" x14ac:dyDescent="0.25">
      <c r="A27" s="24" t="s">
        <v>37</v>
      </c>
      <c r="B27" s="45">
        <f>'2022'!F27</f>
        <v>0</v>
      </c>
      <c r="C27" s="45">
        <f>'2021'!F27</f>
        <v>17637</v>
      </c>
      <c r="D27" s="45">
        <f t="shared" si="2"/>
        <v>-17637</v>
      </c>
      <c r="E27" s="46">
        <f t="shared" si="3"/>
        <v>-1</v>
      </c>
      <c r="F27" s="45">
        <f>SUM('2022'!B27:F27)</f>
        <v>32871</v>
      </c>
      <c r="G27" s="45">
        <f>SUM('2021'!B27:F27)</f>
        <v>96738</v>
      </c>
      <c r="H27" s="45">
        <f t="shared" si="4"/>
        <v>-63867</v>
      </c>
      <c r="I27" s="47">
        <f t="shared" si="5"/>
        <v>-0.66020591701296283</v>
      </c>
    </row>
    <row r="28" spans="1:9" x14ac:dyDescent="0.25">
      <c r="A28" s="21" t="s">
        <v>38</v>
      </c>
      <c r="B28" s="22">
        <f>'2022'!F28</f>
        <v>0</v>
      </c>
      <c r="C28" s="53">
        <f>'2021'!F28</f>
        <v>7779</v>
      </c>
      <c r="D28" s="53">
        <f t="shared" si="2"/>
        <v>-7779</v>
      </c>
      <c r="E28" s="43">
        <f t="shared" si="3"/>
        <v>-1</v>
      </c>
      <c r="F28" s="53">
        <f>SUM('2022'!B28:F28)</f>
        <v>19967</v>
      </c>
      <c r="G28" s="53">
        <f>SUM('2021'!B28:F28)</f>
        <v>41619</v>
      </c>
      <c r="H28" s="53">
        <f t="shared" si="4"/>
        <v>-21652</v>
      </c>
      <c r="I28" s="44">
        <f t="shared" si="5"/>
        <v>-0.52024315817294986</v>
      </c>
    </row>
    <row r="29" spans="1:9" x14ac:dyDescent="0.25">
      <c r="A29" s="19" t="s">
        <v>39</v>
      </c>
      <c r="B29" s="40">
        <f>'2022'!F29</f>
        <v>0</v>
      </c>
      <c r="C29" s="52">
        <f>'2021'!F29</f>
        <v>29808</v>
      </c>
      <c r="D29" s="52">
        <f t="shared" si="2"/>
        <v>-29808</v>
      </c>
      <c r="E29" s="41">
        <f t="shared" si="3"/>
        <v>-1</v>
      </c>
      <c r="F29" s="52">
        <f>SUM('2022'!B29:F29)</f>
        <v>97980</v>
      </c>
      <c r="G29" s="52">
        <f>SUM('2021'!B29:F29)</f>
        <v>193594</v>
      </c>
      <c r="H29" s="52">
        <f t="shared" si="4"/>
        <v>-95614</v>
      </c>
      <c r="I29" s="42">
        <f t="shared" si="5"/>
        <v>-0.49388927342789551</v>
      </c>
    </row>
    <row r="30" spans="1:9" x14ac:dyDescent="0.25">
      <c r="A30" s="21" t="s">
        <v>40</v>
      </c>
      <c r="B30" s="22">
        <f>'2022'!F30</f>
        <v>0</v>
      </c>
      <c r="C30" s="53">
        <f>'2021'!F30</f>
        <v>51416</v>
      </c>
      <c r="D30" s="53">
        <f t="shared" si="2"/>
        <v>-51416</v>
      </c>
      <c r="E30" s="43">
        <f t="shared" si="3"/>
        <v>-1</v>
      </c>
      <c r="F30" s="53">
        <f>SUM('2022'!B30:F30)</f>
        <v>127682</v>
      </c>
      <c r="G30" s="53">
        <f>SUM('2021'!B30:F30)</f>
        <v>247538</v>
      </c>
      <c r="H30" s="53">
        <f t="shared" si="4"/>
        <v>-119856</v>
      </c>
      <c r="I30" s="44">
        <f t="shared" si="5"/>
        <v>-0.48419232602671103</v>
      </c>
    </row>
    <row r="31" spans="1:9" x14ac:dyDescent="0.25">
      <c r="A31" s="24" t="s">
        <v>41</v>
      </c>
      <c r="B31" s="45">
        <f>'2022'!F31</f>
        <v>0</v>
      </c>
      <c r="C31" s="45">
        <f>'2021'!F31</f>
        <v>89003</v>
      </c>
      <c r="D31" s="45">
        <f t="shared" si="2"/>
        <v>-89003</v>
      </c>
      <c r="E31" s="46">
        <f t="shared" si="3"/>
        <v>-1</v>
      </c>
      <c r="F31" s="45">
        <f>SUM('2022'!B31:F31)</f>
        <v>245629</v>
      </c>
      <c r="G31" s="45">
        <f>SUM('2021'!B31:F31)</f>
        <v>482751</v>
      </c>
      <c r="H31" s="45">
        <f t="shared" si="4"/>
        <v>-237122</v>
      </c>
      <c r="I31" s="47">
        <f t="shared" si="5"/>
        <v>-0.49118903948412329</v>
      </c>
    </row>
    <row r="32" spans="1:9" x14ac:dyDescent="0.25">
      <c r="A32" s="19" t="s">
        <v>42</v>
      </c>
      <c r="B32" s="40">
        <f>'2022'!F32</f>
        <v>0</v>
      </c>
      <c r="C32" s="52">
        <f>'2021'!F32</f>
        <v>69372</v>
      </c>
      <c r="D32" s="52">
        <f t="shared" si="2"/>
        <v>-69372</v>
      </c>
      <c r="E32" s="41">
        <f t="shared" si="3"/>
        <v>-1</v>
      </c>
      <c r="F32" s="52">
        <f>SUM('2022'!B32:F32)</f>
        <v>175796</v>
      </c>
      <c r="G32" s="52">
        <f>SUM('2021'!B32:F32)</f>
        <v>380701</v>
      </c>
      <c r="H32" s="52">
        <f t="shared" si="4"/>
        <v>-204905</v>
      </c>
      <c r="I32" s="42">
        <f t="shared" si="5"/>
        <v>-0.53823079004257934</v>
      </c>
    </row>
    <row r="33" spans="1:9" x14ac:dyDescent="0.25">
      <c r="A33" s="21" t="s">
        <v>43</v>
      </c>
      <c r="B33" s="22">
        <f>'2022'!F33</f>
        <v>0</v>
      </c>
      <c r="C33" s="53">
        <f>'2021'!F33</f>
        <v>94012</v>
      </c>
      <c r="D33" s="53">
        <f t="shared" si="2"/>
        <v>-94012</v>
      </c>
      <c r="E33" s="43">
        <f t="shared" si="3"/>
        <v>-1</v>
      </c>
      <c r="F33" s="53">
        <f>SUM('2022'!B33:F33)</f>
        <v>244043</v>
      </c>
      <c r="G33" s="53">
        <f>SUM('2021'!B33:F33)</f>
        <v>498927</v>
      </c>
      <c r="H33" s="53">
        <f t="shared" si="4"/>
        <v>-254884</v>
      </c>
      <c r="I33" s="44">
        <f t="shared" si="5"/>
        <v>-0.51086431481960282</v>
      </c>
    </row>
    <row r="34" spans="1:9" x14ac:dyDescent="0.25">
      <c r="A34" s="24" t="s">
        <v>44</v>
      </c>
      <c r="B34" s="45">
        <f>'2022'!F34</f>
        <v>0</v>
      </c>
      <c r="C34" s="45">
        <f>'2021'!F34</f>
        <v>163384</v>
      </c>
      <c r="D34" s="54">
        <f t="shared" si="2"/>
        <v>-163384</v>
      </c>
      <c r="E34" s="46">
        <f t="shared" si="3"/>
        <v>-1</v>
      </c>
      <c r="F34" s="45">
        <f>SUM('2022'!B34:F34)</f>
        <v>419839</v>
      </c>
      <c r="G34" s="8">
        <f>SUM('2021'!B34:F34)</f>
        <v>879628</v>
      </c>
      <c r="H34" s="8">
        <f t="shared" si="4"/>
        <v>-459789</v>
      </c>
      <c r="I34" s="47">
        <f t="shared" si="5"/>
        <v>-0.52270846312304742</v>
      </c>
    </row>
    <row r="35" spans="1:9" x14ac:dyDescent="0.25">
      <c r="A35" s="19" t="s">
        <v>45</v>
      </c>
      <c r="B35" s="40">
        <f>'2022'!F35</f>
        <v>0</v>
      </c>
      <c r="C35" s="52">
        <f>'2021'!F35</f>
        <v>64</v>
      </c>
      <c r="D35" s="52">
        <f t="shared" si="2"/>
        <v>-64</v>
      </c>
      <c r="E35" s="41">
        <f t="shared" si="3"/>
        <v>-1</v>
      </c>
      <c r="F35" s="10">
        <f>SUM('2022'!B35:F35)</f>
        <v>118</v>
      </c>
      <c r="G35" s="40">
        <f>SUM('2021'!B35:F35)</f>
        <v>274</v>
      </c>
      <c r="H35" s="40">
        <f t="shared" si="4"/>
        <v>-156</v>
      </c>
      <c r="I35" s="6">
        <f t="shared" si="5"/>
        <v>-0.56934306569343063</v>
      </c>
    </row>
    <row r="36" spans="1:9" x14ac:dyDescent="0.25">
      <c r="A36" s="21" t="s">
        <v>46</v>
      </c>
      <c r="B36" s="22">
        <f>'2022'!F36</f>
        <v>0</v>
      </c>
      <c r="C36" s="53">
        <f>'2021'!F36</f>
        <v>6695</v>
      </c>
      <c r="D36" s="53">
        <f t="shared" si="2"/>
        <v>-6695</v>
      </c>
      <c r="E36" s="55">
        <f t="shared" si="3"/>
        <v>-1</v>
      </c>
      <c r="F36" s="11">
        <f>SUM('2022'!B36:F36)</f>
        <v>12150</v>
      </c>
      <c r="G36" s="22">
        <f>SUM('2021'!B36:F36)</f>
        <v>34833</v>
      </c>
      <c r="H36" s="22">
        <f t="shared" si="4"/>
        <v>-22683</v>
      </c>
      <c r="I36" s="7">
        <f t="shared" si="5"/>
        <v>-0.65119283438119024</v>
      </c>
    </row>
    <row r="37" spans="1:9" x14ac:dyDescent="0.25">
      <c r="A37" s="19" t="s">
        <v>47</v>
      </c>
      <c r="B37" s="40">
        <f>'2022'!F37</f>
        <v>0</v>
      </c>
      <c r="C37" s="52">
        <f>'2021'!F37</f>
        <v>32712</v>
      </c>
      <c r="D37" s="52">
        <f t="shared" si="2"/>
        <v>-32712</v>
      </c>
      <c r="E37" s="41">
        <f t="shared" si="3"/>
        <v>-1</v>
      </c>
      <c r="F37" s="10">
        <f>SUM('2022'!B37:F37)</f>
        <v>43029</v>
      </c>
      <c r="G37" s="40">
        <f>SUM('2021'!B37:F37)</f>
        <v>138260</v>
      </c>
      <c r="H37" s="40">
        <f t="shared" si="4"/>
        <v>-95231</v>
      </c>
      <c r="I37" s="6">
        <f t="shared" si="5"/>
        <v>-0.68878200491826991</v>
      </c>
    </row>
    <row r="38" spans="1:9" x14ac:dyDescent="0.25">
      <c r="A38" s="24" t="s">
        <v>48</v>
      </c>
      <c r="B38" s="45">
        <f>'2022'!F38</f>
        <v>0</v>
      </c>
      <c r="C38" s="45">
        <f>'2021'!F38</f>
        <v>39471</v>
      </c>
      <c r="D38" s="45">
        <f t="shared" si="2"/>
        <v>-39471</v>
      </c>
      <c r="E38" s="46">
        <f t="shared" si="3"/>
        <v>-1</v>
      </c>
      <c r="F38" s="45">
        <f>SUM('2022'!B38:F38)</f>
        <v>55297</v>
      </c>
      <c r="G38" s="9">
        <f>SUM('2021'!B38:F38)</f>
        <v>173367</v>
      </c>
      <c r="H38" s="9">
        <f t="shared" si="4"/>
        <v>-118070</v>
      </c>
      <c r="I38" s="47">
        <f t="shared" si="5"/>
        <v>-0.68104079784503391</v>
      </c>
    </row>
    <row r="39" spans="1:9" x14ac:dyDescent="0.25">
      <c r="A39" s="26" t="s">
        <v>49</v>
      </c>
      <c r="B39" s="56">
        <f>'2022'!F39</f>
        <v>0</v>
      </c>
      <c r="C39" s="56">
        <f>'2021'!F39</f>
        <v>800341</v>
      </c>
      <c r="D39" s="56">
        <f t="shared" si="2"/>
        <v>-800341</v>
      </c>
      <c r="E39" s="57">
        <f t="shared" si="3"/>
        <v>-1</v>
      </c>
      <c r="F39" s="58">
        <f>SUM('2022'!B39:F39)</f>
        <v>2082585</v>
      </c>
      <c r="G39" s="58">
        <f>SUM('2021'!B39:F39)</f>
        <v>4250399</v>
      </c>
      <c r="H39" s="58">
        <f t="shared" si="4"/>
        <v>-2167814</v>
      </c>
      <c r="I39" s="59">
        <f t="shared" si="5"/>
        <v>-0.51002599991200825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7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'2022'!G6</f>
        <v>0</v>
      </c>
      <c r="C6" s="52">
        <f>'2021'!G6</f>
        <v>772</v>
      </c>
      <c r="D6" s="52">
        <f t="shared" ref="D6" si="0">B6-C6</f>
        <v>-772</v>
      </c>
      <c r="E6" s="41">
        <f t="shared" ref="E6" si="1">D6/C6</f>
        <v>-1</v>
      </c>
      <c r="F6" s="52">
        <f>SUM('2022'!B6:G6)</f>
        <v>2724</v>
      </c>
      <c r="G6" s="52">
        <f>SUM('2021'!B6:G6)</f>
        <v>7992</v>
      </c>
      <c r="H6" s="52">
        <f>F6-G6</f>
        <v>-5268</v>
      </c>
      <c r="I6" s="42">
        <f>H6/G6</f>
        <v>-0.65915915915915912</v>
      </c>
    </row>
    <row r="7" spans="1:9" x14ac:dyDescent="0.25">
      <c r="A7" s="21" t="s">
        <v>17</v>
      </c>
      <c r="B7" s="22">
        <f>'2022'!G7</f>
        <v>0</v>
      </c>
      <c r="C7" s="53">
        <f>'2021'!G7</f>
        <v>9376</v>
      </c>
      <c r="D7" s="53">
        <f t="shared" ref="D7:D39" si="2">B7-C7</f>
        <v>-9376</v>
      </c>
      <c r="E7" s="43">
        <f t="shared" ref="E7:E39" si="3">D7/C7</f>
        <v>-1</v>
      </c>
      <c r="F7" s="53">
        <f>SUM('2022'!B7:G7)</f>
        <v>28085</v>
      </c>
      <c r="G7" s="53">
        <f>SUM('2021'!B7:G7)</f>
        <v>76199</v>
      </c>
      <c r="H7" s="53">
        <f t="shared" ref="H7:H39" si="4">F7-G7</f>
        <v>-48114</v>
      </c>
      <c r="I7" s="44">
        <f t="shared" ref="I7:I39" si="5">H7/G7</f>
        <v>-0.63142560925996405</v>
      </c>
    </row>
    <row r="8" spans="1:9" x14ac:dyDescent="0.25">
      <c r="A8" s="19" t="s">
        <v>18</v>
      </c>
      <c r="B8" s="40">
        <f>'2022'!G8</f>
        <v>0</v>
      </c>
      <c r="C8" s="52">
        <f>'2021'!G8</f>
        <v>6483</v>
      </c>
      <c r="D8" s="52">
        <f t="shared" si="2"/>
        <v>-6483</v>
      </c>
      <c r="E8" s="41">
        <f t="shared" si="3"/>
        <v>-1</v>
      </c>
      <c r="F8" s="52">
        <f>SUM('2022'!B8:G8)</f>
        <v>19889</v>
      </c>
      <c r="G8" s="52">
        <f>SUM('2021'!B8:G8)</f>
        <v>49956</v>
      </c>
      <c r="H8" s="52">
        <f t="shared" si="4"/>
        <v>-30067</v>
      </c>
      <c r="I8" s="42">
        <f t="shared" si="5"/>
        <v>-0.60186964528785336</v>
      </c>
    </row>
    <row r="9" spans="1:9" x14ac:dyDescent="0.25">
      <c r="A9" s="24" t="s">
        <v>19</v>
      </c>
      <c r="B9" s="45">
        <f>'2022'!G9</f>
        <v>0</v>
      </c>
      <c r="C9" s="45">
        <f>'2021'!G9</f>
        <v>16631</v>
      </c>
      <c r="D9" s="45">
        <f t="shared" si="2"/>
        <v>-16631</v>
      </c>
      <c r="E9" s="46">
        <f t="shared" si="3"/>
        <v>-1</v>
      </c>
      <c r="F9" s="45">
        <f>SUM('2022'!B9:G9)</f>
        <v>50698</v>
      </c>
      <c r="G9" s="45">
        <f>SUM('2021'!B9:G9)</f>
        <v>134147</v>
      </c>
      <c r="H9" s="45">
        <f t="shared" si="4"/>
        <v>-83449</v>
      </c>
      <c r="I9" s="47">
        <f t="shared" si="5"/>
        <v>-0.62207130983175174</v>
      </c>
    </row>
    <row r="10" spans="1:9" x14ac:dyDescent="0.25">
      <c r="A10" s="21" t="s">
        <v>20</v>
      </c>
      <c r="B10" s="22">
        <f>'2022'!G10</f>
        <v>0</v>
      </c>
      <c r="C10" s="53">
        <f>'2021'!G10</f>
        <v>20263</v>
      </c>
      <c r="D10" s="53">
        <f t="shared" si="2"/>
        <v>-20263</v>
      </c>
      <c r="E10" s="43">
        <f t="shared" si="3"/>
        <v>-1</v>
      </c>
      <c r="F10" s="53">
        <f>SUM('2022'!B10:G10)</f>
        <v>59719</v>
      </c>
      <c r="G10" s="53">
        <f>SUM('2021'!B10:G10)</f>
        <v>129635</v>
      </c>
      <c r="H10" s="53">
        <f t="shared" si="4"/>
        <v>-69916</v>
      </c>
      <c r="I10" s="42">
        <f t="shared" si="5"/>
        <v>-0.53932965634280861</v>
      </c>
    </row>
    <row r="11" spans="1:9" x14ac:dyDescent="0.25">
      <c r="A11" s="19" t="s">
        <v>21</v>
      </c>
      <c r="B11" s="40">
        <f>'2022'!G11</f>
        <v>0</v>
      </c>
      <c r="C11" s="52">
        <f>'2021'!G11</f>
        <v>93067</v>
      </c>
      <c r="D11" s="52">
        <f t="shared" si="2"/>
        <v>-93067</v>
      </c>
      <c r="E11" s="41">
        <f t="shared" si="3"/>
        <v>-1</v>
      </c>
      <c r="F11" s="52">
        <f>SUM('2022'!B11:G11)</f>
        <v>226544</v>
      </c>
      <c r="G11" s="52">
        <f>SUM('2021'!B11:G11)</f>
        <v>510321</v>
      </c>
      <c r="H11" s="52">
        <f t="shared" si="4"/>
        <v>-283777</v>
      </c>
      <c r="I11" s="42">
        <f t="shared" si="5"/>
        <v>-0.55607548974077103</v>
      </c>
    </row>
    <row r="12" spans="1:9" x14ac:dyDescent="0.25">
      <c r="A12" s="21" t="s">
        <v>22</v>
      </c>
      <c r="B12" s="22">
        <f>'2022'!G12</f>
        <v>0</v>
      </c>
      <c r="C12" s="53">
        <f>'2021'!G12</f>
        <v>2780</v>
      </c>
      <c r="D12" s="53">
        <f t="shared" si="2"/>
        <v>-2780</v>
      </c>
      <c r="E12" s="43">
        <f t="shared" si="3"/>
        <v>-1</v>
      </c>
      <c r="F12" s="53">
        <f>SUM('2022'!B12:G12)</f>
        <v>8564</v>
      </c>
      <c r="G12" s="53">
        <f>SUM('2021'!B12:G12)</f>
        <v>19464</v>
      </c>
      <c r="H12" s="53">
        <f t="shared" si="4"/>
        <v>-10900</v>
      </c>
      <c r="I12" s="44">
        <f t="shared" si="5"/>
        <v>-0.56000822030415121</v>
      </c>
    </row>
    <row r="13" spans="1:9" x14ac:dyDescent="0.25">
      <c r="A13" s="19" t="s">
        <v>23</v>
      </c>
      <c r="B13" s="40">
        <f>'2022'!G13</f>
        <v>0</v>
      </c>
      <c r="C13" s="52">
        <f>'2021'!G13</f>
        <v>121313</v>
      </c>
      <c r="D13" s="52">
        <f t="shared" si="2"/>
        <v>-121313</v>
      </c>
      <c r="E13" s="41">
        <f t="shared" si="3"/>
        <v>-1</v>
      </c>
      <c r="F13" s="52">
        <f>SUM('2022'!B13:G13)</f>
        <v>323749</v>
      </c>
      <c r="G13" s="52">
        <f>SUM('2021'!B13:G13)</f>
        <v>711401</v>
      </c>
      <c r="H13" s="52">
        <f t="shared" si="4"/>
        <v>-387652</v>
      </c>
      <c r="I13" s="42">
        <f t="shared" si="5"/>
        <v>-0.54491348761106606</v>
      </c>
    </row>
    <row r="14" spans="1:9" x14ac:dyDescent="0.25">
      <c r="A14" s="24" t="s">
        <v>24</v>
      </c>
      <c r="B14" s="45">
        <f>'2022'!G14</f>
        <v>0</v>
      </c>
      <c r="C14" s="45">
        <f>'2021'!G14</f>
        <v>237423</v>
      </c>
      <c r="D14" s="45">
        <f t="shared" si="2"/>
        <v>-237423</v>
      </c>
      <c r="E14" s="46">
        <f t="shared" si="3"/>
        <v>-1</v>
      </c>
      <c r="F14" s="45">
        <f>SUM('2022'!B14:G14)</f>
        <v>618576</v>
      </c>
      <c r="G14" s="45">
        <f>SUM('2021'!B14:G14)</f>
        <v>1370821</v>
      </c>
      <c r="H14" s="45">
        <f t="shared" si="4"/>
        <v>-752245</v>
      </c>
      <c r="I14" s="47">
        <f t="shared" si="5"/>
        <v>-0.54875508910353721</v>
      </c>
    </row>
    <row r="15" spans="1:9" x14ac:dyDescent="0.25">
      <c r="A15" s="21" t="s">
        <v>25</v>
      </c>
      <c r="B15" s="22">
        <f>'2022'!G15</f>
        <v>0</v>
      </c>
      <c r="C15" s="53">
        <f>'2021'!G15</f>
        <v>8880</v>
      </c>
      <c r="D15" s="53">
        <f t="shared" si="2"/>
        <v>-8880</v>
      </c>
      <c r="E15" s="43">
        <f t="shared" si="3"/>
        <v>-1</v>
      </c>
      <c r="F15" s="53">
        <f>SUM('2022'!B15:G15)</f>
        <v>24192</v>
      </c>
      <c r="G15" s="53">
        <f>SUM('2021'!B15:G15)</f>
        <v>70079</v>
      </c>
      <c r="H15" s="53">
        <f t="shared" si="4"/>
        <v>-45887</v>
      </c>
      <c r="I15" s="44">
        <f t="shared" si="5"/>
        <v>-0.65478959460037955</v>
      </c>
    </row>
    <row r="16" spans="1:9" x14ac:dyDescent="0.25">
      <c r="A16" s="19" t="s">
        <v>26</v>
      </c>
      <c r="B16" s="40">
        <f>'2022'!G16</f>
        <v>0</v>
      </c>
      <c r="C16" s="52">
        <f>'2021'!G16</f>
        <v>6374</v>
      </c>
      <c r="D16" s="52">
        <f t="shared" si="2"/>
        <v>-6374</v>
      </c>
      <c r="E16" s="41">
        <f t="shared" si="3"/>
        <v>-1</v>
      </c>
      <c r="F16" s="52">
        <f>SUM('2022'!B16:G16)</f>
        <v>15688</v>
      </c>
      <c r="G16" s="52">
        <f>SUM('2021'!B16:G16)</f>
        <v>50835</v>
      </c>
      <c r="H16" s="52">
        <f t="shared" si="4"/>
        <v>-35147</v>
      </c>
      <c r="I16" s="42">
        <f t="shared" si="5"/>
        <v>-0.69139372479590833</v>
      </c>
    </row>
    <row r="17" spans="1:9" x14ac:dyDescent="0.25">
      <c r="A17" s="24" t="s">
        <v>27</v>
      </c>
      <c r="B17" s="45">
        <f>'2022'!G17</f>
        <v>0</v>
      </c>
      <c r="C17" s="45">
        <f>'2021'!G17</f>
        <v>15254</v>
      </c>
      <c r="D17" s="45">
        <f t="shared" si="2"/>
        <v>-15254</v>
      </c>
      <c r="E17" s="46">
        <f t="shared" si="3"/>
        <v>-1</v>
      </c>
      <c r="F17" s="45">
        <f>SUM('2022'!B17:G17)</f>
        <v>39880</v>
      </c>
      <c r="G17" s="45">
        <f>SUM('2021'!B17:G17)</f>
        <v>120914</v>
      </c>
      <c r="H17" s="45">
        <f t="shared" si="4"/>
        <v>-81034</v>
      </c>
      <c r="I17" s="47">
        <f t="shared" si="5"/>
        <v>-0.67017880477033265</v>
      </c>
    </row>
    <row r="18" spans="1:9" x14ac:dyDescent="0.25">
      <c r="A18" s="21" t="s">
        <v>28</v>
      </c>
      <c r="B18" s="22">
        <f>'2022'!G18</f>
        <v>0</v>
      </c>
      <c r="C18" s="53">
        <f>'2021'!G18</f>
        <v>62938</v>
      </c>
      <c r="D18" s="53">
        <f t="shared" si="2"/>
        <v>-62938</v>
      </c>
      <c r="E18" s="43">
        <f t="shared" si="3"/>
        <v>-1</v>
      </c>
      <c r="F18" s="53">
        <f>SUM('2022'!B18:G18)</f>
        <v>136670</v>
      </c>
      <c r="G18" s="53">
        <f>SUM('2021'!B18:G18)</f>
        <v>344824</v>
      </c>
      <c r="H18" s="53">
        <f t="shared" si="4"/>
        <v>-208154</v>
      </c>
      <c r="I18" s="44">
        <f t="shared" si="5"/>
        <v>-0.60365287798993106</v>
      </c>
    </row>
    <row r="19" spans="1:9" x14ac:dyDescent="0.25">
      <c r="A19" s="19" t="s">
        <v>29</v>
      </c>
      <c r="B19" s="40">
        <f>'2022'!G19</f>
        <v>0</v>
      </c>
      <c r="C19" s="52">
        <f>'2021'!G19</f>
        <v>208591</v>
      </c>
      <c r="D19" s="52">
        <f t="shared" si="2"/>
        <v>-208591</v>
      </c>
      <c r="E19" s="41">
        <f t="shared" si="3"/>
        <v>-1</v>
      </c>
      <c r="F19" s="52">
        <f>SUM('2022'!B19:G19)</f>
        <v>483125</v>
      </c>
      <c r="G19" s="52">
        <f>SUM('2021'!B19:G19)</f>
        <v>1188046</v>
      </c>
      <c r="H19" s="52">
        <f t="shared" si="4"/>
        <v>-704921</v>
      </c>
      <c r="I19" s="42">
        <f t="shared" si="5"/>
        <v>-0.59334487048481288</v>
      </c>
    </row>
    <row r="20" spans="1:9" x14ac:dyDescent="0.25">
      <c r="A20" s="24" t="s">
        <v>30</v>
      </c>
      <c r="B20" s="45">
        <f>'2022'!G20</f>
        <v>0</v>
      </c>
      <c r="C20" s="45">
        <f>'2021'!G20</f>
        <v>271529</v>
      </c>
      <c r="D20" s="45">
        <f t="shared" si="2"/>
        <v>-271529</v>
      </c>
      <c r="E20" s="46">
        <f t="shared" si="3"/>
        <v>-1</v>
      </c>
      <c r="F20" s="45">
        <f>SUM('2022'!B20:G20)</f>
        <v>619795</v>
      </c>
      <c r="G20" s="45">
        <f>SUM('2021'!B20:G20)</f>
        <v>1532870</v>
      </c>
      <c r="H20" s="45">
        <f t="shared" si="4"/>
        <v>-913075</v>
      </c>
      <c r="I20" s="47">
        <f t="shared" si="5"/>
        <v>-0.59566368968014249</v>
      </c>
    </row>
    <row r="21" spans="1:9" x14ac:dyDescent="0.25">
      <c r="A21" s="21" t="s">
        <v>31</v>
      </c>
      <c r="B21" s="22">
        <f>'2022'!G21</f>
        <v>0</v>
      </c>
      <c r="C21" s="53">
        <f>'2021'!G21</f>
        <v>887</v>
      </c>
      <c r="D21" s="53">
        <f t="shared" si="2"/>
        <v>-887</v>
      </c>
      <c r="E21" s="43">
        <f t="shared" si="3"/>
        <v>-1</v>
      </c>
      <c r="F21" s="53">
        <f>SUM('2022'!B21:G21)</f>
        <v>2530</v>
      </c>
      <c r="G21" s="53">
        <f>SUM('2021'!B21:G21)</f>
        <v>9414</v>
      </c>
      <c r="H21" s="53">
        <f t="shared" si="4"/>
        <v>-6884</v>
      </c>
      <c r="I21" s="44">
        <f t="shared" si="5"/>
        <v>-0.73125132780964519</v>
      </c>
    </row>
    <row r="22" spans="1:9" x14ac:dyDescent="0.25">
      <c r="A22" s="19" t="s">
        <v>32</v>
      </c>
      <c r="B22" s="40">
        <f>'2022'!G22</f>
        <v>0</v>
      </c>
      <c r="C22" s="52">
        <f>'2021'!G22</f>
        <v>2371</v>
      </c>
      <c r="D22" s="52">
        <f t="shared" si="2"/>
        <v>-2371</v>
      </c>
      <c r="E22" s="41">
        <f t="shared" si="3"/>
        <v>-1</v>
      </c>
      <c r="F22" s="52">
        <f>SUM('2022'!B22:G22)</f>
        <v>6793</v>
      </c>
      <c r="G22" s="52">
        <f>SUM('2021'!B22:G22)</f>
        <v>20401</v>
      </c>
      <c r="H22" s="52">
        <f t="shared" si="4"/>
        <v>-13608</v>
      </c>
      <c r="I22" s="42">
        <f t="shared" si="5"/>
        <v>-0.66702612617028578</v>
      </c>
    </row>
    <row r="23" spans="1:9" x14ac:dyDescent="0.25">
      <c r="A23" s="21" t="s">
        <v>33</v>
      </c>
      <c r="B23" s="22">
        <f>'2022'!G23</f>
        <v>0</v>
      </c>
      <c r="C23" s="53">
        <f>'2021'!G23</f>
        <v>1188</v>
      </c>
      <c r="D23" s="53">
        <f t="shared" si="2"/>
        <v>-1188</v>
      </c>
      <c r="E23" s="43">
        <f t="shared" si="3"/>
        <v>-1</v>
      </c>
      <c r="F23" s="53">
        <f>SUM('2022'!B23:G23)</f>
        <v>2880</v>
      </c>
      <c r="G23" s="53">
        <f>SUM('2021'!B23:G23)</f>
        <v>10826</v>
      </c>
      <c r="H23" s="53">
        <f t="shared" si="4"/>
        <v>-7946</v>
      </c>
      <c r="I23" s="44">
        <f t="shared" si="5"/>
        <v>-0.7339737668575651</v>
      </c>
    </row>
    <row r="24" spans="1:9" x14ac:dyDescent="0.25">
      <c r="A24" s="19" t="s">
        <v>34</v>
      </c>
      <c r="B24" s="40">
        <f>'2022'!G24</f>
        <v>0</v>
      </c>
      <c r="C24" s="52">
        <f>'2021'!G24</f>
        <v>1617</v>
      </c>
      <c r="D24" s="52">
        <f t="shared" si="2"/>
        <v>-1617</v>
      </c>
      <c r="E24" s="41">
        <f t="shared" si="3"/>
        <v>-1</v>
      </c>
      <c r="F24" s="52">
        <f>SUM('2022'!B24:G24)</f>
        <v>4482</v>
      </c>
      <c r="G24" s="52">
        <f>SUM('2021'!B24:G24)</f>
        <v>14799</v>
      </c>
      <c r="H24" s="52">
        <f t="shared" si="4"/>
        <v>-10317</v>
      </c>
      <c r="I24" s="42">
        <f t="shared" si="5"/>
        <v>-0.69714169876342991</v>
      </c>
    </row>
    <row r="25" spans="1:9" x14ac:dyDescent="0.25">
      <c r="A25" s="21" t="s">
        <v>35</v>
      </c>
      <c r="B25" s="22">
        <f>'2022'!G25</f>
        <v>0</v>
      </c>
      <c r="C25" s="53">
        <f>'2021'!G25</f>
        <v>2661</v>
      </c>
      <c r="D25" s="53">
        <f t="shared" si="2"/>
        <v>-2661</v>
      </c>
      <c r="E25" s="43">
        <f t="shared" si="3"/>
        <v>-1</v>
      </c>
      <c r="F25" s="53">
        <f>SUM('2022'!B25:G25)</f>
        <v>7098</v>
      </c>
      <c r="G25" s="53">
        <f>SUM('2021'!B25:G25)</f>
        <v>21658</v>
      </c>
      <c r="H25" s="53">
        <f t="shared" si="4"/>
        <v>-14560</v>
      </c>
      <c r="I25" s="44">
        <f t="shared" si="5"/>
        <v>-0.67226890756302526</v>
      </c>
    </row>
    <row r="26" spans="1:9" x14ac:dyDescent="0.25">
      <c r="A26" s="19" t="s">
        <v>36</v>
      </c>
      <c r="B26" s="40">
        <f>'2022'!G26</f>
        <v>0</v>
      </c>
      <c r="C26" s="52">
        <f>'2021'!G26</f>
        <v>3490</v>
      </c>
      <c r="D26" s="52">
        <f t="shared" si="2"/>
        <v>-3490</v>
      </c>
      <c r="E26" s="41">
        <f t="shared" si="3"/>
        <v>-1</v>
      </c>
      <c r="F26" s="52">
        <f>SUM('2022'!B26:G26)</f>
        <v>9088</v>
      </c>
      <c r="G26" s="52">
        <f>SUM('2021'!B26:G26)</f>
        <v>31854</v>
      </c>
      <c r="H26" s="52">
        <f t="shared" si="4"/>
        <v>-22766</v>
      </c>
      <c r="I26" s="42">
        <f t="shared" si="5"/>
        <v>-0.71469831104413883</v>
      </c>
    </row>
    <row r="27" spans="1:9" x14ac:dyDescent="0.25">
      <c r="A27" s="24" t="s">
        <v>37</v>
      </c>
      <c r="B27" s="45">
        <f>'2022'!G27</f>
        <v>0</v>
      </c>
      <c r="C27" s="45">
        <f>'2021'!G27</f>
        <v>12214</v>
      </c>
      <c r="D27" s="45">
        <f t="shared" si="2"/>
        <v>-12214</v>
      </c>
      <c r="E27" s="46">
        <f t="shared" si="3"/>
        <v>-1</v>
      </c>
      <c r="F27" s="45">
        <f>SUM('2022'!B27:G27)</f>
        <v>32871</v>
      </c>
      <c r="G27" s="45">
        <f>SUM('2021'!B27:G27)</f>
        <v>108952</v>
      </c>
      <c r="H27" s="45">
        <f t="shared" si="4"/>
        <v>-76081</v>
      </c>
      <c r="I27" s="47">
        <f t="shared" si="5"/>
        <v>-0.69829833321095525</v>
      </c>
    </row>
    <row r="28" spans="1:9" x14ac:dyDescent="0.25">
      <c r="A28" s="21" t="s">
        <v>38</v>
      </c>
      <c r="B28" s="22">
        <f>'2022'!G28</f>
        <v>0</v>
      </c>
      <c r="C28" s="53">
        <f>'2021'!G28</f>
        <v>9534</v>
      </c>
      <c r="D28" s="53">
        <f t="shared" si="2"/>
        <v>-9534</v>
      </c>
      <c r="E28" s="43">
        <f t="shared" si="3"/>
        <v>-1</v>
      </c>
      <c r="F28" s="53">
        <f>SUM('2022'!B28:G28)</f>
        <v>19967</v>
      </c>
      <c r="G28" s="53">
        <f>SUM('2021'!B28:G28)</f>
        <v>51153</v>
      </c>
      <c r="H28" s="53">
        <f t="shared" si="4"/>
        <v>-31186</v>
      </c>
      <c r="I28" s="44">
        <f t="shared" si="5"/>
        <v>-0.60966121244110805</v>
      </c>
    </row>
    <row r="29" spans="1:9" x14ac:dyDescent="0.25">
      <c r="A29" s="19" t="s">
        <v>39</v>
      </c>
      <c r="B29" s="40">
        <f>'2022'!G29</f>
        <v>0</v>
      </c>
      <c r="C29" s="52">
        <f>'2021'!G29</f>
        <v>35204</v>
      </c>
      <c r="D29" s="52">
        <f t="shared" si="2"/>
        <v>-35204</v>
      </c>
      <c r="E29" s="41">
        <f t="shared" si="3"/>
        <v>-1</v>
      </c>
      <c r="F29" s="52">
        <f>SUM('2022'!B29:G29)</f>
        <v>97980</v>
      </c>
      <c r="G29" s="52">
        <f>SUM('2021'!B29:G29)</f>
        <v>228798</v>
      </c>
      <c r="H29" s="52">
        <f t="shared" si="4"/>
        <v>-130818</v>
      </c>
      <c r="I29" s="42">
        <f t="shared" si="5"/>
        <v>-0.57176199092649416</v>
      </c>
    </row>
    <row r="30" spans="1:9" x14ac:dyDescent="0.25">
      <c r="A30" s="21" t="s">
        <v>40</v>
      </c>
      <c r="B30" s="22">
        <f>'2022'!G30</f>
        <v>0</v>
      </c>
      <c r="C30" s="53">
        <f>'2021'!G30</f>
        <v>55679</v>
      </c>
      <c r="D30" s="53">
        <f t="shared" si="2"/>
        <v>-55679</v>
      </c>
      <c r="E30" s="43">
        <f t="shared" si="3"/>
        <v>-1</v>
      </c>
      <c r="F30" s="53">
        <f>SUM('2022'!B30:G30)</f>
        <v>127682</v>
      </c>
      <c r="G30" s="53">
        <f>SUM('2021'!B30:G30)</f>
        <v>303217</v>
      </c>
      <c r="H30" s="53">
        <f t="shared" si="4"/>
        <v>-175535</v>
      </c>
      <c r="I30" s="44">
        <f t="shared" si="5"/>
        <v>-0.57890883426720796</v>
      </c>
    </row>
    <row r="31" spans="1:9" x14ac:dyDescent="0.25">
      <c r="A31" s="24" t="s">
        <v>41</v>
      </c>
      <c r="B31" s="45">
        <f>'2022'!G31</f>
        <v>0</v>
      </c>
      <c r="C31" s="45">
        <f>'2021'!G31</f>
        <v>100417</v>
      </c>
      <c r="D31" s="45">
        <f t="shared" si="2"/>
        <v>-100417</v>
      </c>
      <c r="E31" s="46">
        <f t="shared" si="3"/>
        <v>-1</v>
      </c>
      <c r="F31" s="45">
        <f>SUM('2022'!B31:G31)</f>
        <v>245629</v>
      </c>
      <c r="G31" s="45">
        <f>SUM('2021'!B31:G31)</f>
        <v>583168</v>
      </c>
      <c r="H31" s="45">
        <f t="shared" si="4"/>
        <v>-337539</v>
      </c>
      <c r="I31" s="47">
        <f t="shared" si="5"/>
        <v>-0.57880233483318699</v>
      </c>
    </row>
    <row r="32" spans="1:9" x14ac:dyDescent="0.25">
      <c r="A32" s="19" t="s">
        <v>42</v>
      </c>
      <c r="B32" s="40">
        <f>'2022'!G32</f>
        <v>0</v>
      </c>
      <c r="C32" s="52">
        <f>'2021'!G32</f>
        <v>70958</v>
      </c>
      <c r="D32" s="52">
        <f t="shared" si="2"/>
        <v>-70958</v>
      </c>
      <c r="E32" s="41">
        <f t="shared" si="3"/>
        <v>-1</v>
      </c>
      <c r="F32" s="52">
        <f>SUM('2022'!B32:G32)</f>
        <v>175796</v>
      </c>
      <c r="G32" s="52">
        <f>SUM('2021'!B32:G32)</f>
        <v>451659</v>
      </c>
      <c r="H32" s="52">
        <f t="shared" si="4"/>
        <v>-275863</v>
      </c>
      <c r="I32" s="42">
        <f t="shared" si="5"/>
        <v>-0.61077715710303571</v>
      </c>
    </row>
    <row r="33" spans="1:9" x14ac:dyDescent="0.25">
      <c r="A33" s="21" t="s">
        <v>43</v>
      </c>
      <c r="B33" s="22">
        <f>'2022'!G33</f>
        <v>0</v>
      </c>
      <c r="C33" s="53">
        <f>'2021'!G33</f>
        <v>89535</v>
      </c>
      <c r="D33" s="53">
        <f t="shared" si="2"/>
        <v>-89535</v>
      </c>
      <c r="E33" s="43">
        <f t="shared" si="3"/>
        <v>-1</v>
      </c>
      <c r="F33" s="53">
        <f>SUM('2022'!B33:G33)</f>
        <v>244043</v>
      </c>
      <c r="G33" s="53">
        <f>SUM('2021'!B33:G33)</f>
        <v>588462</v>
      </c>
      <c r="H33" s="53">
        <f t="shared" si="4"/>
        <v>-344419</v>
      </c>
      <c r="I33" s="44">
        <f t="shared" si="5"/>
        <v>-0.58528673049406754</v>
      </c>
    </row>
    <row r="34" spans="1:9" x14ac:dyDescent="0.25">
      <c r="A34" s="24" t="s">
        <v>44</v>
      </c>
      <c r="B34" s="45">
        <f>'2022'!G34</f>
        <v>0</v>
      </c>
      <c r="C34" s="45">
        <f>'2021'!G34</f>
        <v>160493</v>
      </c>
      <c r="D34" s="54">
        <f t="shared" si="2"/>
        <v>-160493</v>
      </c>
      <c r="E34" s="46">
        <f t="shared" si="3"/>
        <v>-1</v>
      </c>
      <c r="F34" s="45">
        <f>SUM('2022'!B34:G34)</f>
        <v>419839</v>
      </c>
      <c r="G34" s="8">
        <f>SUM('2021'!B34:G34)</f>
        <v>1040121</v>
      </c>
      <c r="H34" s="8">
        <f t="shared" si="4"/>
        <v>-620282</v>
      </c>
      <c r="I34" s="47">
        <f t="shared" si="5"/>
        <v>-0.59635561631771683</v>
      </c>
    </row>
    <row r="35" spans="1:9" x14ac:dyDescent="0.25">
      <c r="A35" s="19" t="s">
        <v>45</v>
      </c>
      <c r="B35" s="40">
        <f>'2022'!G35</f>
        <v>0</v>
      </c>
      <c r="C35" s="52">
        <f>'2021'!G35</f>
        <v>65</v>
      </c>
      <c r="D35" s="52">
        <f t="shared" si="2"/>
        <v>-65</v>
      </c>
      <c r="E35" s="41">
        <f t="shared" si="3"/>
        <v>-1</v>
      </c>
      <c r="F35" s="10">
        <f>SUM('2022'!B35:G35)</f>
        <v>118</v>
      </c>
      <c r="G35" s="40">
        <f>SUM('2021'!B35:G35)</f>
        <v>339</v>
      </c>
      <c r="H35" s="40">
        <f t="shared" si="4"/>
        <v>-221</v>
      </c>
      <c r="I35" s="6">
        <f t="shared" si="5"/>
        <v>-0.65191740412979349</v>
      </c>
    </row>
    <row r="36" spans="1:9" x14ac:dyDescent="0.25">
      <c r="A36" s="21" t="s">
        <v>46</v>
      </c>
      <c r="B36" s="22">
        <f>'2022'!G36</f>
        <v>0</v>
      </c>
      <c r="C36" s="53">
        <f>'2021'!G36</f>
        <v>5293</v>
      </c>
      <c r="D36" s="53">
        <f t="shared" si="2"/>
        <v>-5293</v>
      </c>
      <c r="E36" s="55">
        <f t="shared" si="3"/>
        <v>-1</v>
      </c>
      <c r="F36" s="11">
        <f>SUM('2022'!B36:G36)</f>
        <v>12150</v>
      </c>
      <c r="G36" s="22">
        <f>SUM('2021'!B36:G36)</f>
        <v>40126</v>
      </c>
      <c r="H36" s="22">
        <f t="shared" si="4"/>
        <v>-27976</v>
      </c>
      <c r="I36" s="7">
        <f t="shared" si="5"/>
        <v>-0.69720380800478488</v>
      </c>
    </row>
    <row r="37" spans="1:9" x14ac:dyDescent="0.25">
      <c r="A37" s="19" t="s">
        <v>47</v>
      </c>
      <c r="B37" s="40">
        <f>'2022'!G37</f>
        <v>0</v>
      </c>
      <c r="C37" s="52">
        <f>'2021'!G37</f>
        <v>37424</v>
      </c>
      <c r="D37" s="52">
        <f t="shared" si="2"/>
        <v>-37424</v>
      </c>
      <c r="E37" s="41">
        <f t="shared" si="3"/>
        <v>-1</v>
      </c>
      <c r="F37" s="10">
        <f>SUM('2022'!B37:G37)</f>
        <v>43029</v>
      </c>
      <c r="G37" s="40">
        <f>SUM('2021'!B37:G37)</f>
        <v>175684</v>
      </c>
      <c r="H37" s="40">
        <f t="shared" si="4"/>
        <v>-132655</v>
      </c>
      <c r="I37" s="6">
        <f t="shared" si="5"/>
        <v>-0.75507729787573141</v>
      </c>
    </row>
    <row r="38" spans="1:9" x14ac:dyDescent="0.25">
      <c r="A38" s="24" t="s">
        <v>48</v>
      </c>
      <c r="B38" s="45">
        <f>'2022'!G38</f>
        <v>0</v>
      </c>
      <c r="C38" s="45">
        <f>'2021'!G38</f>
        <v>42782</v>
      </c>
      <c r="D38" s="45">
        <f t="shared" si="2"/>
        <v>-42782</v>
      </c>
      <c r="E38" s="46">
        <f t="shared" si="3"/>
        <v>-1</v>
      </c>
      <c r="F38" s="45">
        <f>SUM('2022'!B38:G38)</f>
        <v>55297</v>
      </c>
      <c r="G38" s="9">
        <f>SUM('2021'!B38:G38)</f>
        <v>216149</v>
      </c>
      <c r="H38" s="9">
        <f t="shared" si="4"/>
        <v>-160852</v>
      </c>
      <c r="I38" s="47">
        <f t="shared" si="5"/>
        <v>-0.74417184442213469</v>
      </c>
    </row>
    <row r="39" spans="1:9" x14ac:dyDescent="0.25">
      <c r="A39" s="26" t="s">
        <v>49</v>
      </c>
      <c r="B39" s="48">
        <f>'2022'!G39</f>
        <v>0</v>
      </c>
      <c r="C39" s="48">
        <f>'2021'!G39</f>
        <v>856743</v>
      </c>
      <c r="D39" s="48">
        <f t="shared" si="2"/>
        <v>-856743</v>
      </c>
      <c r="E39" s="49">
        <f t="shared" si="3"/>
        <v>-1</v>
      </c>
      <c r="F39" s="50">
        <f>SUM('2022'!B39:G39)</f>
        <v>2082585</v>
      </c>
      <c r="G39" s="50">
        <f>SUM('2021'!B39:G39)</f>
        <v>5107142</v>
      </c>
      <c r="H39" s="50">
        <f t="shared" si="4"/>
        <v>-3024557</v>
      </c>
      <c r="I39" s="51">
        <f t="shared" si="5"/>
        <v>-0.5922210504426938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8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'2022'!H6</f>
        <v>0</v>
      </c>
      <c r="C6" s="52">
        <f>'2021'!H6</f>
        <v>0</v>
      </c>
      <c r="D6" s="52">
        <f t="shared" ref="D6" si="0">B6-C6</f>
        <v>0</v>
      </c>
      <c r="E6" s="41" t="e">
        <f t="shared" ref="E6" si="1">D6/C6</f>
        <v>#DIV/0!</v>
      </c>
      <c r="F6" s="52">
        <f>SUM('2022'!B6:H6)</f>
        <v>2724</v>
      </c>
      <c r="G6" s="52">
        <f>SUM('2021'!B6:H6)</f>
        <v>7992</v>
      </c>
      <c r="H6" s="52">
        <f>F6-G6</f>
        <v>-5268</v>
      </c>
      <c r="I6" s="42">
        <f>H6/G6</f>
        <v>-0.65915915915915912</v>
      </c>
    </row>
    <row r="7" spans="1:9" x14ac:dyDescent="0.25">
      <c r="A7" s="21" t="s">
        <v>17</v>
      </c>
      <c r="B7" s="22">
        <f>'2022'!H7</f>
        <v>0</v>
      </c>
      <c r="C7" s="53">
        <f>'2021'!H7</f>
        <v>4003</v>
      </c>
      <c r="D7" s="53">
        <f t="shared" ref="D7:D39" si="2">B7-C7</f>
        <v>-4003</v>
      </c>
      <c r="E7" s="43">
        <f t="shared" ref="E7:E39" si="3">D7/C7</f>
        <v>-1</v>
      </c>
      <c r="F7" s="53">
        <f>SUM('2022'!B7:H7)</f>
        <v>28085</v>
      </c>
      <c r="G7" s="53">
        <f>SUM('2021'!B7:H7)</f>
        <v>80202</v>
      </c>
      <c r="H7" s="53">
        <f t="shared" ref="H7:H39" si="4">F7-G7</f>
        <v>-52117</v>
      </c>
      <c r="I7" s="44">
        <f t="shared" ref="I7:I39" si="5">H7/G7</f>
        <v>-0.64982170020697738</v>
      </c>
    </row>
    <row r="8" spans="1:9" x14ac:dyDescent="0.25">
      <c r="A8" s="19" t="s">
        <v>18</v>
      </c>
      <c r="B8" s="40">
        <f>'2022'!H8</f>
        <v>0</v>
      </c>
      <c r="C8" s="52">
        <f>'2021'!H8</f>
        <v>4166</v>
      </c>
      <c r="D8" s="52">
        <f t="shared" si="2"/>
        <v>-4166</v>
      </c>
      <c r="E8" s="41">
        <f t="shared" si="3"/>
        <v>-1</v>
      </c>
      <c r="F8" s="52">
        <f>SUM('2022'!B8:H8)</f>
        <v>19889</v>
      </c>
      <c r="G8" s="52">
        <f>SUM('2021'!B8:H8)</f>
        <v>54122</v>
      </c>
      <c r="H8" s="52">
        <f t="shared" si="4"/>
        <v>-34233</v>
      </c>
      <c r="I8" s="42">
        <f t="shared" si="5"/>
        <v>-0.63251542810686967</v>
      </c>
    </row>
    <row r="9" spans="1:9" x14ac:dyDescent="0.25">
      <c r="A9" s="24" t="s">
        <v>19</v>
      </c>
      <c r="B9" s="45">
        <f>'2022'!H9</f>
        <v>0</v>
      </c>
      <c r="C9" s="45">
        <f>'2021'!H9</f>
        <v>8169</v>
      </c>
      <c r="D9" s="45">
        <f t="shared" si="2"/>
        <v>-8169</v>
      </c>
      <c r="E9" s="46">
        <f t="shared" si="3"/>
        <v>-1</v>
      </c>
      <c r="F9" s="45">
        <f>SUM('2022'!B9:H9)</f>
        <v>50698</v>
      </c>
      <c r="G9" s="45">
        <f>SUM('2021'!B9:H9)</f>
        <v>142316</v>
      </c>
      <c r="H9" s="45">
        <f t="shared" si="4"/>
        <v>-91618</v>
      </c>
      <c r="I9" s="47">
        <f t="shared" si="5"/>
        <v>-0.6437645802299109</v>
      </c>
    </row>
    <row r="10" spans="1:9" x14ac:dyDescent="0.25">
      <c r="A10" s="21" t="s">
        <v>20</v>
      </c>
      <c r="B10" s="22">
        <f>'2022'!H10</f>
        <v>0</v>
      </c>
      <c r="C10" s="53">
        <f>'2021'!H10</f>
        <v>16017</v>
      </c>
      <c r="D10" s="53">
        <f t="shared" si="2"/>
        <v>-16017</v>
      </c>
      <c r="E10" s="43">
        <f t="shared" si="3"/>
        <v>-1</v>
      </c>
      <c r="F10" s="53">
        <f>SUM('2022'!B10:H10)</f>
        <v>59719</v>
      </c>
      <c r="G10" s="53">
        <f>SUM('2021'!B10:H10)</f>
        <v>145652</v>
      </c>
      <c r="H10" s="53">
        <f t="shared" si="4"/>
        <v>-85933</v>
      </c>
      <c r="I10" s="42">
        <f t="shared" si="5"/>
        <v>-0.58998846565786944</v>
      </c>
    </row>
    <row r="11" spans="1:9" x14ac:dyDescent="0.25">
      <c r="A11" s="19" t="s">
        <v>21</v>
      </c>
      <c r="B11" s="40">
        <f>'2022'!H11</f>
        <v>0</v>
      </c>
      <c r="C11" s="52">
        <f>'2021'!H11</f>
        <v>75973</v>
      </c>
      <c r="D11" s="52">
        <f t="shared" si="2"/>
        <v>-75973</v>
      </c>
      <c r="E11" s="41">
        <f t="shared" si="3"/>
        <v>-1</v>
      </c>
      <c r="F11" s="52">
        <f>SUM('2022'!B11:H11)</f>
        <v>226544</v>
      </c>
      <c r="G11" s="52">
        <f>SUM('2021'!B11:H11)</f>
        <v>586294</v>
      </c>
      <c r="H11" s="52">
        <f t="shared" si="4"/>
        <v>-359750</v>
      </c>
      <c r="I11" s="42">
        <f t="shared" si="5"/>
        <v>-0.61360000272900628</v>
      </c>
    </row>
    <row r="12" spans="1:9" x14ac:dyDescent="0.25">
      <c r="A12" s="21" t="s">
        <v>22</v>
      </c>
      <c r="B12" s="22">
        <f>'2022'!H12</f>
        <v>0</v>
      </c>
      <c r="C12" s="53">
        <f>'2021'!H12</f>
        <v>1019</v>
      </c>
      <c r="D12" s="53">
        <f t="shared" si="2"/>
        <v>-1019</v>
      </c>
      <c r="E12" s="43">
        <f t="shared" si="3"/>
        <v>-1</v>
      </c>
      <c r="F12" s="53">
        <f>SUM('2022'!B12:H12)</f>
        <v>8564</v>
      </c>
      <c r="G12" s="53">
        <f>SUM('2021'!B12:H12)</f>
        <v>20483</v>
      </c>
      <c r="H12" s="53">
        <f t="shared" si="4"/>
        <v>-11919</v>
      </c>
      <c r="I12" s="44">
        <f t="shared" si="5"/>
        <v>-0.58189718302982962</v>
      </c>
    </row>
    <row r="13" spans="1:9" x14ac:dyDescent="0.25">
      <c r="A13" s="19" t="s">
        <v>23</v>
      </c>
      <c r="B13" s="40">
        <f>'2022'!H13</f>
        <v>0</v>
      </c>
      <c r="C13" s="52">
        <f>'2021'!H13</f>
        <v>87689</v>
      </c>
      <c r="D13" s="52">
        <f t="shared" si="2"/>
        <v>-87689</v>
      </c>
      <c r="E13" s="41">
        <f t="shared" si="3"/>
        <v>-1</v>
      </c>
      <c r="F13" s="52">
        <f>SUM('2022'!B13:H13)</f>
        <v>323749</v>
      </c>
      <c r="G13" s="52">
        <f>SUM('2021'!B13:H13)</f>
        <v>799090</v>
      </c>
      <c r="H13" s="52">
        <f t="shared" si="4"/>
        <v>-475341</v>
      </c>
      <c r="I13" s="42">
        <f t="shared" si="5"/>
        <v>-0.5948528951682539</v>
      </c>
    </row>
    <row r="14" spans="1:9" x14ac:dyDescent="0.25">
      <c r="A14" s="24" t="s">
        <v>24</v>
      </c>
      <c r="B14" s="45">
        <f>'2022'!H14</f>
        <v>0</v>
      </c>
      <c r="C14" s="45">
        <f>'2021'!H14</f>
        <v>180698</v>
      </c>
      <c r="D14" s="45">
        <f t="shared" si="2"/>
        <v>-180698</v>
      </c>
      <c r="E14" s="46">
        <f t="shared" si="3"/>
        <v>-1</v>
      </c>
      <c r="F14" s="45">
        <f>SUM('2022'!B14:H14)</f>
        <v>618576</v>
      </c>
      <c r="G14" s="45">
        <f>SUM('2021'!B14:H14)</f>
        <v>1551519</v>
      </c>
      <c r="H14" s="45">
        <f t="shared" si="4"/>
        <v>-932943</v>
      </c>
      <c r="I14" s="47">
        <f t="shared" si="5"/>
        <v>-0.60130942643950869</v>
      </c>
    </row>
    <row r="15" spans="1:9" x14ac:dyDescent="0.25">
      <c r="A15" s="21" t="s">
        <v>25</v>
      </c>
      <c r="B15" s="22">
        <f>'2022'!H15</f>
        <v>0</v>
      </c>
      <c r="C15" s="53">
        <f>'2021'!H15</f>
        <v>4657</v>
      </c>
      <c r="D15" s="53">
        <f t="shared" si="2"/>
        <v>-4657</v>
      </c>
      <c r="E15" s="43">
        <f t="shared" si="3"/>
        <v>-1</v>
      </c>
      <c r="F15" s="53">
        <f>SUM('2022'!B15:H15)</f>
        <v>24192</v>
      </c>
      <c r="G15" s="53">
        <f>SUM('2021'!B15:H15)</f>
        <v>74736</v>
      </c>
      <c r="H15" s="53">
        <f t="shared" si="4"/>
        <v>-50544</v>
      </c>
      <c r="I15" s="44">
        <f t="shared" si="5"/>
        <v>-0.67630057803468213</v>
      </c>
    </row>
    <row r="16" spans="1:9" x14ac:dyDescent="0.25">
      <c r="A16" s="19" t="s">
        <v>26</v>
      </c>
      <c r="B16" s="40">
        <f>'2022'!H16</f>
        <v>0</v>
      </c>
      <c r="C16" s="52">
        <f>'2021'!H16</f>
        <v>2482</v>
      </c>
      <c r="D16" s="52">
        <f t="shared" si="2"/>
        <v>-2482</v>
      </c>
      <c r="E16" s="41">
        <f t="shared" si="3"/>
        <v>-1</v>
      </c>
      <c r="F16" s="52">
        <f>SUM('2022'!B16:H16)</f>
        <v>15688</v>
      </c>
      <c r="G16" s="52">
        <f>SUM('2021'!B16:H16)</f>
        <v>53317</v>
      </c>
      <c r="H16" s="52">
        <f t="shared" si="4"/>
        <v>-37629</v>
      </c>
      <c r="I16" s="42">
        <f t="shared" si="5"/>
        <v>-0.70575988896599584</v>
      </c>
    </row>
    <row r="17" spans="1:9" x14ac:dyDescent="0.25">
      <c r="A17" s="24" t="s">
        <v>27</v>
      </c>
      <c r="B17" s="45">
        <f>'2022'!H17</f>
        <v>0</v>
      </c>
      <c r="C17" s="45">
        <f>'2021'!H17</f>
        <v>7139</v>
      </c>
      <c r="D17" s="45">
        <f t="shared" si="2"/>
        <v>-7139</v>
      </c>
      <c r="E17" s="46">
        <f t="shared" si="3"/>
        <v>-1</v>
      </c>
      <c r="F17" s="45">
        <f>SUM('2022'!B17:H17)</f>
        <v>39880</v>
      </c>
      <c r="G17" s="45">
        <f>SUM('2021'!B17:H17)</f>
        <v>128053</v>
      </c>
      <c r="H17" s="45">
        <f t="shared" si="4"/>
        <v>-88173</v>
      </c>
      <c r="I17" s="47">
        <f t="shared" si="5"/>
        <v>-0.68856645295307417</v>
      </c>
    </row>
    <row r="18" spans="1:9" x14ac:dyDescent="0.25">
      <c r="A18" s="21" t="s">
        <v>28</v>
      </c>
      <c r="B18" s="22">
        <f>'2022'!H18</f>
        <v>0</v>
      </c>
      <c r="C18" s="53">
        <f>'2021'!H18</f>
        <v>51990</v>
      </c>
      <c r="D18" s="53">
        <f t="shared" si="2"/>
        <v>-51990</v>
      </c>
      <c r="E18" s="43">
        <f t="shared" si="3"/>
        <v>-1</v>
      </c>
      <c r="F18" s="53">
        <f>SUM('2022'!B18:H18)</f>
        <v>136670</v>
      </c>
      <c r="G18" s="53">
        <f>SUM('2021'!B18:H18)</f>
        <v>396814</v>
      </c>
      <c r="H18" s="53">
        <f t="shared" si="4"/>
        <v>-260144</v>
      </c>
      <c r="I18" s="44">
        <f t="shared" si="5"/>
        <v>-0.65558170830666251</v>
      </c>
    </row>
    <row r="19" spans="1:9" x14ac:dyDescent="0.25">
      <c r="A19" s="19" t="s">
        <v>29</v>
      </c>
      <c r="B19" s="40">
        <f>'2022'!H19</f>
        <v>0</v>
      </c>
      <c r="C19" s="52">
        <f>'2021'!H19</f>
        <v>147295</v>
      </c>
      <c r="D19" s="52">
        <f t="shared" si="2"/>
        <v>-147295</v>
      </c>
      <c r="E19" s="41">
        <f t="shared" si="3"/>
        <v>-1</v>
      </c>
      <c r="F19" s="52">
        <f>SUM('2022'!B19:H19)</f>
        <v>483125</v>
      </c>
      <c r="G19" s="52">
        <f>SUM('2021'!B19:H19)</f>
        <v>1335341</v>
      </c>
      <c r="H19" s="52">
        <f t="shared" si="4"/>
        <v>-852216</v>
      </c>
      <c r="I19" s="42">
        <f t="shared" si="5"/>
        <v>-0.63820102880088303</v>
      </c>
    </row>
    <row r="20" spans="1:9" x14ac:dyDescent="0.25">
      <c r="A20" s="24" t="s">
        <v>30</v>
      </c>
      <c r="B20" s="45">
        <f>'2022'!H20</f>
        <v>0</v>
      </c>
      <c r="C20" s="45">
        <f>'2021'!H20</f>
        <v>199285</v>
      </c>
      <c r="D20" s="45">
        <f t="shared" si="2"/>
        <v>-199285</v>
      </c>
      <c r="E20" s="46">
        <f t="shared" si="3"/>
        <v>-1</v>
      </c>
      <c r="F20" s="45">
        <f>SUM('2022'!B20:H20)</f>
        <v>619795</v>
      </c>
      <c r="G20" s="45">
        <f>SUM('2021'!B20:H20)</f>
        <v>1732155</v>
      </c>
      <c r="H20" s="45">
        <f t="shared" si="4"/>
        <v>-1112360</v>
      </c>
      <c r="I20" s="47">
        <f t="shared" si="5"/>
        <v>-0.64218271459540288</v>
      </c>
    </row>
    <row r="21" spans="1:9" x14ac:dyDescent="0.25">
      <c r="A21" s="21" t="s">
        <v>31</v>
      </c>
      <c r="B21" s="22">
        <f>'2022'!H21</f>
        <v>0</v>
      </c>
      <c r="C21" s="53">
        <f>'2021'!H21</f>
        <v>117</v>
      </c>
      <c r="D21" s="53">
        <f t="shared" si="2"/>
        <v>-117</v>
      </c>
      <c r="E21" s="43">
        <f t="shared" si="3"/>
        <v>-1</v>
      </c>
      <c r="F21" s="53">
        <f>SUM('2022'!B21:H21)</f>
        <v>2530</v>
      </c>
      <c r="G21" s="53">
        <f>SUM('2021'!B21:H21)</f>
        <v>9531</v>
      </c>
      <c r="H21" s="53">
        <f t="shared" si="4"/>
        <v>-7001</v>
      </c>
      <c r="I21" s="44">
        <f t="shared" si="5"/>
        <v>-0.73455041443710001</v>
      </c>
    </row>
    <row r="22" spans="1:9" x14ac:dyDescent="0.25">
      <c r="A22" s="19" t="s">
        <v>32</v>
      </c>
      <c r="B22" s="40">
        <f>'2022'!H22</f>
        <v>0</v>
      </c>
      <c r="C22" s="52">
        <f>'2021'!H22</f>
        <v>445</v>
      </c>
      <c r="D22" s="52">
        <f t="shared" si="2"/>
        <v>-445</v>
      </c>
      <c r="E22" s="41">
        <f t="shared" si="3"/>
        <v>-1</v>
      </c>
      <c r="F22" s="52">
        <f>SUM('2022'!B22:H22)</f>
        <v>6793</v>
      </c>
      <c r="G22" s="52">
        <f>SUM('2021'!B22:H22)</f>
        <v>20846</v>
      </c>
      <c r="H22" s="52">
        <f t="shared" si="4"/>
        <v>-14053</v>
      </c>
      <c r="I22" s="42">
        <f t="shared" si="5"/>
        <v>-0.6741341264511177</v>
      </c>
    </row>
    <row r="23" spans="1:9" x14ac:dyDescent="0.25">
      <c r="A23" s="21" t="s">
        <v>33</v>
      </c>
      <c r="B23" s="22">
        <f>'2022'!H23</f>
        <v>0</v>
      </c>
      <c r="C23" s="53">
        <f>'2021'!H23</f>
        <v>97</v>
      </c>
      <c r="D23" s="53">
        <f t="shared" si="2"/>
        <v>-97</v>
      </c>
      <c r="E23" s="43">
        <f t="shared" si="3"/>
        <v>-1</v>
      </c>
      <c r="F23" s="53">
        <f>SUM('2022'!B23:H23)</f>
        <v>2880</v>
      </c>
      <c r="G23" s="53">
        <f>SUM('2021'!B23:H23)</f>
        <v>10923</v>
      </c>
      <c r="H23" s="53">
        <f t="shared" si="4"/>
        <v>-8043</v>
      </c>
      <c r="I23" s="44">
        <f t="shared" si="5"/>
        <v>-0.73633617138148855</v>
      </c>
    </row>
    <row r="24" spans="1:9" x14ac:dyDescent="0.25">
      <c r="A24" s="19" t="s">
        <v>34</v>
      </c>
      <c r="B24" s="40">
        <f>'2022'!H24</f>
        <v>0</v>
      </c>
      <c r="C24" s="52">
        <f>'2021'!H24</f>
        <v>510</v>
      </c>
      <c r="D24" s="52">
        <f t="shared" si="2"/>
        <v>-510</v>
      </c>
      <c r="E24" s="41">
        <f t="shared" si="3"/>
        <v>-1</v>
      </c>
      <c r="F24" s="52">
        <f>SUM('2022'!B24:H24)</f>
        <v>4482</v>
      </c>
      <c r="G24" s="52">
        <f>SUM('2021'!B24:H24)</f>
        <v>15309</v>
      </c>
      <c r="H24" s="52">
        <f t="shared" si="4"/>
        <v>-10827</v>
      </c>
      <c r="I24" s="42">
        <f t="shared" si="5"/>
        <v>-0.70723104056437391</v>
      </c>
    </row>
    <row r="25" spans="1:9" x14ac:dyDescent="0.25">
      <c r="A25" s="21" t="s">
        <v>35</v>
      </c>
      <c r="B25" s="22">
        <f>'2022'!H25</f>
        <v>0</v>
      </c>
      <c r="C25" s="53">
        <f>'2021'!H25</f>
        <v>918</v>
      </c>
      <c r="D25" s="53">
        <f t="shared" si="2"/>
        <v>-918</v>
      </c>
      <c r="E25" s="43">
        <f t="shared" si="3"/>
        <v>-1</v>
      </c>
      <c r="F25" s="53">
        <f>SUM('2022'!B25:H25)</f>
        <v>7098</v>
      </c>
      <c r="G25" s="53">
        <f>SUM('2021'!B25:H25)</f>
        <v>22576</v>
      </c>
      <c r="H25" s="53">
        <f t="shared" si="4"/>
        <v>-15478</v>
      </c>
      <c r="I25" s="44">
        <f t="shared" si="5"/>
        <v>-0.68559532246633592</v>
      </c>
    </row>
    <row r="26" spans="1:9" x14ac:dyDescent="0.25">
      <c r="A26" s="19" t="s">
        <v>36</v>
      </c>
      <c r="B26" s="40">
        <f>'2022'!H26</f>
        <v>0</v>
      </c>
      <c r="C26" s="52">
        <f>'2021'!H26</f>
        <v>526</v>
      </c>
      <c r="D26" s="52">
        <f t="shared" si="2"/>
        <v>-526</v>
      </c>
      <c r="E26" s="41">
        <f t="shared" si="3"/>
        <v>-1</v>
      </c>
      <c r="F26" s="52">
        <f>SUM('2022'!B26:H26)</f>
        <v>9088</v>
      </c>
      <c r="G26" s="52">
        <f>SUM('2021'!B26:H26)</f>
        <v>32380</v>
      </c>
      <c r="H26" s="52">
        <f t="shared" si="4"/>
        <v>-23292</v>
      </c>
      <c r="I26" s="42">
        <f t="shared" si="5"/>
        <v>-0.7193329215565164</v>
      </c>
    </row>
    <row r="27" spans="1:9" x14ac:dyDescent="0.25">
      <c r="A27" s="24" t="s">
        <v>37</v>
      </c>
      <c r="B27" s="45">
        <f>'2022'!H27</f>
        <v>0</v>
      </c>
      <c r="C27" s="45">
        <f>'2021'!H27</f>
        <v>2613</v>
      </c>
      <c r="D27" s="45">
        <f t="shared" si="2"/>
        <v>-2613</v>
      </c>
      <c r="E27" s="46">
        <f t="shared" si="3"/>
        <v>-1</v>
      </c>
      <c r="F27" s="45">
        <f>SUM('2022'!B27:H27)</f>
        <v>32871</v>
      </c>
      <c r="G27" s="45">
        <f>SUM('2021'!B27:H27)</f>
        <v>111565</v>
      </c>
      <c r="H27" s="45">
        <f t="shared" si="4"/>
        <v>-78694</v>
      </c>
      <c r="I27" s="47">
        <f t="shared" si="5"/>
        <v>-0.70536458566754812</v>
      </c>
    </row>
    <row r="28" spans="1:9" x14ac:dyDescent="0.25">
      <c r="A28" s="21" t="s">
        <v>38</v>
      </c>
      <c r="B28" s="22">
        <f>'2022'!H28</f>
        <v>0</v>
      </c>
      <c r="C28" s="53">
        <f>'2021'!H28</f>
        <v>6327</v>
      </c>
      <c r="D28" s="53">
        <f t="shared" si="2"/>
        <v>-6327</v>
      </c>
      <c r="E28" s="43">
        <f t="shared" si="3"/>
        <v>-1</v>
      </c>
      <c r="F28" s="53">
        <f>SUM('2022'!B28:H28)</f>
        <v>19967</v>
      </c>
      <c r="G28" s="53">
        <f>SUM('2021'!B28:H28)</f>
        <v>57480</v>
      </c>
      <c r="H28" s="53">
        <f t="shared" si="4"/>
        <v>-37513</v>
      </c>
      <c r="I28" s="44">
        <f t="shared" si="5"/>
        <v>-0.65262700069589419</v>
      </c>
    </row>
    <row r="29" spans="1:9" x14ac:dyDescent="0.25">
      <c r="A29" s="19" t="s">
        <v>39</v>
      </c>
      <c r="B29" s="40">
        <f>'2022'!H29</f>
        <v>0</v>
      </c>
      <c r="C29" s="52">
        <f>'2021'!H29</f>
        <v>14632</v>
      </c>
      <c r="D29" s="52">
        <f t="shared" si="2"/>
        <v>-14632</v>
      </c>
      <c r="E29" s="41">
        <f t="shared" si="3"/>
        <v>-1</v>
      </c>
      <c r="F29" s="52">
        <f>SUM('2022'!B29:H29)</f>
        <v>97980</v>
      </c>
      <c r="G29" s="52">
        <f>SUM('2021'!B29:H29)</f>
        <v>243430</v>
      </c>
      <c r="H29" s="52">
        <f t="shared" si="4"/>
        <v>-145450</v>
      </c>
      <c r="I29" s="42">
        <f t="shared" si="5"/>
        <v>-0.59750236207533991</v>
      </c>
    </row>
    <row r="30" spans="1:9" x14ac:dyDescent="0.25">
      <c r="A30" s="21" t="s">
        <v>40</v>
      </c>
      <c r="B30" s="22">
        <f>'2022'!H30</f>
        <v>0</v>
      </c>
      <c r="C30" s="53">
        <f>'2021'!H30</f>
        <v>38234</v>
      </c>
      <c r="D30" s="53">
        <f t="shared" si="2"/>
        <v>-38234</v>
      </c>
      <c r="E30" s="43">
        <f t="shared" si="3"/>
        <v>-1</v>
      </c>
      <c r="F30" s="53">
        <f>SUM('2022'!B30:H30)</f>
        <v>127682</v>
      </c>
      <c r="G30" s="53">
        <f>SUM('2021'!B30:H30)</f>
        <v>341451</v>
      </c>
      <c r="H30" s="53">
        <f t="shared" si="4"/>
        <v>-213769</v>
      </c>
      <c r="I30" s="44">
        <f t="shared" si="5"/>
        <v>-0.62606054748704787</v>
      </c>
    </row>
    <row r="31" spans="1:9" x14ac:dyDescent="0.25">
      <c r="A31" s="24" t="s">
        <v>41</v>
      </c>
      <c r="B31" s="45">
        <f>'2022'!H31</f>
        <v>0</v>
      </c>
      <c r="C31" s="45">
        <f>'2021'!H31</f>
        <v>59193</v>
      </c>
      <c r="D31" s="45">
        <f t="shared" si="2"/>
        <v>-59193</v>
      </c>
      <c r="E31" s="46">
        <f t="shared" si="3"/>
        <v>-1</v>
      </c>
      <c r="F31" s="45">
        <f>SUM('2022'!B31:H31)</f>
        <v>245629</v>
      </c>
      <c r="G31" s="45">
        <f>SUM('2021'!B31:H31)</f>
        <v>642361</v>
      </c>
      <c r="H31" s="45">
        <f t="shared" si="4"/>
        <v>-396732</v>
      </c>
      <c r="I31" s="47">
        <f t="shared" si="5"/>
        <v>-0.6176153284523811</v>
      </c>
    </row>
    <row r="32" spans="1:9" x14ac:dyDescent="0.25">
      <c r="A32" s="19" t="s">
        <v>42</v>
      </c>
      <c r="B32" s="40">
        <f>'2022'!H32</f>
        <v>0</v>
      </c>
      <c r="C32" s="52">
        <f>'2021'!H32</f>
        <v>50934</v>
      </c>
      <c r="D32" s="52">
        <f t="shared" si="2"/>
        <v>-50934</v>
      </c>
      <c r="E32" s="41">
        <f t="shared" si="3"/>
        <v>-1</v>
      </c>
      <c r="F32" s="52">
        <f>SUM('2022'!B32:H32)</f>
        <v>175796</v>
      </c>
      <c r="G32" s="52">
        <f>SUM('2021'!B32:H32)</f>
        <v>502593</v>
      </c>
      <c r="H32" s="52">
        <f t="shared" si="4"/>
        <v>-326797</v>
      </c>
      <c r="I32" s="42">
        <f t="shared" si="5"/>
        <v>-0.65022194897262797</v>
      </c>
    </row>
    <row r="33" spans="1:9" x14ac:dyDescent="0.25">
      <c r="A33" s="21" t="s">
        <v>43</v>
      </c>
      <c r="B33" s="22">
        <f>'2022'!H33</f>
        <v>0</v>
      </c>
      <c r="C33" s="53">
        <f>'2021'!H33</f>
        <v>58249</v>
      </c>
      <c r="D33" s="53">
        <f t="shared" si="2"/>
        <v>-58249</v>
      </c>
      <c r="E33" s="43">
        <f t="shared" si="3"/>
        <v>-1</v>
      </c>
      <c r="F33" s="53">
        <f>SUM('2022'!B33:H33)</f>
        <v>244043</v>
      </c>
      <c r="G33" s="53">
        <f>SUM('2021'!B33:H33)</f>
        <v>646711</v>
      </c>
      <c r="H33" s="53">
        <f t="shared" si="4"/>
        <v>-402668</v>
      </c>
      <c r="I33" s="44">
        <f t="shared" si="5"/>
        <v>-0.6226397880970016</v>
      </c>
    </row>
    <row r="34" spans="1:9" x14ac:dyDescent="0.25">
      <c r="A34" s="24" t="s">
        <v>44</v>
      </c>
      <c r="B34" s="45">
        <f>'2022'!H34</f>
        <v>0</v>
      </c>
      <c r="C34" s="45">
        <f>'2021'!H34</f>
        <v>109183</v>
      </c>
      <c r="D34" s="54">
        <f t="shared" si="2"/>
        <v>-109183</v>
      </c>
      <c r="E34" s="46">
        <f t="shared" si="3"/>
        <v>-1</v>
      </c>
      <c r="F34" s="45">
        <f>SUM('2022'!B34:H34)</f>
        <v>419839</v>
      </c>
      <c r="G34" s="8">
        <f>SUM('2021'!B34:H34)</f>
        <v>1149304</v>
      </c>
      <c r="H34" s="8">
        <f t="shared" si="4"/>
        <v>-729465</v>
      </c>
      <c r="I34" s="47">
        <f t="shared" si="5"/>
        <v>-0.63470152370478128</v>
      </c>
    </row>
    <row r="35" spans="1:9" x14ac:dyDescent="0.25">
      <c r="A35" s="19" t="s">
        <v>45</v>
      </c>
      <c r="B35" s="40">
        <f>'2022'!H35</f>
        <v>0</v>
      </c>
      <c r="C35" s="52">
        <f>'2021'!H35</f>
        <v>44</v>
      </c>
      <c r="D35" s="52">
        <f t="shared" si="2"/>
        <v>-44</v>
      </c>
      <c r="E35" s="41">
        <f t="shared" si="3"/>
        <v>-1</v>
      </c>
      <c r="F35" s="10">
        <f>SUM('2022'!B35:H35)</f>
        <v>118</v>
      </c>
      <c r="G35" s="40">
        <f>SUM('2021'!B35:H35)</f>
        <v>383</v>
      </c>
      <c r="H35" s="40">
        <f t="shared" si="4"/>
        <v>-265</v>
      </c>
      <c r="I35" s="6">
        <f t="shared" si="5"/>
        <v>-0.69190600522193213</v>
      </c>
    </row>
    <row r="36" spans="1:9" x14ac:dyDescent="0.25">
      <c r="A36" s="21" t="s">
        <v>46</v>
      </c>
      <c r="B36" s="22">
        <f>'2022'!H36</f>
        <v>0</v>
      </c>
      <c r="C36" s="53">
        <f>'2021'!H36</f>
        <v>411</v>
      </c>
      <c r="D36" s="53">
        <f t="shared" si="2"/>
        <v>-411</v>
      </c>
      <c r="E36" s="55">
        <f t="shared" si="3"/>
        <v>-1</v>
      </c>
      <c r="F36" s="11">
        <f>SUM('2022'!B36:H36)</f>
        <v>12150</v>
      </c>
      <c r="G36" s="22">
        <f>SUM('2021'!B36:H36)</f>
        <v>40537</v>
      </c>
      <c r="H36" s="22">
        <f t="shared" si="4"/>
        <v>-28387</v>
      </c>
      <c r="I36" s="7">
        <f t="shared" si="5"/>
        <v>-0.70027382391395521</v>
      </c>
    </row>
    <row r="37" spans="1:9" x14ac:dyDescent="0.25">
      <c r="A37" s="19" t="s">
        <v>47</v>
      </c>
      <c r="B37" s="40">
        <f>'2022'!H37</f>
        <v>0</v>
      </c>
      <c r="C37" s="52">
        <f>'2021'!H37</f>
        <v>57126</v>
      </c>
      <c r="D37" s="52">
        <f t="shared" si="2"/>
        <v>-57126</v>
      </c>
      <c r="E37" s="41">
        <f t="shared" si="3"/>
        <v>-1</v>
      </c>
      <c r="F37" s="10">
        <f>SUM('2022'!B37:H37)</f>
        <v>43029</v>
      </c>
      <c r="G37" s="40">
        <f>SUM('2021'!B37:H37)</f>
        <v>232810</v>
      </c>
      <c r="H37" s="40">
        <f t="shared" si="4"/>
        <v>-189781</v>
      </c>
      <c r="I37" s="6">
        <f t="shared" si="5"/>
        <v>-0.81517546497143589</v>
      </c>
    </row>
    <row r="38" spans="1:9" x14ac:dyDescent="0.25">
      <c r="A38" s="24" t="s">
        <v>48</v>
      </c>
      <c r="B38" s="45">
        <f>'2022'!H38</f>
        <v>0</v>
      </c>
      <c r="C38" s="45">
        <f>'2021'!H38</f>
        <v>57581</v>
      </c>
      <c r="D38" s="45">
        <f t="shared" si="2"/>
        <v>-57581</v>
      </c>
      <c r="E38" s="46">
        <f t="shared" si="3"/>
        <v>-1</v>
      </c>
      <c r="F38" s="45">
        <f>SUM('2022'!B38:H38)</f>
        <v>55297</v>
      </c>
      <c r="G38" s="9">
        <f>SUM('2021'!B38:H38)</f>
        <v>273730</v>
      </c>
      <c r="H38" s="9">
        <f t="shared" si="4"/>
        <v>-218433</v>
      </c>
      <c r="I38" s="47">
        <f t="shared" si="5"/>
        <v>-0.79798706754831406</v>
      </c>
    </row>
    <row r="39" spans="1:9" x14ac:dyDescent="0.25">
      <c r="A39" s="26" t="s">
        <v>49</v>
      </c>
      <c r="B39" s="48">
        <f>'2022'!H39</f>
        <v>0</v>
      </c>
      <c r="C39" s="48">
        <f>'2021'!H39</f>
        <v>623861</v>
      </c>
      <c r="D39" s="48">
        <f t="shared" si="2"/>
        <v>-623861</v>
      </c>
      <c r="E39" s="49">
        <f t="shared" si="3"/>
        <v>-1</v>
      </c>
      <c r="F39" s="50">
        <f>SUM('2022'!B39:H39)</f>
        <v>2082585</v>
      </c>
      <c r="G39" s="50">
        <f>SUM('2021'!B39:H39)</f>
        <v>5731003</v>
      </c>
      <c r="H39" s="50">
        <f t="shared" si="4"/>
        <v>-3648418</v>
      </c>
      <c r="I39" s="51">
        <f t="shared" si="5"/>
        <v>-0.63661072939588415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D7C87E-E1AE-4A31-97DE-F9CBACEA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7233D-6FB6-4BF1-835F-38D3848F6F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2021</vt:lpstr>
      <vt:lpstr>2022</vt:lpstr>
      <vt:lpstr>01 - 2022</vt:lpstr>
      <vt:lpstr>02 - 2022</vt:lpstr>
      <vt:lpstr>03 - 2022</vt:lpstr>
      <vt:lpstr>04 - 2022</vt:lpstr>
      <vt:lpstr>05 - 2022</vt:lpstr>
      <vt:lpstr>06 - 2022</vt:lpstr>
      <vt:lpstr>07 - 2022</vt:lpstr>
      <vt:lpstr>08 - 2022</vt:lpstr>
      <vt:lpstr>09 - 2022</vt:lpstr>
      <vt:lpstr>10 - 2022</vt:lpstr>
      <vt:lpstr>11 - 2022 </vt:lpstr>
      <vt:lpstr>12 - 2022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2020-01-06T13:19:10Z</dcterms:created>
  <dcterms:modified xsi:type="dcterms:W3CDTF">2022-03-08T13:12:54Z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