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vtfk-my.sharepoint.com/personal/kjell-tore_haustveit_vtfk_no/Documents/PowerBI/kollektiv/arkiv/"/>
    </mc:Choice>
  </mc:AlternateContent>
  <xr:revisionPtr revIDLastSave="81" documentId="8_{9F8C1074-C90D-4CDD-9B8B-D0DA5A973152}" xr6:coauthVersionLast="47" xr6:coauthVersionMax="47" xr10:uidLastSave="{14A9257F-1D35-41FA-82FA-F2BDDDC38F9A}"/>
  <bookViews>
    <workbookView xWindow="705" yWindow="510" windowWidth="23010" windowHeight="13770" tabRatio="904" xr2:uid="{00000000-000D-0000-FFFF-FFFF00000000}"/>
  </bookViews>
  <sheets>
    <sheet name="2021" sheetId="4" r:id="rId1"/>
    <sheet name="2022" sheetId="2" r:id="rId2"/>
    <sheet name="01 - 2022" sheetId="3" r:id="rId3"/>
    <sheet name="02 - 2022" sheetId="5" r:id="rId4"/>
    <sheet name="03 - 2022" sheetId="6" r:id="rId5"/>
    <sheet name="04 - 2022" sheetId="7" r:id="rId6"/>
    <sheet name="05 - 2022" sheetId="8" r:id="rId7"/>
    <sheet name="06 - 2022" sheetId="14" r:id="rId8"/>
    <sheet name="07 - 2022" sheetId="15" r:id="rId9"/>
    <sheet name="08 - 2022" sheetId="16" r:id="rId10"/>
    <sheet name="09 - 2022" sheetId="17" r:id="rId11"/>
    <sheet name="10 - 2022" sheetId="18" r:id="rId12"/>
    <sheet name="11 - 2022 " sheetId="19" r:id="rId13"/>
    <sheet name="12 - 2022" sheetId="20" r:id="rId1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0" i="4" l="1"/>
  <c r="E40" i="4"/>
  <c r="E40" i="2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34" i="6"/>
  <c r="B31" i="6"/>
  <c r="B27" i="6"/>
  <c r="B20" i="6"/>
  <c r="B17" i="6"/>
  <c r="B14" i="6"/>
  <c r="B9" i="6"/>
  <c r="B39" i="6"/>
  <c r="B38" i="6"/>
  <c r="C5" i="20"/>
  <c r="B5" i="20"/>
  <c r="C5" i="19"/>
  <c r="B5" i="19"/>
  <c r="C5" i="18"/>
  <c r="B5" i="18"/>
  <c r="C5" i="17"/>
  <c r="B5" i="17"/>
  <c r="C5" i="16"/>
  <c r="B5" i="16"/>
  <c r="C5" i="15"/>
  <c r="B5" i="15"/>
  <c r="C5" i="14"/>
  <c r="B5" i="14"/>
  <c r="C5" i="8"/>
  <c r="B5" i="8"/>
  <c r="C5" i="7"/>
  <c r="B5" i="7"/>
  <c r="C5" i="6"/>
  <c r="B5" i="6"/>
  <c r="C5" i="5"/>
  <c r="B5" i="5"/>
  <c r="N39" i="4"/>
  <c r="N38" i="4"/>
  <c r="N37" i="4"/>
  <c r="N35" i="4"/>
  <c r="N34" i="4"/>
  <c r="N33" i="4"/>
  <c r="N32" i="4"/>
  <c r="N31" i="4"/>
  <c r="N30" i="4"/>
  <c r="N29" i="4"/>
  <c r="N28" i="4"/>
  <c r="N27" i="4"/>
  <c r="N26" i="4"/>
  <c r="N25" i="4"/>
  <c r="N24" i="4"/>
  <c r="N22" i="4"/>
  <c r="N21" i="4"/>
  <c r="N23" i="4" s="1"/>
  <c r="N20" i="4"/>
  <c r="N18" i="4"/>
  <c r="N17" i="4"/>
  <c r="N16" i="4"/>
  <c r="N19" i="4" s="1"/>
  <c r="N15" i="4"/>
  <c r="N13" i="4"/>
  <c r="N14" i="4" s="1"/>
  <c r="N12" i="4"/>
  <c r="N11" i="4"/>
  <c r="N9" i="4"/>
  <c r="N8" i="4"/>
  <c r="N7" i="4"/>
  <c r="N6" i="4"/>
  <c r="N10" i="4" s="1"/>
  <c r="B6" i="15"/>
  <c r="B7" i="15"/>
  <c r="B8" i="15"/>
  <c r="B9" i="15"/>
  <c r="B10" i="15"/>
  <c r="B11" i="15"/>
  <c r="B12" i="15"/>
  <c r="B13" i="15"/>
  <c r="B14" i="15"/>
  <c r="B15" i="15"/>
  <c r="B16" i="15"/>
  <c r="B17" i="15"/>
  <c r="B18" i="15"/>
  <c r="B19" i="15"/>
  <c r="B20" i="15"/>
  <c r="B21" i="15"/>
  <c r="B22" i="15"/>
  <c r="B23" i="15"/>
  <c r="B24" i="15"/>
  <c r="B25" i="15"/>
  <c r="B26" i="15"/>
  <c r="B27" i="15"/>
  <c r="B28" i="15"/>
  <c r="B29" i="15"/>
  <c r="B30" i="15"/>
  <c r="B31" i="15"/>
  <c r="B32" i="15"/>
  <c r="B33" i="15"/>
  <c r="B34" i="15"/>
  <c r="B35" i="15"/>
  <c r="B36" i="15"/>
  <c r="B37" i="15"/>
  <c r="B38" i="15"/>
  <c r="B39" i="15"/>
  <c r="B36" i="14"/>
  <c r="B33" i="14"/>
  <c r="B6" i="8" l="1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37" i="6" l="1"/>
  <c r="B36" i="6"/>
  <c r="B35" i="6"/>
  <c r="B33" i="6"/>
  <c r="B32" i="6"/>
  <c r="B30" i="6"/>
  <c r="B29" i="6"/>
  <c r="B28" i="6"/>
  <c r="B26" i="6"/>
  <c r="B25" i="6"/>
  <c r="B24" i="6"/>
  <c r="B23" i="6"/>
  <c r="B22" i="6"/>
  <c r="B21" i="6"/>
  <c r="B19" i="6"/>
  <c r="B18" i="6"/>
  <c r="B16" i="6"/>
  <c r="B15" i="6"/>
  <c r="B13" i="6"/>
  <c r="B12" i="6"/>
  <c r="B11" i="6"/>
  <c r="B10" i="6"/>
  <c r="B8" i="6"/>
  <c r="B7" i="6"/>
  <c r="B6" i="6"/>
  <c r="B39" i="3" l="1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G39" i="20"/>
  <c r="F39" i="20"/>
  <c r="C39" i="20"/>
  <c r="B39" i="20"/>
  <c r="G38" i="20"/>
  <c r="F38" i="20"/>
  <c r="C38" i="20"/>
  <c r="B38" i="20"/>
  <c r="G37" i="20"/>
  <c r="F37" i="20"/>
  <c r="C37" i="20"/>
  <c r="B37" i="20"/>
  <c r="G36" i="20"/>
  <c r="F36" i="20"/>
  <c r="C36" i="20"/>
  <c r="B36" i="20"/>
  <c r="G35" i="20"/>
  <c r="F35" i="20"/>
  <c r="C35" i="20"/>
  <c r="B35" i="20"/>
  <c r="G34" i="20"/>
  <c r="F34" i="20"/>
  <c r="C34" i="20"/>
  <c r="B34" i="20"/>
  <c r="G33" i="20"/>
  <c r="F33" i="20"/>
  <c r="C33" i="20"/>
  <c r="B33" i="20"/>
  <c r="G32" i="20"/>
  <c r="F32" i="20"/>
  <c r="C32" i="20"/>
  <c r="B32" i="20"/>
  <c r="G31" i="20"/>
  <c r="F31" i="20"/>
  <c r="C31" i="20"/>
  <c r="B31" i="20"/>
  <c r="G30" i="20"/>
  <c r="F30" i="20"/>
  <c r="C30" i="20"/>
  <c r="B30" i="20"/>
  <c r="G29" i="20"/>
  <c r="F29" i="20"/>
  <c r="C29" i="20"/>
  <c r="B29" i="20"/>
  <c r="G28" i="20"/>
  <c r="F28" i="20"/>
  <c r="C28" i="20"/>
  <c r="B28" i="20"/>
  <c r="G27" i="20"/>
  <c r="F27" i="20"/>
  <c r="C27" i="20"/>
  <c r="B27" i="20"/>
  <c r="G26" i="20"/>
  <c r="F26" i="20"/>
  <c r="C26" i="20"/>
  <c r="B26" i="20"/>
  <c r="G25" i="20"/>
  <c r="F25" i="20"/>
  <c r="C25" i="20"/>
  <c r="B25" i="20"/>
  <c r="G24" i="20"/>
  <c r="F24" i="20"/>
  <c r="C24" i="20"/>
  <c r="B24" i="20"/>
  <c r="G23" i="20"/>
  <c r="F23" i="20"/>
  <c r="C23" i="20"/>
  <c r="B23" i="20"/>
  <c r="G22" i="20"/>
  <c r="F22" i="20"/>
  <c r="C22" i="20"/>
  <c r="B22" i="20"/>
  <c r="G21" i="20"/>
  <c r="F21" i="20"/>
  <c r="C21" i="20"/>
  <c r="B21" i="20"/>
  <c r="G20" i="20"/>
  <c r="F20" i="20"/>
  <c r="C20" i="20"/>
  <c r="B20" i="20"/>
  <c r="G19" i="20"/>
  <c r="F19" i="20"/>
  <c r="C19" i="20"/>
  <c r="B19" i="20"/>
  <c r="G18" i="20"/>
  <c r="F18" i="20"/>
  <c r="C18" i="20"/>
  <c r="B18" i="20"/>
  <c r="G17" i="20"/>
  <c r="F17" i="20"/>
  <c r="C17" i="20"/>
  <c r="B17" i="20"/>
  <c r="G16" i="20"/>
  <c r="F16" i="20"/>
  <c r="C16" i="20"/>
  <c r="B16" i="20"/>
  <c r="G15" i="20"/>
  <c r="F15" i="20"/>
  <c r="C15" i="20"/>
  <c r="B15" i="20"/>
  <c r="G14" i="20"/>
  <c r="F14" i="20"/>
  <c r="C14" i="20"/>
  <c r="B14" i="20"/>
  <c r="G13" i="20"/>
  <c r="F13" i="20"/>
  <c r="C13" i="20"/>
  <c r="B13" i="20"/>
  <c r="G12" i="20"/>
  <c r="F12" i="20"/>
  <c r="C12" i="20"/>
  <c r="B12" i="20"/>
  <c r="G11" i="20"/>
  <c r="F11" i="20"/>
  <c r="C11" i="20"/>
  <c r="B11" i="20"/>
  <c r="G10" i="20"/>
  <c r="F10" i="20"/>
  <c r="C10" i="20"/>
  <c r="B10" i="20"/>
  <c r="G9" i="20"/>
  <c r="F9" i="20"/>
  <c r="C9" i="20"/>
  <c r="B9" i="20"/>
  <c r="G8" i="20"/>
  <c r="F8" i="20"/>
  <c r="C8" i="20"/>
  <c r="B8" i="20"/>
  <c r="G7" i="20"/>
  <c r="F7" i="20"/>
  <c r="C7" i="20"/>
  <c r="B7" i="20"/>
  <c r="G6" i="20"/>
  <c r="F6" i="20"/>
  <c r="C6" i="20"/>
  <c r="B6" i="20"/>
  <c r="G5" i="20"/>
  <c r="F5" i="20"/>
  <c r="G39" i="19"/>
  <c r="F39" i="19"/>
  <c r="C39" i="19"/>
  <c r="B39" i="19"/>
  <c r="G38" i="19"/>
  <c r="F38" i="19"/>
  <c r="C38" i="19"/>
  <c r="B38" i="19"/>
  <c r="G37" i="19"/>
  <c r="F37" i="19"/>
  <c r="C37" i="19"/>
  <c r="B37" i="19"/>
  <c r="G36" i="19"/>
  <c r="F36" i="19"/>
  <c r="C36" i="19"/>
  <c r="B36" i="19"/>
  <c r="G35" i="19"/>
  <c r="F35" i="19"/>
  <c r="C35" i="19"/>
  <c r="B35" i="19"/>
  <c r="G34" i="19"/>
  <c r="F34" i="19"/>
  <c r="C34" i="19"/>
  <c r="B34" i="19"/>
  <c r="G33" i="19"/>
  <c r="F33" i="19"/>
  <c r="C33" i="19"/>
  <c r="B33" i="19"/>
  <c r="G32" i="19"/>
  <c r="F32" i="19"/>
  <c r="C32" i="19"/>
  <c r="B32" i="19"/>
  <c r="G31" i="19"/>
  <c r="F31" i="19"/>
  <c r="C31" i="19"/>
  <c r="B31" i="19"/>
  <c r="G30" i="19"/>
  <c r="F30" i="19"/>
  <c r="C30" i="19"/>
  <c r="B30" i="19"/>
  <c r="G29" i="19"/>
  <c r="F29" i="19"/>
  <c r="C29" i="19"/>
  <c r="B29" i="19"/>
  <c r="G28" i="19"/>
  <c r="F28" i="19"/>
  <c r="C28" i="19"/>
  <c r="B28" i="19"/>
  <c r="G27" i="19"/>
  <c r="F27" i="19"/>
  <c r="C27" i="19"/>
  <c r="B27" i="19"/>
  <c r="G26" i="19"/>
  <c r="F26" i="19"/>
  <c r="C26" i="19"/>
  <c r="B26" i="19"/>
  <c r="G25" i="19"/>
  <c r="F25" i="19"/>
  <c r="C25" i="19"/>
  <c r="B25" i="19"/>
  <c r="G24" i="19"/>
  <c r="F24" i="19"/>
  <c r="C24" i="19"/>
  <c r="B24" i="19"/>
  <c r="G23" i="19"/>
  <c r="F23" i="19"/>
  <c r="C23" i="19"/>
  <c r="B23" i="19"/>
  <c r="G22" i="19"/>
  <c r="F22" i="19"/>
  <c r="C22" i="19"/>
  <c r="B22" i="19"/>
  <c r="G21" i="19"/>
  <c r="F21" i="19"/>
  <c r="C21" i="19"/>
  <c r="B21" i="19"/>
  <c r="G20" i="19"/>
  <c r="F20" i="19"/>
  <c r="C20" i="19"/>
  <c r="B20" i="19"/>
  <c r="G19" i="19"/>
  <c r="F19" i="19"/>
  <c r="C19" i="19"/>
  <c r="B19" i="19"/>
  <c r="G18" i="19"/>
  <c r="F18" i="19"/>
  <c r="C18" i="19"/>
  <c r="B18" i="19"/>
  <c r="G17" i="19"/>
  <c r="F17" i="19"/>
  <c r="C17" i="19"/>
  <c r="B17" i="19"/>
  <c r="G16" i="19"/>
  <c r="F16" i="19"/>
  <c r="C16" i="19"/>
  <c r="B16" i="19"/>
  <c r="G15" i="19"/>
  <c r="F15" i="19"/>
  <c r="C15" i="19"/>
  <c r="B15" i="19"/>
  <c r="G14" i="19"/>
  <c r="F14" i="19"/>
  <c r="C14" i="19"/>
  <c r="B14" i="19"/>
  <c r="G13" i="19"/>
  <c r="F13" i="19"/>
  <c r="C13" i="19"/>
  <c r="B13" i="19"/>
  <c r="G12" i="19"/>
  <c r="F12" i="19"/>
  <c r="C12" i="19"/>
  <c r="B12" i="19"/>
  <c r="G11" i="19"/>
  <c r="F11" i="19"/>
  <c r="C11" i="19"/>
  <c r="B11" i="19"/>
  <c r="G10" i="19"/>
  <c r="F10" i="19"/>
  <c r="C10" i="19"/>
  <c r="B10" i="19"/>
  <c r="G9" i="19"/>
  <c r="F9" i="19"/>
  <c r="C9" i="19"/>
  <c r="B9" i="19"/>
  <c r="G8" i="19"/>
  <c r="F8" i="19"/>
  <c r="C8" i="19"/>
  <c r="B8" i="19"/>
  <c r="G7" i="19"/>
  <c r="F7" i="19"/>
  <c r="C7" i="19"/>
  <c r="B7" i="19"/>
  <c r="G6" i="19"/>
  <c r="F6" i="19"/>
  <c r="C6" i="19"/>
  <c r="B6" i="19"/>
  <c r="G5" i="19"/>
  <c r="F5" i="19"/>
  <c r="G39" i="18"/>
  <c r="F39" i="18"/>
  <c r="C39" i="18"/>
  <c r="B39" i="18"/>
  <c r="G38" i="18"/>
  <c r="F38" i="18"/>
  <c r="C38" i="18"/>
  <c r="B38" i="18"/>
  <c r="G37" i="18"/>
  <c r="F37" i="18"/>
  <c r="C37" i="18"/>
  <c r="B37" i="18"/>
  <c r="G36" i="18"/>
  <c r="F36" i="18"/>
  <c r="C36" i="18"/>
  <c r="B36" i="18"/>
  <c r="G35" i="18"/>
  <c r="F35" i="18"/>
  <c r="C35" i="18"/>
  <c r="B35" i="18"/>
  <c r="G34" i="18"/>
  <c r="F34" i="18"/>
  <c r="D34" i="18"/>
  <c r="E34" i="18" s="1"/>
  <c r="C34" i="18"/>
  <c r="B34" i="18"/>
  <c r="G33" i="18"/>
  <c r="F33" i="18"/>
  <c r="H33" i="18" s="1"/>
  <c r="I33" i="18" s="1"/>
  <c r="C33" i="18"/>
  <c r="B33" i="18"/>
  <c r="G32" i="18"/>
  <c r="F32" i="18"/>
  <c r="H32" i="18" s="1"/>
  <c r="I32" i="18" s="1"/>
  <c r="C32" i="18"/>
  <c r="B32" i="18"/>
  <c r="D32" i="18" s="1"/>
  <c r="E32" i="18" s="1"/>
  <c r="G31" i="18"/>
  <c r="F31" i="18"/>
  <c r="C31" i="18"/>
  <c r="B31" i="18"/>
  <c r="G30" i="18"/>
  <c r="F30" i="18"/>
  <c r="H30" i="18" s="1"/>
  <c r="I30" i="18" s="1"/>
  <c r="C30" i="18"/>
  <c r="B30" i="18"/>
  <c r="D30" i="18" s="1"/>
  <c r="E30" i="18" s="1"/>
  <c r="G29" i="18"/>
  <c r="F29" i="18"/>
  <c r="C29" i="18"/>
  <c r="B29" i="18"/>
  <c r="G28" i="18"/>
  <c r="F28" i="18"/>
  <c r="H28" i="18" s="1"/>
  <c r="I28" i="18" s="1"/>
  <c r="C28" i="18"/>
  <c r="B28" i="18"/>
  <c r="D28" i="18" s="1"/>
  <c r="E28" i="18" s="1"/>
  <c r="G27" i="18"/>
  <c r="F27" i="18"/>
  <c r="H27" i="18" s="1"/>
  <c r="I27" i="18" s="1"/>
  <c r="C27" i="18"/>
  <c r="B27" i="18"/>
  <c r="G26" i="18"/>
  <c r="F26" i="18"/>
  <c r="H26" i="18" s="1"/>
  <c r="I26" i="18" s="1"/>
  <c r="C26" i="18"/>
  <c r="B26" i="18"/>
  <c r="D26" i="18" s="1"/>
  <c r="E26" i="18" s="1"/>
  <c r="G25" i="18"/>
  <c r="F25" i="18"/>
  <c r="H25" i="18" s="1"/>
  <c r="I25" i="18" s="1"/>
  <c r="C25" i="18"/>
  <c r="B25" i="18"/>
  <c r="G24" i="18"/>
  <c r="F24" i="18"/>
  <c r="H24" i="18" s="1"/>
  <c r="I24" i="18" s="1"/>
  <c r="C24" i="18"/>
  <c r="B24" i="18"/>
  <c r="D24" i="18" s="1"/>
  <c r="E24" i="18" s="1"/>
  <c r="G23" i="18"/>
  <c r="F23" i="18"/>
  <c r="C23" i="18"/>
  <c r="B23" i="18"/>
  <c r="G22" i="18"/>
  <c r="F22" i="18"/>
  <c r="H22" i="18" s="1"/>
  <c r="I22" i="18" s="1"/>
  <c r="C22" i="18"/>
  <c r="B22" i="18"/>
  <c r="D22" i="18" s="1"/>
  <c r="E22" i="18" s="1"/>
  <c r="G21" i="18"/>
  <c r="F21" i="18"/>
  <c r="C21" i="18"/>
  <c r="B21" i="18"/>
  <c r="G20" i="18"/>
  <c r="F20" i="18"/>
  <c r="H20" i="18" s="1"/>
  <c r="I20" i="18" s="1"/>
  <c r="C20" i="18"/>
  <c r="D20" i="18" s="1"/>
  <c r="E20" i="18" s="1"/>
  <c r="B20" i="18"/>
  <c r="G19" i="18"/>
  <c r="F19" i="18"/>
  <c r="H19" i="18" s="1"/>
  <c r="I19" i="18" s="1"/>
  <c r="C19" i="18"/>
  <c r="B19" i="18"/>
  <c r="G18" i="18"/>
  <c r="F18" i="18"/>
  <c r="C18" i="18"/>
  <c r="B18" i="18"/>
  <c r="G17" i="18"/>
  <c r="F17" i="18"/>
  <c r="H17" i="18" s="1"/>
  <c r="I17" i="18" s="1"/>
  <c r="C17" i="18"/>
  <c r="B17" i="18"/>
  <c r="G16" i="18"/>
  <c r="F16" i="18"/>
  <c r="C16" i="18"/>
  <c r="B16" i="18"/>
  <c r="G15" i="18"/>
  <c r="F15" i="18"/>
  <c r="C15" i="18"/>
  <c r="B15" i="18"/>
  <c r="D15" i="18" s="1"/>
  <c r="E15" i="18" s="1"/>
  <c r="G14" i="18"/>
  <c r="F14" i="18"/>
  <c r="C14" i="18"/>
  <c r="B14" i="18"/>
  <c r="G13" i="18"/>
  <c r="F13" i="18"/>
  <c r="C13" i="18"/>
  <c r="B13" i="18"/>
  <c r="D13" i="18" s="1"/>
  <c r="E13" i="18" s="1"/>
  <c r="G12" i="18"/>
  <c r="F12" i="18"/>
  <c r="C12" i="18"/>
  <c r="B12" i="18"/>
  <c r="G11" i="18"/>
  <c r="F11" i="18"/>
  <c r="H11" i="18" s="1"/>
  <c r="I11" i="18" s="1"/>
  <c r="C11" i="18"/>
  <c r="B11" i="18"/>
  <c r="G10" i="18"/>
  <c r="F10" i="18"/>
  <c r="C10" i="18"/>
  <c r="B10" i="18"/>
  <c r="D10" i="18" s="1"/>
  <c r="E10" i="18" s="1"/>
  <c r="G9" i="18"/>
  <c r="F9" i="18"/>
  <c r="C9" i="18"/>
  <c r="B9" i="18"/>
  <c r="G8" i="18"/>
  <c r="F8" i="18"/>
  <c r="H8" i="18" s="1"/>
  <c r="I8" i="18" s="1"/>
  <c r="C8" i="18"/>
  <c r="B8" i="18"/>
  <c r="D8" i="18" s="1"/>
  <c r="E8" i="18" s="1"/>
  <c r="G7" i="18"/>
  <c r="F7" i="18"/>
  <c r="C7" i="18"/>
  <c r="B7" i="18"/>
  <c r="D7" i="18" s="1"/>
  <c r="E7" i="18" s="1"/>
  <c r="G6" i="18"/>
  <c r="F6" i="18"/>
  <c r="H6" i="18" s="1"/>
  <c r="I6" i="18" s="1"/>
  <c r="C6" i="18"/>
  <c r="B6" i="18"/>
  <c r="D6" i="18" s="1"/>
  <c r="E6" i="18" s="1"/>
  <c r="G5" i="18"/>
  <c r="F5" i="18"/>
  <c r="G39" i="17"/>
  <c r="F39" i="17"/>
  <c r="H39" i="17" s="1"/>
  <c r="I39" i="17" s="1"/>
  <c r="C39" i="17"/>
  <c r="B39" i="17"/>
  <c r="D39" i="17" s="1"/>
  <c r="E39" i="17" s="1"/>
  <c r="G38" i="17"/>
  <c r="F38" i="17"/>
  <c r="H38" i="17" s="1"/>
  <c r="I38" i="17" s="1"/>
  <c r="C38" i="17"/>
  <c r="B38" i="17"/>
  <c r="D38" i="17" s="1"/>
  <c r="E38" i="17" s="1"/>
  <c r="G37" i="17"/>
  <c r="F37" i="17"/>
  <c r="H37" i="17" s="1"/>
  <c r="I37" i="17" s="1"/>
  <c r="C37" i="17"/>
  <c r="B37" i="17"/>
  <c r="D37" i="17" s="1"/>
  <c r="E37" i="17" s="1"/>
  <c r="G36" i="17"/>
  <c r="F36" i="17"/>
  <c r="H36" i="17" s="1"/>
  <c r="I36" i="17" s="1"/>
  <c r="C36" i="17"/>
  <c r="B36" i="17"/>
  <c r="G35" i="17"/>
  <c r="F35" i="17"/>
  <c r="H35" i="17" s="1"/>
  <c r="I35" i="17" s="1"/>
  <c r="C35" i="17"/>
  <c r="B35" i="17"/>
  <c r="D35" i="17" s="1"/>
  <c r="E35" i="17" s="1"/>
  <c r="G34" i="17"/>
  <c r="F34" i="17"/>
  <c r="H34" i="17" s="1"/>
  <c r="I34" i="17" s="1"/>
  <c r="C34" i="17"/>
  <c r="B34" i="17"/>
  <c r="D34" i="17" s="1"/>
  <c r="E34" i="17" s="1"/>
  <c r="G33" i="17"/>
  <c r="F33" i="17"/>
  <c r="H33" i="17" s="1"/>
  <c r="I33" i="17" s="1"/>
  <c r="C33" i="17"/>
  <c r="B33" i="17"/>
  <c r="D33" i="17" s="1"/>
  <c r="E33" i="17" s="1"/>
  <c r="G32" i="17"/>
  <c r="F32" i="17"/>
  <c r="C32" i="17"/>
  <c r="B32" i="17"/>
  <c r="D32" i="17" s="1"/>
  <c r="E32" i="17" s="1"/>
  <c r="G31" i="17"/>
  <c r="F31" i="17"/>
  <c r="H31" i="17" s="1"/>
  <c r="I31" i="17" s="1"/>
  <c r="C31" i="17"/>
  <c r="B31" i="17"/>
  <c r="D31" i="17" s="1"/>
  <c r="E31" i="17" s="1"/>
  <c r="G30" i="17"/>
  <c r="F30" i="17"/>
  <c r="H30" i="17" s="1"/>
  <c r="I30" i="17" s="1"/>
  <c r="C30" i="17"/>
  <c r="B30" i="17"/>
  <c r="D30" i="17" s="1"/>
  <c r="E30" i="17" s="1"/>
  <c r="G29" i="17"/>
  <c r="F29" i="17"/>
  <c r="H29" i="17" s="1"/>
  <c r="I29" i="17" s="1"/>
  <c r="C29" i="17"/>
  <c r="B29" i="17"/>
  <c r="D29" i="17" s="1"/>
  <c r="E29" i="17" s="1"/>
  <c r="G28" i="17"/>
  <c r="F28" i="17"/>
  <c r="H28" i="17" s="1"/>
  <c r="I28" i="17" s="1"/>
  <c r="C28" i="17"/>
  <c r="B28" i="17"/>
  <c r="G27" i="17"/>
  <c r="F27" i="17"/>
  <c r="H27" i="17" s="1"/>
  <c r="I27" i="17" s="1"/>
  <c r="C27" i="17"/>
  <c r="B27" i="17"/>
  <c r="D27" i="17" s="1"/>
  <c r="E27" i="17" s="1"/>
  <c r="G26" i="17"/>
  <c r="F26" i="17"/>
  <c r="H26" i="17" s="1"/>
  <c r="I26" i="17" s="1"/>
  <c r="C26" i="17"/>
  <c r="B26" i="17"/>
  <c r="D26" i="17" s="1"/>
  <c r="E26" i="17" s="1"/>
  <c r="G25" i="17"/>
  <c r="F25" i="17"/>
  <c r="H25" i="17" s="1"/>
  <c r="I25" i="17" s="1"/>
  <c r="C25" i="17"/>
  <c r="B25" i="17"/>
  <c r="D25" i="17" s="1"/>
  <c r="E25" i="17" s="1"/>
  <c r="G24" i="17"/>
  <c r="F24" i="17"/>
  <c r="H24" i="17" s="1"/>
  <c r="I24" i="17" s="1"/>
  <c r="C24" i="17"/>
  <c r="B24" i="17"/>
  <c r="D24" i="17" s="1"/>
  <c r="E24" i="17" s="1"/>
  <c r="G23" i="17"/>
  <c r="F23" i="17"/>
  <c r="H23" i="17" s="1"/>
  <c r="I23" i="17" s="1"/>
  <c r="C23" i="17"/>
  <c r="B23" i="17"/>
  <c r="D23" i="17" s="1"/>
  <c r="E23" i="17" s="1"/>
  <c r="G22" i="17"/>
  <c r="F22" i="17"/>
  <c r="H22" i="17" s="1"/>
  <c r="I22" i="17" s="1"/>
  <c r="C22" i="17"/>
  <c r="B22" i="17"/>
  <c r="D22" i="17" s="1"/>
  <c r="E22" i="17" s="1"/>
  <c r="G21" i="17"/>
  <c r="F21" i="17"/>
  <c r="H21" i="17" s="1"/>
  <c r="I21" i="17" s="1"/>
  <c r="C21" i="17"/>
  <c r="B21" i="17"/>
  <c r="D21" i="17" s="1"/>
  <c r="E21" i="17" s="1"/>
  <c r="G20" i="17"/>
  <c r="F20" i="17"/>
  <c r="H20" i="17" s="1"/>
  <c r="I20" i="17" s="1"/>
  <c r="C20" i="17"/>
  <c r="B20" i="17"/>
  <c r="G19" i="17"/>
  <c r="F19" i="17"/>
  <c r="H19" i="17" s="1"/>
  <c r="I19" i="17" s="1"/>
  <c r="C19" i="17"/>
  <c r="B19" i="17"/>
  <c r="D19" i="17" s="1"/>
  <c r="E19" i="17" s="1"/>
  <c r="G18" i="17"/>
  <c r="F18" i="17"/>
  <c r="H18" i="17" s="1"/>
  <c r="I18" i="17" s="1"/>
  <c r="C18" i="17"/>
  <c r="B18" i="17"/>
  <c r="D18" i="17" s="1"/>
  <c r="E18" i="17" s="1"/>
  <c r="G17" i="17"/>
  <c r="F17" i="17"/>
  <c r="H17" i="17" s="1"/>
  <c r="I17" i="17" s="1"/>
  <c r="C17" i="17"/>
  <c r="B17" i="17"/>
  <c r="D17" i="17" s="1"/>
  <c r="E17" i="17" s="1"/>
  <c r="G16" i="17"/>
  <c r="F16" i="17"/>
  <c r="C16" i="17"/>
  <c r="B16" i="17"/>
  <c r="D16" i="17" s="1"/>
  <c r="E16" i="17" s="1"/>
  <c r="G15" i="17"/>
  <c r="F15" i="17"/>
  <c r="H15" i="17" s="1"/>
  <c r="I15" i="17" s="1"/>
  <c r="C15" i="17"/>
  <c r="B15" i="17"/>
  <c r="G14" i="17"/>
  <c r="F14" i="17"/>
  <c r="H14" i="17" s="1"/>
  <c r="I14" i="17" s="1"/>
  <c r="C14" i="17"/>
  <c r="B14" i="17"/>
  <c r="D14" i="17" s="1"/>
  <c r="E14" i="17" s="1"/>
  <c r="G13" i="17"/>
  <c r="F13" i="17"/>
  <c r="H13" i="17" s="1"/>
  <c r="I13" i="17" s="1"/>
  <c r="C13" i="17"/>
  <c r="B13" i="17"/>
  <c r="D13" i="17" s="1"/>
  <c r="E13" i="17" s="1"/>
  <c r="G12" i="17"/>
  <c r="F12" i="17"/>
  <c r="H12" i="17" s="1"/>
  <c r="I12" i="17" s="1"/>
  <c r="C12" i="17"/>
  <c r="B12" i="17"/>
  <c r="G11" i="17"/>
  <c r="F11" i="17"/>
  <c r="C11" i="17"/>
  <c r="B11" i="17"/>
  <c r="D11" i="17" s="1"/>
  <c r="E11" i="17" s="1"/>
  <c r="G10" i="17"/>
  <c r="F10" i="17"/>
  <c r="H10" i="17" s="1"/>
  <c r="I10" i="17" s="1"/>
  <c r="C10" i="17"/>
  <c r="B10" i="17"/>
  <c r="D10" i="17" s="1"/>
  <c r="E10" i="17" s="1"/>
  <c r="G9" i="17"/>
  <c r="F9" i="17"/>
  <c r="H9" i="17" s="1"/>
  <c r="I9" i="17" s="1"/>
  <c r="C9" i="17"/>
  <c r="B9" i="17"/>
  <c r="D9" i="17" s="1"/>
  <c r="E9" i="17" s="1"/>
  <c r="G8" i="17"/>
  <c r="F8" i="17"/>
  <c r="C8" i="17"/>
  <c r="B8" i="17"/>
  <c r="D8" i="17" s="1"/>
  <c r="E8" i="17" s="1"/>
  <c r="G7" i="17"/>
  <c r="F7" i="17"/>
  <c r="H7" i="17" s="1"/>
  <c r="I7" i="17" s="1"/>
  <c r="C7" i="17"/>
  <c r="B7" i="17"/>
  <c r="G6" i="17"/>
  <c r="F6" i="17"/>
  <c r="H6" i="17" s="1"/>
  <c r="I6" i="17" s="1"/>
  <c r="C6" i="17"/>
  <c r="B6" i="17"/>
  <c r="G5" i="17"/>
  <c r="F5" i="17"/>
  <c r="G39" i="16"/>
  <c r="F39" i="16"/>
  <c r="H39" i="16" s="1"/>
  <c r="I39" i="16" s="1"/>
  <c r="C39" i="16"/>
  <c r="B39" i="16"/>
  <c r="D39" i="16" s="1"/>
  <c r="E39" i="16" s="1"/>
  <c r="G38" i="16"/>
  <c r="F38" i="16"/>
  <c r="H38" i="16" s="1"/>
  <c r="I38" i="16" s="1"/>
  <c r="C38" i="16"/>
  <c r="B38" i="16"/>
  <c r="D38" i="16" s="1"/>
  <c r="E38" i="16" s="1"/>
  <c r="G37" i="16"/>
  <c r="F37" i="16"/>
  <c r="H37" i="16" s="1"/>
  <c r="I37" i="16" s="1"/>
  <c r="C37" i="16"/>
  <c r="B37" i="16"/>
  <c r="D37" i="16" s="1"/>
  <c r="E37" i="16" s="1"/>
  <c r="G36" i="16"/>
  <c r="F36" i="16"/>
  <c r="H36" i="16" s="1"/>
  <c r="I36" i="16" s="1"/>
  <c r="C36" i="16"/>
  <c r="B36" i="16"/>
  <c r="D36" i="16" s="1"/>
  <c r="E36" i="16" s="1"/>
  <c r="G35" i="16"/>
  <c r="F35" i="16"/>
  <c r="H35" i="16" s="1"/>
  <c r="I35" i="16" s="1"/>
  <c r="C35" i="16"/>
  <c r="B35" i="16"/>
  <c r="D35" i="16" s="1"/>
  <c r="E35" i="16" s="1"/>
  <c r="G34" i="16"/>
  <c r="F34" i="16"/>
  <c r="H34" i="16" s="1"/>
  <c r="I34" i="16" s="1"/>
  <c r="C34" i="16"/>
  <c r="B34" i="16"/>
  <c r="D34" i="16" s="1"/>
  <c r="E34" i="16" s="1"/>
  <c r="G33" i="16"/>
  <c r="F33" i="16"/>
  <c r="H33" i="16" s="1"/>
  <c r="I33" i="16" s="1"/>
  <c r="C33" i="16"/>
  <c r="B33" i="16"/>
  <c r="D33" i="16" s="1"/>
  <c r="E33" i="16" s="1"/>
  <c r="G32" i="16"/>
  <c r="F32" i="16"/>
  <c r="H32" i="16" s="1"/>
  <c r="I32" i="16" s="1"/>
  <c r="C32" i="16"/>
  <c r="B32" i="16"/>
  <c r="D32" i="16" s="1"/>
  <c r="E32" i="16" s="1"/>
  <c r="G31" i="16"/>
  <c r="F31" i="16"/>
  <c r="H31" i="16" s="1"/>
  <c r="I31" i="16" s="1"/>
  <c r="C31" i="16"/>
  <c r="B31" i="16"/>
  <c r="D31" i="16" s="1"/>
  <c r="E31" i="16" s="1"/>
  <c r="G30" i="16"/>
  <c r="F30" i="16"/>
  <c r="H30" i="16" s="1"/>
  <c r="I30" i="16" s="1"/>
  <c r="C30" i="16"/>
  <c r="B30" i="16"/>
  <c r="D30" i="16" s="1"/>
  <c r="E30" i="16" s="1"/>
  <c r="G29" i="16"/>
  <c r="F29" i="16"/>
  <c r="H29" i="16" s="1"/>
  <c r="I29" i="16" s="1"/>
  <c r="C29" i="16"/>
  <c r="B29" i="16"/>
  <c r="D29" i="16" s="1"/>
  <c r="E29" i="16" s="1"/>
  <c r="G28" i="16"/>
  <c r="F28" i="16"/>
  <c r="H28" i="16" s="1"/>
  <c r="I28" i="16" s="1"/>
  <c r="C28" i="16"/>
  <c r="B28" i="16"/>
  <c r="D28" i="16" s="1"/>
  <c r="E28" i="16" s="1"/>
  <c r="G27" i="16"/>
  <c r="F27" i="16"/>
  <c r="H27" i="16" s="1"/>
  <c r="I27" i="16" s="1"/>
  <c r="C27" i="16"/>
  <c r="B27" i="16"/>
  <c r="D27" i="16" s="1"/>
  <c r="E27" i="16" s="1"/>
  <c r="G26" i="16"/>
  <c r="F26" i="16"/>
  <c r="H26" i="16" s="1"/>
  <c r="I26" i="16" s="1"/>
  <c r="C26" i="16"/>
  <c r="B26" i="16"/>
  <c r="D26" i="16" s="1"/>
  <c r="E26" i="16" s="1"/>
  <c r="G25" i="16"/>
  <c r="F25" i="16"/>
  <c r="H25" i="16" s="1"/>
  <c r="I25" i="16" s="1"/>
  <c r="C25" i="16"/>
  <c r="B25" i="16"/>
  <c r="D25" i="16" s="1"/>
  <c r="E25" i="16" s="1"/>
  <c r="G24" i="16"/>
  <c r="F24" i="16"/>
  <c r="H24" i="16" s="1"/>
  <c r="I24" i="16" s="1"/>
  <c r="C24" i="16"/>
  <c r="B24" i="16"/>
  <c r="D24" i="16" s="1"/>
  <c r="E24" i="16" s="1"/>
  <c r="G23" i="16"/>
  <c r="F23" i="16"/>
  <c r="H23" i="16" s="1"/>
  <c r="I23" i="16" s="1"/>
  <c r="C23" i="16"/>
  <c r="B23" i="16"/>
  <c r="D23" i="16" s="1"/>
  <c r="E23" i="16" s="1"/>
  <c r="G22" i="16"/>
  <c r="F22" i="16"/>
  <c r="H22" i="16" s="1"/>
  <c r="I22" i="16" s="1"/>
  <c r="C22" i="16"/>
  <c r="B22" i="16"/>
  <c r="D22" i="16" s="1"/>
  <c r="E22" i="16" s="1"/>
  <c r="G21" i="16"/>
  <c r="F21" i="16"/>
  <c r="H21" i="16" s="1"/>
  <c r="I21" i="16" s="1"/>
  <c r="C21" i="16"/>
  <c r="B21" i="16"/>
  <c r="D21" i="16" s="1"/>
  <c r="E21" i="16" s="1"/>
  <c r="G20" i="16"/>
  <c r="F20" i="16"/>
  <c r="H20" i="16" s="1"/>
  <c r="I20" i="16" s="1"/>
  <c r="C20" i="16"/>
  <c r="B20" i="16"/>
  <c r="D20" i="16" s="1"/>
  <c r="E20" i="16" s="1"/>
  <c r="G19" i="16"/>
  <c r="F19" i="16"/>
  <c r="H19" i="16" s="1"/>
  <c r="I19" i="16" s="1"/>
  <c r="C19" i="16"/>
  <c r="B19" i="16"/>
  <c r="D19" i="16" s="1"/>
  <c r="E19" i="16" s="1"/>
  <c r="G18" i="16"/>
  <c r="F18" i="16"/>
  <c r="H18" i="16" s="1"/>
  <c r="I18" i="16" s="1"/>
  <c r="C18" i="16"/>
  <c r="B18" i="16"/>
  <c r="D18" i="16" s="1"/>
  <c r="E18" i="16" s="1"/>
  <c r="G17" i="16"/>
  <c r="F17" i="16"/>
  <c r="H17" i="16" s="1"/>
  <c r="I17" i="16" s="1"/>
  <c r="C17" i="16"/>
  <c r="B17" i="16"/>
  <c r="D17" i="16" s="1"/>
  <c r="E17" i="16" s="1"/>
  <c r="G16" i="16"/>
  <c r="F16" i="16"/>
  <c r="H16" i="16" s="1"/>
  <c r="I16" i="16" s="1"/>
  <c r="C16" i="16"/>
  <c r="B16" i="16"/>
  <c r="D16" i="16" s="1"/>
  <c r="E16" i="16" s="1"/>
  <c r="G15" i="16"/>
  <c r="F15" i="16"/>
  <c r="H15" i="16" s="1"/>
  <c r="I15" i="16" s="1"/>
  <c r="C15" i="16"/>
  <c r="B15" i="16"/>
  <c r="D15" i="16" s="1"/>
  <c r="E15" i="16" s="1"/>
  <c r="G14" i="16"/>
  <c r="F14" i="16"/>
  <c r="H14" i="16" s="1"/>
  <c r="I14" i="16" s="1"/>
  <c r="C14" i="16"/>
  <c r="B14" i="16"/>
  <c r="D14" i="16" s="1"/>
  <c r="E14" i="16" s="1"/>
  <c r="G13" i="16"/>
  <c r="F13" i="16"/>
  <c r="H13" i="16" s="1"/>
  <c r="I13" i="16" s="1"/>
  <c r="C13" i="16"/>
  <c r="B13" i="16"/>
  <c r="D13" i="16" s="1"/>
  <c r="E13" i="16" s="1"/>
  <c r="G12" i="16"/>
  <c r="F12" i="16"/>
  <c r="H12" i="16" s="1"/>
  <c r="I12" i="16" s="1"/>
  <c r="C12" i="16"/>
  <c r="B12" i="16"/>
  <c r="D12" i="16" s="1"/>
  <c r="E12" i="16" s="1"/>
  <c r="G11" i="16"/>
  <c r="F11" i="16"/>
  <c r="H11" i="16" s="1"/>
  <c r="I11" i="16" s="1"/>
  <c r="C11" i="16"/>
  <c r="B11" i="16"/>
  <c r="D11" i="16" s="1"/>
  <c r="E11" i="16" s="1"/>
  <c r="G10" i="16"/>
  <c r="F10" i="16"/>
  <c r="H10" i="16" s="1"/>
  <c r="I10" i="16" s="1"/>
  <c r="C10" i="16"/>
  <c r="B10" i="16"/>
  <c r="D10" i="16" s="1"/>
  <c r="E10" i="16" s="1"/>
  <c r="G9" i="16"/>
  <c r="F9" i="16"/>
  <c r="H9" i="16" s="1"/>
  <c r="I9" i="16" s="1"/>
  <c r="C9" i="16"/>
  <c r="B9" i="16"/>
  <c r="D9" i="16" s="1"/>
  <c r="E9" i="16" s="1"/>
  <c r="G8" i="16"/>
  <c r="F8" i="16"/>
  <c r="H8" i="16" s="1"/>
  <c r="I8" i="16" s="1"/>
  <c r="C8" i="16"/>
  <c r="B8" i="16"/>
  <c r="D8" i="16" s="1"/>
  <c r="E8" i="16" s="1"/>
  <c r="G7" i="16"/>
  <c r="F7" i="16"/>
  <c r="H7" i="16" s="1"/>
  <c r="I7" i="16" s="1"/>
  <c r="C7" i="16"/>
  <c r="B7" i="16"/>
  <c r="D7" i="16" s="1"/>
  <c r="E7" i="16" s="1"/>
  <c r="G6" i="16"/>
  <c r="F6" i="16"/>
  <c r="C6" i="16"/>
  <c r="B6" i="16"/>
  <c r="D6" i="16" s="1"/>
  <c r="E6" i="16" s="1"/>
  <c r="G5" i="16"/>
  <c r="F5" i="16"/>
  <c r="G39" i="15"/>
  <c r="F39" i="15"/>
  <c r="H39" i="15" s="1"/>
  <c r="I39" i="15" s="1"/>
  <c r="C39" i="15"/>
  <c r="D39" i="15" s="1"/>
  <c r="E39" i="15" s="1"/>
  <c r="G38" i="15"/>
  <c r="F38" i="15"/>
  <c r="H38" i="15" s="1"/>
  <c r="I38" i="15" s="1"/>
  <c r="C38" i="15"/>
  <c r="D38" i="15" s="1"/>
  <c r="E38" i="15" s="1"/>
  <c r="G37" i="15"/>
  <c r="F37" i="15"/>
  <c r="H37" i="15" s="1"/>
  <c r="I37" i="15" s="1"/>
  <c r="C37" i="15"/>
  <c r="D37" i="15" s="1"/>
  <c r="E37" i="15" s="1"/>
  <c r="G36" i="15"/>
  <c r="F36" i="15"/>
  <c r="H36" i="15" s="1"/>
  <c r="I36" i="15" s="1"/>
  <c r="C36" i="15"/>
  <c r="D36" i="15" s="1"/>
  <c r="E36" i="15" s="1"/>
  <c r="G35" i="15"/>
  <c r="F35" i="15"/>
  <c r="H35" i="15" s="1"/>
  <c r="I35" i="15" s="1"/>
  <c r="C35" i="15"/>
  <c r="D35" i="15" s="1"/>
  <c r="E35" i="15" s="1"/>
  <c r="G34" i="15"/>
  <c r="F34" i="15"/>
  <c r="H34" i="15" s="1"/>
  <c r="I34" i="15" s="1"/>
  <c r="C34" i="15"/>
  <c r="D34" i="15" s="1"/>
  <c r="E34" i="15" s="1"/>
  <c r="G33" i="15"/>
  <c r="F33" i="15"/>
  <c r="H33" i="15" s="1"/>
  <c r="I33" i="15" s="1"/>
  <c r="C33" i="15"/>
  <c r="D33" i="15" s="1"/>
  <c r="E33" i="15" s="1"/>
  <c r="G32" i="15"/>
  <c r="F32" i="15"/>
  <c r="H32" i="15" s="1"/>
  <c r="I32" i="15" s="1"/>
  <c r="C32" i="15"/>
  <c r="D32" i="15" s="1"/>
  <c r="E32" i="15" s="1"/>
  <c r="G31" i="15"/>
  <c r="F31" i="15"/>
  <c r="H31" i="15" s="1"/>
  <c r="I31" i="15" s="1"/>
  <c r="C31" i="15"/>
  <c r="D31" i="15" s="1"/>
  <c r="E31" i="15" s="1"/>
  <c r="G30" i="15"/>
  <c r="F30" i="15"/>
  <c r="H30" i="15" s="1"/>
  <c r="I30" i="15" s="1"/>
  <c r="C30" i="15"/>
  <c r="D30" i="15" s="1"/>
  <c r="E30" i="15" s="1"/>
  <c r="G29" i="15"/>
  <c r="F29" i="15"/>
  <c r="H29" i="15" s="1"/>
  <c r="I29" i="15" s="1"/>
  <c r="C29" i="15"/>
  <c r="D29" i="15" s="1"/>
  <c r="E29" i="15" s="1"/>
  <c r="G28" i="15"/>
  <c r="F28" i="15"/>
  <c r="H28" i="15" s="1"/>
  <c r="I28" i="15" s="1"/>
  <c r="C28" i="15"/>
  <c r="D28" i="15" s="1"/>
  <c r="E28" i="15" s="1"/>
  <c r="G27" i="15"/>
  <c r="F27" i="15"/>
  <c r="H27" i="15" s="1"/>
  <c r="I27" i="15" s="1"/>
  <c r="C27" i="15"/>
  <c r="D27" i="15" s="1"/>
  <c r="E27" i="15" s="1"/>
  <c r="G26" i="15"/>
  <c r="F26" i="15"/>
  <c r="H26" i="15" s="1"/>
  <c r="I26" i="15" s="1"/>
  <c r="C26" i="15"/>
  <c r="D26" i="15" s="1"/>
  <c r="E26" i="15" s="1"/>
  <c r="G25" i="15"/>
  <c r="F25" i="15"/>
  <c r="H25" i="15" s="1"/>
  <c r="I25" i="15" s="1"/>
  <c r="C25" i="15"/>
  <c r="D25" i="15" s="1"/>
  <c r="E25" i="15" s="1"/>
  <c r="G24" i="15"/>
  <c r="F24" i="15"/>
  <c r="H24" i="15" s="1"/>
  <c r="I24" i="15" s="1"/>
  <c r="C24" i="15"/>
  <c r="D24" i="15" s="1"/>
  <c r="E24" i="15" s="1"/>
  <c r="G23" i="15"/>
  <c r="F23" i="15"/>
  <c r="H23" i="15" s="1"/>
  <c r="I23" i="15" s="1"/>
  <c r="C23" i="15"/>
  <c r="D23" i="15" s="1"/>
  <c r="E23" i="15" s="1"/>
  <c r="G22" i="15"/>
  <c r="F22" i="15"/>
  <c r="H22" i="15" s="1"/>
  <c r="I22" i="15" s="1"/>
  <c r="C22" i="15"/>
  <c r="D22" i="15" s="1"/>
  <c r="E22" i="15" s="1"/>
  <c r="G21" i="15"/>
  <c r="F21" i="15"/>
  <c r="H21" i="15" s="1"/>
  <c r="I21" i="15" s="1"/>
  <c r="C21" i="15"/>
  <c r="D21" i="15" s="1"/>
  <c r="E21" i="15" s="1"/>
  <c r="G20" i="15"/>
  <c r="F20" i="15"/>
  <c r="H20" i="15" s="1"/>
  <c r="I20" i="15" s="1"/>
  <c r="C20" i="15"/>
  <c r="D20" i="15" s="1"/>
  <c r="E20" i="15" s="1"/>
  <c r="G19" i="15"/>
  <c r="F19" i="15"/>
  <c r="H19" i="15" s="1"/>
  <c r="I19" i="15" s="1"/>
  <c r="C19" i="15"/>
  <c r="D19" i="15" s="1"/>
  <c r="E19" i="15" s="1"/>
  <c r="G18" i="15"/>
  <c r="F18" i="15"/>
  <c r="H18" i="15" s="1"/>
  <c r="I18" i="15" s="1"/>
  <c r="C18" i="15"/>
  <c r="D18" i="15" s="1"/>
  <c r="E18" i="15" s="1"/>
  <c r="G17" i="15"/>
  <c r="F17" i="15"/>
  <c r="H17" i="15" s="1"/>
  <c r="I17" i="15" s="1"/>
  <c r="C17" i="15"/>
  <c r="D17" i="15" s="1"/>
  <c r="E17" i="15" s="1"/>
  <c r="G16" i="15"/>
  <c r="F16" i="15"/>
  <c r="H16" i="15" s="1"/>
  <c r="I16" i="15" s="1"/>
  <c r="C16" i="15"/>
  <c r="D16" i="15" s="1"/>
  <c r="E16" i="15" s="1"/>
  <c r="G15" i="15"/>
  <c r="F15" i="15"/>
  <c r="H15" i="15" s="1"/>
  <c r="I15" i="15" s="1"/>
  <c r="C15" i="15"/>
  <c r="D15" i="15" s="1"/>
  <c r="E15" i="15" s="1"/>
  <c r="G14" i="15"/>
  <c r="F14" i="15"/>
  <c r="H14" i="15" s="1"/>
  <c r="I14" i="15" s="1"/>
  <c r="C14" i="15"/>
  <c r="D14" i="15" s="1"/>
  <c r="E14" i="15" s="1"/>
  <c r="G13" i="15"/>
  <c r="F13" i="15"/>
  <c r="H13" i="15" s="1"/>
  <c r="I13" i="15" s="1"/>
  <c r="C13" i="15"/>
  <c r="D13" i="15" s="1"/>
  <c r="E13" i="15" s="1"/>
  <c r="G12" i="15"/>
  <c r="F12" i="15"/>
  <c r="H12" i="15" s="1"/>
  <c r="I12" i="15" s="1"/>
  <c r="C12" i="15"/>
  <c r="D12" i="15" s="1"/>
  <c r="E12" i="15" s="1"/>
  <c r="G11" i="15"/>
  <c r="F11" i="15"/>
  <c r="H11" i="15" s="1"/>
  <c r="I11" i="15" s="1"/>
  <c r="C11" i="15"/>
  <c r="D11" i="15" s="1"/>
  <c r="E11" i="15" s="1"/>
  <c r="G10" i="15"/>
  <c r="F10" i="15"/>
  <c r="H10" i="15" s="1"/>
  <c r="I10" i="15" s="1"/>
  <c r="C10" i="15"/>
  <c r="D10" i="15" s="1"/>
  <c r="E10" i="15" s="1"/>
  <c r="G9" i="15"/>
  <c r="F9" i="15"/>
  <c r="H9" i="15" s="1"/>
  <c r="I9" i="15" s="1"/>
  <c r="C9" i="15"/>
  <c r="D9" i="15" s="1"/>
  <c r="E9" i="15" s="1"/>
  <c r="G8" i="15"/>
  <c r="F8" i="15"/>
  <c r="H8" i="15" s="1"/>
  <c r="I8" i="15" s="1"/>
  <c r="C8" i="15"/>
  <c r="D8" i="15" s="1"/>
  <c r="E8" i="15" s="1"/>
  <c r="G7" i="15"/>
  <c r="F7" i="15"/>
  <c r="H7" i="15" s="1"/>
  <c r="I7" i="15" s="1"/>
  <c r="C7" i="15"/>
  <c r="D7" i="15" s="1"/>
  <c r="E7" i="15" s="1"/>
  <c r="G6" i="15"/>
  <c r="F6" i="15"/>
  <c r="H6" i="15" s="1"/>
  <c r="I6" i="15" s="1"/>
  <c r="C6" i="15"/>
  <c r="D6" i="15"/>
  <c r="E6" i="15" s="1"/>
  <c r="G5" i="15"/>
  <c r="F5" i="15"/>
  <c r="G39" i="14"/>
  <c r="F39" i="14"/>
  <c r="H39" i="14" s="1"/>
  <c r="I39" i="14" s="1"/>
  <c r="C39" i="14"/>
  <c r="B39" i="14"/>
  <c r="D39" i="14" s="1"/>
  <c r="E39" i="14" s="1"/>
  <c r="G38" i="14"/>
  <c r="F38" i="14"/>
  <c r="H38" i="14" s="1"/>
  <c r="I38" i="14" s="1"/>
  <c r="C38" i="14"/>
  <c r="B38" i="14"/>
  <c r="D38" i="14" s="1"/>
  <c r="E38" i="14" s="1"/>
  <c r="G37" i="14"/>
  <c r="F37" i="14"/>
  <c r="H37" i="14" s="1"/>
  <c r="I37" i="14" s="1"/>
  <c r="C37" i="14"/>
  <c r="B37" i="14"/>
  <c r="D37" i="14" s="1"/>
  <c r="E37" i="14" s="1"/>
  <c r="G36" i="14"/>
  <c r="F36" i="14"/>
  <c r="H36" i="14" s="1"/>
  <c r="I36" i="14" s="1"/>
  <c r="C36" i="14"/>
  <c r="D36" i="14"/>
  <c r="E36" i="14" s="1"/>
  <c r="G35" i="14"/>
  <c r="F35" i="14"/>
  <c r="H35" i="14" s="1"/>
  <c r="I35" i="14" s="1"/>
  <c r="C35" i="14"/>
  <c r="B35" i="14"/>
  <c r="D35" i="14" s="1"/>
  <c r="E35" i="14" s="1"/>
  <c r="G34" i="14"/>
  <c r="F34" i="14"/>
  <c r="H34" i="14" s="1"/>
  <c r="I34" i="14" s="1"/>
  <c r="C34" i="14"/>
  <c r="B34" i="14"/>
  <c r="D34" i="14" s="1"/>
  <c r="E34" i="14" s="1"/>
  <c r="G33" i="14"/>
  <c r="F33" i="14"/>
  <c r="H33" i="14" s="1"/>
  <c r="I33" i="14" s="1"/>
  <c r="C33" i="14"/>
  <c r="D33" i="14"/>
  <c r="E33" i="14" s="1"/>
  <c r="G32" i="14"/>
  <c r="F32" i="14"/>
  <c r="H32" i="14" s="1"/>
  <c r="I32" i="14" s="1"/>
  <c r="C32" i="14"/>
  <c r="B32" i="14"/>
  <c r="D32" i="14" s="1"/>
  <c r="E32" i="14" s="1"/>
  <c r="G31" i="14"/>
  <c r="F31" i="14"/>
  <c r="H31" i="14" s="1"/>
  <c r="I31" i="14" s="1"/>
  <c r="C31" i="14"/>
  <c r="B31" i="14"/>
  <c r="D31" i="14" s="1"/>
  <c r="E31" i="14" s="1"/>
  <c r="G30" i="14"/>
  <c r="F30" i="14"/>
  <c r="H30" i="14" s="1"/>
  <c r="I30" i="14" s="1"/>
  <c r="C30" i="14"/>
  <c r="B30" i="14"/>
  <c r="D30" i="14" s="1"/>
  <c r="E30" i="14" s="1"/>
  <c r="G29" i="14"/>
  <c r="F29" i="14"/>
  <c r="H29" i="14" s="1"/>
  <c r="I29" i="14" s="1"/>
  <c r="C29" i="14"/>
  <c r="B29" i="14"/>
  <c r="D29" i="14" s="1"/>
  <c r="E29" i="14" s="1"/>
  <c r="G28" i="14"/>
  <c r="F28" i="14"/>
  <c r="H28" i="14" s="1"/>
  <c r="I28" i="14" s="1"/>
  <c r="C28" i="14"/>
  <c r="B28" i="14"/>
  <c r="D28" i="14" s="1"/>
  <c r="E28" i="14" s="1"/>
  <c r="G27" i="14"/>
  <c r="F27" i="14"/>
  <c r="H27" i="14" s="1"/>
  <c r="I27" i="14" s="1"/>
  <c r="C27" i="14"/>
  <c r="B27" i="14"/>
  <c r="D27" i="14" s="1"/>
  <c r="E27" i="14" s="1"/>
  <c r="G26" i="14"/>
  <c r="F26" i="14"/>
  <c r="H26" i="14" s="1"/>
  <c r="I26" i="14" s="1"/>
  <c r="C26" i="14"/>
  <c r="B26" i="14"/>
  <c r="D26" i="14" s="1"/>
  <c r="E26" i="14" s="1"/>
  <c r="G25" i="14"/>
  <c r="F25" i="14"/>
  <c r="H25" i="14" s="1"/>
  <c r="I25" i="14" s="1"/>
  <c r="C25" i="14"/>
  <c r="B25" i="14"/>
  <c r="D25" i="14" s="1"/>
  <c r="E25" i="14" s="1"/>
  <c r="G24" i="14"/>
  <c r="F24" i="14"/>
  <c r="H24" i="14" s="1"/>
  <c r="I24" i="14" s="1"/>
  <c r="C24" i="14"/>
  <c r="B24" i="14"/>
  <c r="D24" i="14" s="1"/>
  <c r="E24" i="14" s="1"/>
  <c r="G23" i="14"/>
  <c r="F23" i="14"/>
  <c r="H23" i="14" s="1"/>
  <c r="I23" i="14" s="1"/>
  <c r="C23" i="14"/>
  <c r="B23" i="14"/>
  <c r="D23" i="14" s="1"/>
  <c r="E23" i="14" s="1"/>
  <c r="G22" i="14"/>
  <c r="F22" i="14"/>
  <c r="H22" i="14" s="1"/>
  <c r="I22" i="14" s="1"/>
  <c r="C22" i="14"/>
  <c r="B22" i="14"/>
  <c r="D22" i="14" s="1"/>
  <c r="E22" i="14" s="1"/>
  <c r="G21" i="14"/>
  <c r="F21" i="14"/>
  <c r="H21" i="14" s="1"/>
  <c r="I21" i="14" s="1"/>
  <c r="C21" i="14"/>
  <c r="B21" i="14"/>
  <c r="D21" i="14" s="1"/>
  <c r="E21" i="14" s="1"/>
  <c r="G20" i="14"/>
  <c r="F20" i="14"/>
  <c r="H20" i="14" s="1"/>
  <c r="I20" i="14" s="1"/>
  <c r="C20" i="14"/>
  <c r="B20" i="14"/>
  <c r="D20" i="14" s="1"/>
  <c r="E20" i="14" s="1"/>
  <c r="G19" i="14"/>
  <c r="F19" i="14"/>
  <c r="H19" i="14" s="1"/>
  <c r="I19" i="14" s="1"/>
  <c r="C19" i="14"/>
  <c r="B19" i="14"/>
  <c r="D19" i="14" s="1"/>
  <c r="E19" i="14" s="1"/>
  <c r="G18" i="14"/>
  <c r="F18" i="14"/>
  <c r="H18" i="14" s="1"/>
  <c r="I18" i="14" s="1"/>
  <c r="C18" i="14"/>
  <c r="B18" i="14"/>
  <c r="D18" i="14" s="1"/>
  <c r="E18" i="14" s="1"/>
  <c r="G17" i="14"/>
  <c r="F17" i="14"/>
  <c r="H17" i="14" s="1"/>
  <c r="I17" i="14" s="1"/>
  <c r="C17" i="14"/>
  <c r="B17" i="14"/>
  <c r="D17" i="14" s="1"/>
  <c r="E17" i="14" s="1"/>
  <c r="G16" i="14"/>
  <c r="F16" i="14"/>
  <c r="H16" i="14" s="1"/>
  <c r="I16" i="14" s="1"/>
  <c r="C16" i="14"/>
  <c r="B16" i="14"/>
  <c r="D16" i="14" s="1"/>
  <c r="E16" i="14" s="1"/>
  <c r="G15" i="14"/>
  <c r="F15" i="14"/>
  <c r="H15" i="14" s="1"/>
  <c r="I15" i="14" s="1"/>
  <c r="C15" i="14"/>
  <c r="B15" i="14"/>
  <c r="D15" i="14" s="1"/>
  <c r="E15" i="14" s="1"/>
  <c r="G14" i="14"/>
  <c r="F14" i="14"/>
  <c r="H14" i="14" s="1"/>
  <c r="I14" i="14" s="1"/>
  <c r="C14" i="14"/>
  <c r="B14" i="14"/>
  <c r="D14" i="14" s="1"/>
  <c r="E14" i="14" s="1"/>
  <c r="G13" i="14"/>
  <c r="F13" i="14"/>
  <c r="H13" i="14" s="1"/>
  <c r="I13" i="14" s="1"/>
  <c r="C13" i="14"/>
  <c r="B13" i="14"/>
  <c r="D13" i="14" s="1"/>
  <c r="E13" i="14" s="1"/>
  <c r="G12" i="14"/>
  <c r="F12" i="14"/>
  <c r="H12" i="14" s="1"/>
  <c r="I12" i="14" s="1"/>
  <c r="C12" i="14"/>
  <c r="B12" i="14"/>
  <c r="D12" i="14" s="1"/>
  <c r="E12" i="14" s="1"/>
  <c r="G11" i="14"/>
  <c r="F11" i="14"/>
  <c r="H11" i="14" s="1"/>
  <c r="I11" i="14" s="1"/>
  <c r="C11" i="14"/>
  <c r="B11" i="14"/>
  <c r="D11" i="14" s="1"/>
  <c r="E11" i="14" s="1"/>
  <c r="G10" i="14"/>
  <c r="F10" i="14"/>
  <c r="H10" i="14" s="1"/>
  <c r="I10" i="14" s="1"/>
  <c r="C10" i="14"/>
  <c r="B10" i="14"/>
  <c r="D10" i="14" s="1"/>
  <c r="E10" i="14" s="1"/>
  <c r="G9" i="14"/>
  <c r="F9" i="14"/>
  <c r="H9" i="14" s="1"/>
  <c r="I9" i="14" s="1"/>
  <c r="C9" i="14"/>
  <c r="B9" i="14"/>
  <c r="D9" i="14" s="1"/>
  <c r="E9" i="14" s="1"/>
  <c r="G8" i="14"/>
  <c r="F8" i="14"/>
  <c r="H8" i="14" s="1"/>
  <c r="I8" i="14" s="1"/>
  <c r="C8" i="14"/>
  <c r="B8" i="14"/>
  <c r="D8" i="14" s="1"/>
  <c r="E8" i="14" s="1"/>
  <c r="G7" i="14"/>
  <c r="F7" i="14"/>
  <c r="H7" i="14" s="1"/>
  <c r="I7" i="14" s="1"/>
  <c r="C7" i="14"/>
  <c r="B7" i="14"/>
  <c r="D7" i="14" s="1"/>
  <c r="E7" i="14" s="1"/>
  <c r="G6" i="14"/>
  <c r="F6" i="14"/>
  <c r="H6" i="14" s="1"/>
  <c r="I6" i="14" s="1"/>
  <c r="B6" i="14"/>
  <c r="C6" i="14"/>
  <c r="G5" i="14"/>
  <c r="F5" i="14"/>
  <c r="G39" i="8"/>
  <c r="F39" i="8"/>
  <c r="C39" i="8"/>
  <c r="G38" i="8"/>
  <c r="F38" i="8"/>
  <c r="D38" i="8"/>
  <c r="E38" i="8" s="1"/>
  <c r="C38" i="8"/>
  <c r="G37" i="8"/>
  <c r="F37" i="8"/>
  <c r="C37" i="8"/>
  <c r="D37" i="8" s="1"/>
  <c r="E37" i="8" s="1"/>
  <c r="G36" i="8"/>
  <c r="F36" i="8"/>
  <c r="C36" i="8"/>
  <c r="G35" i="8"/>
  <c r="F35" i="8"/>
  <c r="C35" i="8"/>
  <c r="G34" i="8"/>
  <c r="F34" i="8"/>
  <c r="C34" i="8"/>
  <c r="D34" i="8" s="1"/>
  <c r="E34" i="8" s="1"/>
  <c r="G33" i="8"/>
  <c r="F33" i="8"/>
  <c r="C33" i="8"/>
  <c r="D33" i="8" s="1"/>
  <c r="E33" i="8" s="1"/>
  <c r="G32" i="8"/>
  <c r="F32" i="8"/>
  <c r="C32" i="8"/>
  <c r="G31" i="8"/>
  <c r="F31" i="8"/>
  <c r="C31" i="8"/>
  <c r="G30" i="8"/>
  <c r="F30" i="8"/>
  <c r="C30" i="8"/>
  <c r="D30" i="8" s="1"/>
  <c r="E30" i="8" s="1"/>
  <c r="G29" i="8"/>
  <c r="F29" i="8"/>
  <c r="C29" i="8"/>
  <c r="D29" i="8" s="1"/>
  <c r="E29" i="8" s="1"/>
  <c r="G28" i="8"/>
  <c r="F28" i="8"/>
  <c r="C28" i="8"/>
  <c r="D28" i="8" s="1"/>
  <c r="E28" i="8" s="1"/>
  <c r="G27" i="8"/>
  <c r="F27" i="8"/>
  <c r="C27" i="8"/>
  <c r="D27" i="8" s="1"/>
  <c r="E27" i="8" s="1"/>
  <c r="G26" i="8"/>
  <c r="F26" i="8"/>
  <c r="C26" i="8"/>
  <c r="D26" i="8" s="1"/>
  <c r="E26" i="8" s="1"/>
  <c r="G25" i="8"/>
  <c r="F25" i="8"/>
  <c r="C25" i="8"/>
  <c r="D25" i="8" s="1"/>
  <c r="E25" i="8" s="1"/>
  <c r="G24" i="8"/>
  <c r="F24" i="8"/>
  <c r="C24" i="8"/>
  <c r="G23" i="8"/>
  <c r="F23" i="8"/>
  <c r="C23" i="8"/>
  <c r="G22" i="8"/>
  <c r="F22" i="8"/>
  <c r="C22" i="8"/>
  <c r="D22" i="8" s="1"/>
  <c r="E22" i="8" s="1"/>
  <c r="G21" i="8"/>
  <c r="F21" i="8"/>
  <c r="C21" i="8"/>
  <c r="D21" i="8" s="1"/>
  <c r="E21" i="8" s="1"/>
  <c r="G20" i="8"/>
  <c r="F20" i="8"/>
  <c r="C20" i="8"/>
  <c r="G19" i="8"/>
  <c r="F19" i="8"/>
  <c r="C19" i="8"/>
  <c r="G18" i="8"/>
  <c r="F18" i="8"/>
  <c r="C18" i="8"/>
  <c r="D18" i="8" s="1"/>
  <c r="E18" i="8" s="1"/>
  <c r="G17" i="8"/>
  <c r="F17" i="8"/>
  <c r="C17" i="8"/>
  <c r="D17" i="8" s="1"/>
  <c r="E17" i="8" s="1"/>
  <c r="G16" i="8"/>
  <c r="F16" i="8"/>
  <c r="C16" i="8"/>
  <c r="D16" i="8" s="1"/>
  <c r="E16" i="8" s="1"/>
  <c r="G15" i="8"/>
  <c r="F15" i="8"/>
  <c r="C15" i="8"/>
  <c r="G14" i="8"/>
  <c r="F14" i="8"/>
  <c r="C14" i="8"/>
  <c r="G13" i="8"/>
  <c r="F13" i="8"/>
  <c r="C13" i="8"/>
  <c r="D13" i="8" s="1"/>
  <c r="E13" i="8" s="1"/>
  <c r="G12" i="8"/>
  <c r="F12" i="8"/>
  <c r="C12" i="8"/>
  <c r="D12" i="8" s="1"/>
  <c r="E12" i="8" s="1"/>
  <c r="G11" i="8"/>
  <c r="F11" i="8"/>
  <c r="C11" i="8"/>
  <c r="G10" i="8"/>
  <c r="F10" i="8"/>
  <c r="C10" i="8"/>
  <c r="G9" i="8"/>
  <c r="F9" i="8"/>
  <c r="C9" i="8"/>
  <c r="D9" i="8" s="1"/>
  <c r="E9" i="8" s="1"/>
  <c r="G8" i="8"/>
  <c r="F8" i="8"/>
  <c r="C8" i="8"/>
  <c r="D8" i="8" s="1"/>
  <c r="E8" i="8" s="1"/>
  <c r="G7" i="8"/>
  <c r="F7" i="8"/>
  <c r="C7" i="8"/>
  <c r="D7" i="8" s="1"/>
  <c r="E7" i="8" s="1"/>
  <c r="G6" i="8"/>
  <c r="F6" i="8"/>
  <c r="C6" i="8"/>
  <c r="D6" i="8" s="1"/>
  <c r="E6" i="8" s="1"/>
  <c r="G5" i="8"/>
  <c r="F5" i="8"/>
  <c r="G39" i="7"/>
  <c r="F39" i="7"/>
  <c r="G38" i="7"/>
  <c r="F38" i="7"/>
  <c r="G37" i="7"/>
  <c r="F37" i="7"/>
  <c r="G36" i="7"/>
  <c r="F36" i="7"/>
  <c r="G35" i="7"/>
  <c r="F35" i="7"/>
  <c r="G34" i="7"/>
  <c r="F34" i="7"/>
  <c r="G33" i="7"/>
  <c r="F33" i="7"/>
  <c r="G32" i="7"/>
  <c r="F32" i="7"/>
  <c r="G31" i="7"/>
  <c r="F31" i="7"/>
  <c r="G30" i="7"/>
  <c r="F30" i="7"/>
  <c r="G29" i="7"/>
  <c r="F29" i="7"/>
  <c r="G28" i="7"/>
  <c r="F28" i="7"/>
  <c r="G27" i="7"/>
  <c r="F27" i="7"/>
  <c r="G26" i="7"/>
  <c r="F26" i="7"/>
  <c r="G25" i="7"/>
  <c r="F25" i="7"/>
  <c r="G24" i="7"/>
  <c r="F24" i="7"/>
  <c r="G23" i="7"/>
  <c r="F23" i="7"/>
  <c r="G22" i="7"/>
  <c r="F22" i="7"/>
  <c r="G21" i="7"/>
  <c r="F21" i="7"/>
  <c r="G20" i="7"/>
  <c r="F20" i="7"/>
  <c r="G19" i="7"/>
  <c r="F19" i="7"/>
  <c r="G18" i="7"/>
  <c r="F18" i="7"/>
  <c r="G17" i="7"/>
  <c r="F17" i="7"/>
  <c r="G16" i="7"/>
  <c r="F16" i="7"/>
  <c r="G15" i="7"/>
  <c r="F15" i="7"/>
  <c r="G14" i="7"/>
  <c r="F14" i="7"/>
  <c r="G13" i="7"/>
  <c r="F13" i="7"/>
  <c r="G12" i="7"/>
  <c r="F12" i="7"/>
  <c r="G11" i="7"/>
  <c r="F11" i="7"/>
  <c r="G10" i="7"/>
  <c r="F10" i="7"/>
  <c r="G9" i="7"/>
  <c r="F9" i="7"/>
  <c r="G8" i="7"/>
  <c r="F8" i="7"/>
  <c r="G7" i="7"/>
  <c r="F7" i="7"/>
  <c r="G6" i="7"/>
  <c r="F6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G5" i="7"/>
  <c r="F5" i="7"/>
  <c r="G39" i="6"/>
  <c r="F39" i="6"/>
  <c r="G38" i="6"/>
  <c r="F38" i="6"/>
  <c r="G37" i="6"/>
  <c r="F37" i="6"/>
  <c r="G36" i="6"/>
  <c r="F36" i="6"/>
  <c r="G35" i="6"/>
  <c r="F35" i="6"/>
  <c r="G34" i="6"/>
  <c r="F34" i="6"/>
  <c r="G33" i="6"/>
  <c r="F33" i="6"/>
  <c r="G32" i="6"/>
  <c r="F32" i="6"/>
  <c r="G31" i="6"/>
  <c r="F31" i="6"/>
  <c r="G30" i="6"/>
  <c r="F30" i="6"/>
  <c r="G29" i="6"/>
  <c r="F29" i="6"/>
  <c r="G28" i="6"/>
  <c r="F28" i="6"/>
  <c r="G27" i="6"/>
  <c r="F27" i="6"/>
  <c r="G26" i="6"/>
  <c r="F26" i="6"/>
  <c r="G25" i="6"/>
  <c r="F25" i="6"/>
  <c r="G24" i="6"/>
  <c r="F24" i="6"/>
  <c r="G23" i="6"/>
  <c r="F23" i="6"/>
  <c r="G22" i="6"/>
  <c r="F22" i="6"/>
  <c r="G21" i="6"/>
  <c r="F21" i="6"/>
  <c r="G20" i="6"/>
  <c r="F20" i="6"/>
  <c r="G19" i="6"/>
  <c r="F19" i="6"/>
  <c r="G18" i="6"/>
  <c r="F18" i="6"/>
  <c r="G17" i="6"/>
  <c r="F17" i="6"/>
  <c r="G16" i="6"/>
  <c r="F16" i="6"/>
  <c r="G15" i="6"/>
  <c r="F15" i="6"/>
  <c r="G14" i="6"/>
  <c r="F14" i="6"/>
  <c r="G13" i="6"/>
  <c r="F13" i="6"/>
  <c r="G12" i="6"/>
  <c r="F12" i="6"/>
  <c r="G11" i="6"/>
  <c r="F11" i="6"/>
  <c r="G10" i="6"/>
  <c r="F10" i="6"/>
  <c r="G9" i="6"/>
  <c r="F9" i="6"/>
  <c r="G8" i="6"/>
  <c r="F8" i="6"/>
  <c r="G7" i="6"/>
  <c r="F7" i="6"/>
  <c r="G6" i="6"/>
  <c r="F6" i="6"/>
  <c r="G5" i="6"/>
  <c r="F5" i="6"/>
  <c r="F39" i="5"/>
  <c r="F38" i="5"/>
  <c r="H38" i="5" s="1"/>
  <c r="F37" i="5"/>
  <c r="H37" i="5" s="1"/>
  <c r="F36" i="5"/>
  <c r="F35" i="5"/>
  <c r="F34" i="5"/>
  <c r="H34" i="5" s="1"/>
  <c r="F33" i="5"/>
  <c r="F32" i="5"/>
  <c r="F31" i="5"/>
  <c r="F30" i="5"/>
  <c r="H30" i="5" s="1"/>
  <c r="F29" i="5"/>
  <c r="H29" i="5" s="1"/>
  <c r="F28" i="5"/>
  <c r="F27" i="5"/>
  <c r="F26" i="5"/>
  <c r="H26" i="5" s="1"/>
  <c r="F25" i="5"/>
  <c r="F24" i="5"/>
  <c r="F23" i="5"/>
  <c r="F22" i="5"/>
  <c r="H22" i="5" s="1"/>
  <c r="F21" i="5"/>
  <c r="H21" i="5" s="1"/>
  <c r="F20" i="5"/>
  <c r="F19" i="5"/>
  <c r="F18" i="5"/>
  <c r="H18" i="5" s="1"/>
  <c r="F17" i="5"/>
  <c r="F16" i="5"/>
  <c r="F15" i="5"/>
  <c r="F14" i="5"/>
  <c r="F13" i="5"/>
  <c r="H13" i="5" s="1"/>
  <c r="F12" i="5"/>
  <c r="F11" i="5"/>
  <c r="F10" i="5"/>
  <c r="F9" i="5"/>
  <c r="F8" i="5"/>
  <c r="F7" i="5"/>
  <c r="F6" i="5"/>
  <c r="H6" i="5" s="1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39" i="6"/>
  <c r="C38" i="6"/>
  <c r="C37" i="6"/>
  <c r="C36" i="6"/>
  <c r="D36" i="6" s="1"/>
  <c r="E36" i="6" s="1"/>
  <c r="C35" i="6"/>
  <c r="C34" i="6"/>
  <c r="C33" i="6"/>
  <c r="C32" i="6"/>
  <c r="C31" i="6"/>
  <c r="C30" i="6"/>
  <c r="C29" i="6"/>
  <c r="C28" i="6"/>
  <c r="D28" i="6" s="1"/>
  <c r="E28" i="6" s="1"/>
  <c r="C27" i="6"/>
  <c r="C26" i="6"/>
  <c r="D26" i="6" s="1"/>
  <c r="E26" i="6" s="1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D7" i="6" s="1"/>
  <c r="E7" i="6" s="1"/>
  <c r="C6" i="6"/>
  <c r="D6" i="6"/>
  <c r="E6" i="6" s="1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G5" i="5"/>
  <c r="F5" i="5"/>
  <c r="H7" i="5" l="1"/>
  <c r="H25" i="5"/>
  <c r="H12" i="5"/>
  <c r="H28" i="5"/>
  <c r="H7" i="6"/>
  <c r="I7" i="6" s="1"/>
  <c r="H27" i="6"/>
  <c r="H7" i="7"/>
  <c r="I7" i="7" s="1"/>
  <c r="H11" i="7"/>
  <c r="I11" i="7" s="1"/>
  <c r="H15" i="7"/>
  <c r="I15" i="7" s="1"/>
  <c r="H19" i="7"/>
  <c r="I19" i="7" s="1"/>
  <c r="H23" i="7"/>
  <c r="I23" i="7" s="1"/>
  <c r="H27" i="7"/>
  <c r="H31" i="7"/>
  <c r="H35" i="7"/>
  <c r="I35" i="7" s="1"/>
  <c r="H39" i="7"/>
  <c r="I39" i="7" s="1"/>
  <c r="H39" i="18"/>
  <c r="I39" i="18" s="1"/>
  <c r="D25" i="19"/>
  <c r="E25" i="19" s="1"/>
  <c r="D27" i="19"/>
  <c r="E27" i="19" s="1"/>
  <c r="D29" i="19"/>
  <c r="E29" i="19" s="1"/>
  <c r="D31" i="19"/>
  <c r="E31" i="19" s="1"/>
  <c r="D33" i="19"/>
  <c r="E33" i="19" s="1"/>
  <c r="D35" i="19"/>
  <c r="E35" i="19" s="1"/>
  <c r="D37" i="19"/>
  <c r="E37" i="19" s="1"/>
  <c r="D39" i="19"/>
  <c r="E39" i="19" s="1"/>
  <c r="H6" i="20"/>
  <c r="I6" i="20" s="1"/>
  <c r="H8" i="20"/>
  <c r="I8" i="20" s="1"/>
  <c r="H10" i="20"/>
  <c r="I10" i="20" s="1"/>
  <c r="H12" i="20"/>
  <c r="I12" i="20" s="1"/>
  <c r="H14" i="20"/>
  <c r="I14" i="20" s="1"/>
  <c r="H16" i="20"/>
  <c r="I16" i="20" s="1"/>
  <c r="H18" i="20"/>
  <c r="I18" i="20" s="1"/>
  <c r="H20" i="20"/>
  <c r="I20" i="20" s="1"/>
  <c r="H22" i="20"/>
  <c r="I22" i="20" s="1"/>
  <c r="H24" i="20"/>
  <c r="I24" i="20" s="1"/>
  <c r="H26" i="20"/>
  <c r="I26" i="20" s="1"/>
  <c r="H28" i="20"/>
  <c r="I28" i="20" s="1"/>
  <c r="H30" i="20"/>
  <c r="I30" i="20" s="1"/>
  <c r="H32" i="20"/>
  <c r="I32" i="20" s="1"/>
  <c r="H34" i="20"/>
  <c r="I34" i="20" s="1"/>
  <c r="H36" i="20"/>
  <c r="I36" i="20" s="1"/>
  <c r="H38" i="20"/>
  <c r="I38" i="20" s="1"/>
  <c r="H8" i="6"/>
  <c r="I8" i="6" s="1"/>
  <c r="H12" i="6"/>
  <c r="I12" i="6" s="1"/>
  <c r="H16" i="6"/>
  <c r="I16" i="6" s="1"/>
  <c r="H28" i="6"/>
  <c r="I28" i="6" s="1"/>
  <c r="H8" i="7"/>
  <c r="I8" i="7" s="1"/>
  <c r="H12" i="7"/>
  <c r="I12" i="7" s="1"/>
  <c r="H16" i="7"/>
  <c r="I16" i="7" s="1"/>
  <c r="H24" i="7"/>
  <c r="I24" i="7" s="1"/>
  <c r="H28" i="7"/>
  <c r="I28" i="7" s="1"/>
  <c r="D6" i="14"/>
  <c r="E6" i="14" s="1"/>
  <c r="D38" i="18"/>
  <c r="E38" i="18" s="1"/>
  <c r="H23" i="19"/>
  <c r="I23" i="19" s="1"/>
  <c r="H25" i="19"/>
  <c r="I25" i="19" s="1"/>
  <c r="H27" i="19"/>
  <c r="I27" i="19" s="1"/>
  <c r="H29" i="19"/>
  <c r="I29" i="19" s="1"/>
  <c r="H31" i="19"/>
  <c r="I31" i="19" s="1"/>
  <c r="H33" i="19"/>
  <c r="I33" i="19" s="1"/>
  <c r="H35" i="19"/>
  <c r="I35" i="19" s="1"/>
  <c r="H37" i="19"/>
  <c r="I37" i="19" s="1"/>
  <c r="H39" i="19"/>
  <c r="I39" i="19" s="1"/>
  <c r="D7" i="20"/>
  <c r="E7" i="20" s="1"/>
  <c r="D9" i="20"/>
  <c r="E9" i="20" s="1"/>
  <c r="D11" i="20"/>
  <c r="E11" i="20" s="1"/>
  <c r="D13" i="20"/>
  <c r="E13" i="20" s="1"/>
  <c r="D15" i="20"/>
  <c r="E15" i="20" s="1"/>
  <c r="D17" i="20"/>
  <c r="E17" i="20" s="1"/>
  <c r="D19" i="20"/>
  <c r="E19" i="20" s="1"/>
  <c r="D21" i="20"/>
  <c r="E21" i="20" s="1"/>
  <c r="D23" i="20"/>
  <c r="E23" i="20" s="1"/>
  <c r="D25" i="20"/>
  <c r="E25" i="20" s="1"/>
  <c r="D27" i="20"/>
  <c r="E27" i="20" s="1"/>
  <c r="D29" i="20"/>
  <c r="E29" i="20" s="1"/>
  <c r="D31" i="20"/>
  <c r="E31" i="20" s="1"/>
  <c r="D33" i="20"/>
  <c r="E33" i="20" s="1"/>
  <c r="D35" i="20"/>
  <c r="E35" i="20" s="1"/>
  <c r="D37" i="20"/>
  <c r="E37" i="20" s="1"/>
  <c r="D39" i="20"/>
  <c r="E39" i="20" s="1"/>
  <c r="H8" i="5"/>
  <c r="H16" i="5"/>
  <c r="H9" i="6"/>
  <c r="I9" i="6" s="1"/>
  <c r="H13" i="6"/>
  <c r="I13" i="6" s="1"/>
  <c r="H17" i="6"/>
  <c r="H21" i="6"/>
  <c r="I21" i="6" s="1"/>
  <c r="H25" i="6"/>
  <c r="I25" i="6" s="1"/>
  <c r="H29" i="6"/>
  <c r="I29" i="6" s="1"/>
  <c r="H33" i="6"/>
  <c r="I33" i="6" s="1"/>
  <c r="H37" i="6"/>
  <c r="I37" i="6" s="1"/>
  <c r="H9" i="7"/>
  <c r="I9" i="7" s="1"/>
  <c r="H13" i="7"/>
  <c r="I13" i="7" s="1"/>
  <c r="H17" i="7"/>
  <c r="H21" i="7"/>
  <c r="I21" i="7" s="1"/>
  <c r="H25" i="7"/>
  <c r="I25" i="7" s="1"/>
  <c r="H29" i="7"/>
  <c r="I29" i="7" s="1"/>
  <c r="H33" i="7"/>
  <c r="I33" i="7" s="1"/>
  <c r="H37" i="7"/>
  <c r="I37" i="7" s="1"/>
  <c r="H34" i="18"/>
  <c r="I34" i="18" s="1"/>
  <c r="D6" i="19"/>
  <c r="E6" i="19" s="1"/>
  <c r="D8" i="19"/>
  <c r="E8" i="19" s="1"/>
  <c r="D10" i="19"/>
  <c r="E10" i="19" s="1"/>
  <c r="D12" i="19"/>
  <c r="E12" i="19" s="1"/>
  <c r="D14" i="19"/>
  <c r="E14" i="19" s="1"/>
  <c r="D16" i="19"/>
  <c r="E16" i="19" s="1"/>
  <c r="D18" i="19"/>
  <c r="E18" i="19" s="1"/>
  <c r="D20" i="19"/>
  <c r="E20" i="19" s="1"/>
  <c r="D22" i="19"/>
  <c r="E22" i="19" s="1"/>
  <c r="H17" i="5"/>
  <c r="H9" i="5"/>
  <c r="H14" i="6"/>
  <c r="I14" i="6" s="1"/>
  <c r="H18" i="6"/>
  <c r="I18" i="6" s="1"/>
  <c r="H22" i="6"/>
  <c r="I22" i="6" s="1"/>
  <c r="H26" i="6"/>
  <c r="I26" i="6" s="1"/>
  <c r="H30" i="6"/>
  <c r="I30" i="6" s="1"/>
  <c r="H34" i="6"/>
  <c r="H38" i="6"/>
  <c r="H6" i="7"/>
  <c r="I6" i="7" s="1"/>
  <c r="H18" i="7"/>
  <c r="I18" i="7" s="1"/>
  <c r="H22" i="7"/>
  <c r="I22" i="7" s="1"/>
  <c r="H26" i="7"/>
  <c r="I26" i="7" s="1"/>
  <c r="H30" i="7"/>
  <c r="I30" i="7" s="1"/>
  <c r="H34" i="7"/>
  <c r="H38" i="7"/>
  <c r="D37" i="18"/>
  <c r="E37" i="18" s="1"/>
  <c r="D39" i="18"/>
  <c r="E39" i="18" s="1"/>
  <c r="H8" i="19"/>
  <c r="I8" i="19" s="1"/>
  <c r="H10" i="19"/>
  <c r="I10" i="19" s="1"/>
  <c r="H12" i="19"/>
  <c r="I12" i="19" s="1"/>
  <c r="H14" i="19"/>
  <c r="I14" i="19" s="1"/>
  <c r="H16" i="19"/>
  <c r="I16" i="19" s="1"/>
  <c r="H18" i="19"/>
  <c r="I18" i="19" s="1"/>
  <c r="H20" i="19"/>
  <c r="I20" i="19" s="1"/>
  <c r="H22" i="19"/>
  <c r="I22" i="19" s="1"/>
  <c r="D6" i="20"/>
  <c r="E6" i="20" s="1"/>
  <c r="D8" i="20"/>
  <c r="E8" i="20" s="1"/>
  <c r="D10" i="20"/>
  <c r="E10" i="20" s="1"/>
  <c r="D12" i="20"/>
  <c r="E12" i="20" s="1"/>
  <c r="D14" i="20"/>
  <c r="E14" i="20" s="1"/>
  <c r="D16" i="20"/>
  <c r="E16" i="20" s="1"/>
  <c r="D18" i="20"/>
  <c r="E18" i="20" s="1"/>
  <c r="D20" i="20"/>
  <c r="E20" i="20" s="1"/>
  <c r="D22" i="20"/>
  <c r="E22" i="20" s="1"/>
  <c r="D24" i="20"/>
  <c r="E24" i="20" s="1"/>
  <c r="D26" i="20"/>
  <c r="E26" i="20" s="1"/>
  <c r="D28" i="20"/>
  <c r="E28" i="20" s="1"/>
  <c r="D30" i="20"/>
  <c r="E30" i="20" s="1"/>
  <c r="D32" i="20"/>
  <c r="E32" i="20" s="1"/>
  <c r="D34" i="20"/>
  <c r="E34" i="20" s="1"/>
  <c r="D36" i="20"/>
  <c r="E36" i="20" s="1"/>
  <c r="D38" i="20"/>
  <c r="E38" i="20" s="1"/>
  <c r="H33" i="5"/>
  <c r="H27" i="5"/>
  <c r="D36" i="18"/>
  <c r="E36" i="18" s="1"/>
  <c r="D23" i="19"/>
  <c r="E23" i="19" s="1"/>
  <c r="H10" i="18"/>
  <c r="I10" i="18" s="1"/>
  <c r="H12" i="18"/>
  <c r="I12" i="18" s="1"/>
  <c r="H14" i="18"/>
  <c r="I14" i="18" s="1"/>
  <c r="H16" i="18"/>
  <c r="I16" i="18" s="1"/>
  <c r="H18" i="18"/>
  <c r="I18" i="18" s="1"/>
  <c r="H9" i="18"/>
  <c r="I9" i="18" s="1"/>
  <c r="D21" i="18"/>
  <c r="E21" i="18" s="1"/>
  <c r="D23" i="18"/>
  <c r="E23" i="18" s="1"/>
  <c r="D29" i="18"/>
  <c r="E29" i="18" s="1"/>
  <c r="D31" i="18"/>
  <c r="E31" i="18" s="1"/>
  <c r="H36" i="18"/>
  <c r="I36" i="18" s="1"/>
  <c r="H38" i="18"/>
  <c r="I38" i="18" s="1"/>
  <c r="D12" i="18"/>
  <c r="E12" i="18" s="1"/>
  <c r="D14" i="18"/>
  <c r="E14" i="18" s="1"/>
  <c r="D16" i="18"/>
  <c r="E16" i="18" s="1"/>
  <c r="D18" i="18"/>
  <c r="E18" i="18" s="1"/>
  <c r="H35" i="18"/>
  <c r="I35" i="18" s="1"/>
  <c r="H7" i="19"/>
  <c r="I7" i="19" s="1"/>
  <c r="H9" i="19"/>
  <c r="I9" i="19" s="1"/>
  <c r="H11" i="19"/>
  <c r="I11" i="19" s="1"/>
  <c r="H13" i="19"/>
  <c r="I13" i="19" s="1"/>
  <c r="H15" i="19"/>
  <c r="I15" i="19" s="1"/>
  <c r="H17" i="19"/>
  <c r="I17" i="19" s="1"/>
  <c r="H19" i="19"/>
  <c r="I19" i="19" s="1"/>
  <c r="H21" i="19"/>
  <c r="I21" i="19" s="1"/>
  <c r="D24" i="19"/>
  <c r="E24" i="19" s="1"/>
  <c r="D26" i="19"/>
  <c r="E26" i="19" s="1"/>
  <c r="D28" i="19"/>
  <c r="E28" i="19" s="1"/>
  <c r="D30" i="19"/>
  <c r="E30" i="19" s="1"/>
  <c r="D32" i="19"/>
  <c r="E32" i="19" s="1"/>
  <c r="D34" i="19"/>
  <c r="E34" i="19" s="1"/>
  <c r="D36" i="19"/>
  <c r="E36" i="19" s="1"/>
  <c r="D38" i="19"/>
  <c r="E38" i="19" s="1"/>
  <c r="H24" i="19"/>
  <c r="I24" i="19" s="1"/>
  <c r="H26" i="19"/>
  <c r="I26" i="19" s="1"/>
  <c r="H28" i="19"/>
  <c r="I28" i="19" s="1"/>
  <c r="H30" i="19"/>
  <c r="I30" i="19" s="1"/>
  <c r="H32" i="19"/>
  <c r="I32" i="19" s="1"/>
  <c r="H34" i="19"/>
  <c r="I34" i="19" s="1"/>
  <c r="H36" i="19"/>
  <c r="I36" i="19" s="1"/>
  <c r="H38" i="19"/>
  <c r="I38" i="19" s="1"/>
  <c r="D7" i="19"/>
  <c r="E7" i="19" s="1"/>
  <c r="D9" i="19"/>
  <c r="E9" i="19" s="1"/>
  <c r="D11" i="19"/>
  <c r="E11" i="19" s="1"/>
  <c r="D13" i="19"/>
  <c r="E13" i="19" s="1"/>
  <c r="D15" i="19"/>
  <c r="E15" i="19" s="1"/>
  <c r="D17" i="19"/>
  <c r="E17" i="19" s="1"/>
  <c r="D19" i="19"/>
  <c r="E19" i="19" s="1"/>
  <c r="D21" i="19"/>
  <c r="E21" i="19" s="1"/>
  <c r="H7" i="20"/>
  <c r="I7" i="20" s="1"/>
  <c r="H9" i="20"/>
  <c r="I9" i="20" s="1"/>
  <c r="H11" i="20"/>
  <c r="I11" i="20" s="1"/>
  <c r="H13" i="20"/>
  <c r="I13" i="20" s="1"/>
  <c r="H15" i="20"/>
  <c r="I15" i="20" s="1"/>
  <c r="H17" i="20"/>
  <c r="I17" i="20" s="1"/>
  <c r="H19" i="20"/>
  <c r="I19" i="20" s="1"/>
  <c r="H21" i="20"/>
  <c r="I21" i="20" s="1"/>
  <c r="H23" i="20"/>
  <c r="I23" i="20" s="1"/>
  <c r="H25" i="20"/>
  <c r="I25" i="20" s="1"/>
  <c r="H27" i="20"/>
  <c r="I27" i="20" s="1"/>
  <c r="H29" i="20"/>
  <c r="I29" i="20" s="1"/>
  <c r="H31" i="20"/>
  <c r="I31" i="20" s="1"/>
  <c r="H33" i="20"/>
  <c r="I33" i="20" s="1"/>
  <c r="H35" i="20"/>
  <c r="I35" i="20" s="1"/>
  <c r="H37" i="20"/>
  <c r="I37" i="20" s="1"/>
  <c r="H39" i="20"/>
  <c r="I39" i="20" s="1"/>
  <c r="D11" i="18"/>
  <c r="E11" i="18" s="1"/>
  <c r="D25" i="18"/>
  <c r="E25" i="18" s="1"/>
  <c r="D33" i="18"/>
  <c r="E33" i="18" s="1"/>
  <c r="D27" i="18"/>
  <c r="E27" i="18" s="1"/>
  <c r="D35" i="18"/>
  <c r="E35" i="18" s="1"/>
  <c r="D9" i="18"/>
  <c r="E9" i="18" s="1"/>
  <c r="D17" i="18"/>
  <c r="E17" i="18" s="1"/>
  <c r="D19" i="18"/>
  <c r="E19" i="18" s="1"/>
  <c r="D6" i="17"/>
  <c r="E6" i="17" s="1"/>
  <c r="D12" i="17"/>
  <c r="E12" i="17" s="1"/>
  <c r="D7" i="17"/>
  <c r="E7" i="17" s="1"/>
  <c r="D20" i="17"/>
  <c r="E20" i="17" s="1"/>
  <c r="D28" i="17"/>
  <c r="E28" i="17" s="1"/>
  <c r="D36" i="17"/>
  <c r="E36" i="17" s="1"/>
  <c r="D15" i="17"/>
  <c r="E15" i="17" s="1"/>
  <c r="D34" i="6"/>
  <c r="E34" i="6" s="1"/>
  <c r="I34" i="6" s="1"/>
  <c r="D20" i="6"/>
  <c r="E20" i="6" s="1"/>
  <c r="I20" i="6" s="1"/>
  <c r="H37" i="18"/>
  <c r="I37" i="18" s="1"/>
  <c r="H21" i="18"/>
  <c r="I21" i="18" s="1"/>
  <c r="H11" i="17"/>
  <c r="I11" i="17" s="1"/>
  <c r="H36" i="5"/>
  <c r="H20" i="5"/>
  <c r="H36" i="7"/>
  <c r="I36" i="7" s="1"/>
  <c r="H32" i="7"/>
  <c r="I32" i="7" s="1"/>
  <c r="H32" i="5"/>
  <c r="H10" i="7"/>
  <c r="I10" i="7" s="1"/>
  <c r="H14" i="7"/>
  <c r="I14" i="7" s="1"/>
  <c r="H38" i="8"/>
  <c r="I38" i="8" s="1"/>
  <c r="H20" i="7"/>
  <c r="H7" i="8"/>
  <c r="I7" i="8" s="1"/>
  <c r="H11" i="8"/>
  <c r="I11" i="8" s="1"/>
  <c r="H15" i="8"/>
  <c r="I15" i="8" s="1"/>
  <c r="H19" i="8"/>
  <c r="I19" i="8" s="1"/>
  <c r="H25" i="8"/>
  <c r="I25" i="8" s="1"/>
  <c r="H29" i="8"/>
  <c r="I29" i="8" s="1"/>
  <c r="H33" i="8"/>
  <c r="I33" i="8" s="1"/>
  <c r="H37" i="8"/>
  <c r="I37" i="8" s="1"/>
  <c r="H39" i="8"/>
  <c r="I39" i="8" s="1"/>
  <c r="H32" i="17"/>
  <c r="I32" i="17" s="1"/>
  <c r="H13" i="18"/>
  <c r="I13" i="18" s="1"/>
  <c r="H29" i="18"/>
  <c r="I29" i="18" s="1"/>
  <c r="H24" i="6"/>
  <c r="I24" i="6" s="1"/>
  <c r="H9" i="8"/>
  <c r="I9" i="8" s="1"/>
  <c r="H13" i="8"/>
  <c r="I13" i="8" s="1"/>
  <c r="H17" i="8"/>
  <c r="I17" i="8" s="1"/>
  <c r="H21" i="8"/>
  <c r="I21" i="8" s="1"/>
  <c r="H23" i="8"/>
  <c r="I23" i="8" s="1"/>
  <c r="H27" i="8"/>
  <c r="I27" i="8" s="1"/>
  <c r="H31" i="8"/>
  <c r="I31" i="8" s="1"/>
  <c r="H35" i="8"/>
  <c r="I35" i="8" s="1"/>
  <c r="H11" i="5"/>
  <c r="H19" i="5"/>
  <c r="H35" i="5"/>
  <c r="H8" i="17"/>
  <c r="I8" i="17" s="1"/>
  <c r="H15" i="18"/>
  <c r="I15" i="18" s="1"/>
  <c r="H31" i="18"/>
  <c r="I31" i="18" s="1"/>
  <c r="H6" i="6"/>
  <c r="I6" i="6" s="1"/>
  <c r="H10" i="6"/>
  <c r="I10" i="6" s="1"/>
  <c r="H6" i="8"/>
  <c r="I6" i="8" s="1"/>
  <c r="H8" i="8"/>
  <c r="I8" i="8" s="1"/>
  <c r="H10" i="8"/>
  <c r="I10" i="8" s="1"/>
  <c r="H12" i="8"/>
  <c r="I12" i="8" s="1"/>
  <c r="H14" i="8"/>
  <c r="I14" i="8" s="1"/>
  <c r="H16" i="8"/>
  <c r="I16" i="8" s="1"/>
  <c r="H18" i="8"/>
  <c r="I18" i="8" s="1"/>
  <c r="H20" i="8"/>
  <c r="I20" i="8" s="1"/>
  <c r="H22" i="8"/>
  <c r="I22" i="8" s="1"/>
  <c r="H24" i="8"/>
  <c r="I24" i="8" s="1"/>
  <c r="H26" i="8"/>
  <c r="I26" i="8" s="1"/>
  <c r="H28" i="8"/>
  <c r="I28" i="8" s="1"/>
  <c r="H30" i="8"/>
  <c r="I30" i="8" s="1"/>
  <c r="H32" i="8"/>
  <c r="I32" i="8" s="1"/>
  <c r="H34" i="8"/>
  <c r="I34" i="8" s="1"/>
  <c r="H36" i="8"/>
  <c r="I36" i="8" s="1"/>
  <c r="H16" i="17"/>
  <c r="I16" i="17" s="1"/>
  <c r="H15" i="5"/>
  <c r="H23" i="5"/>
  <c r="H31" i="5"/>
  <c r="H39" i="5"/>
  <c r="H11" i="6"/>
  <c r="I11" i="6" s="1"/>
  <c r="H15" i="6"/>
  <c r="I15" i="6" s="1"/>
  <c r="H19" i="6"/>
  <c r="I19" i="6" s="1"/>
  <c r="H23" i="6"/>
  <c r="I23" i="6" s="1"/>
  <c r="H31" i="6"/>
  <c r="H35" i="6"/>
  <c r="I35" i="6" s="1"/>
  <c r="H39" i="6"/>
  <c r="I39" i="6" s="1"/>
  <c r="H7" i="18"/>
  <c r="I7" i="18" s="1"/>
  <c r="H23" i="18"/>
  <c r="I23" i="18" s="1"/>
  <c r="H6" i="19"/>
  <c r="I6" i="19" s="1"/>
  <c r="H6" i="16"/>
  <c r="I6" i="16" s="1"/>
  <c r="D11" i="8"/>
  <c r="E11" i="8" s="1"/>
  <c r="D15" i="8"/>
  <c r="E15" i="8" s="1"/>
  <c r="D19" i="8"/>
  <c r="E19" i="8" s="1"/>
  <c r="D23" i="8"/>
  <c r="E23" i="8" s="1"/>
  <c r="D31" i="8"/>
  <c r="E31" i="8" s="1"/>
  <c r="D35" i="8"/>
  <c r="E35" i="8" s="1"/>
  <c r="D39" i="8"/>
  <c r="E39" i="8" s="1"/>
  <c r="H20" i="6"/>
  <c r="H32" i="6"/>
  <c r="I32" i="6" s="1"/>
  <c r="H36" i="6"/>
  <c r="I36" i="6" s="1"/>
  <c r="H24" i="5"/>
  <c r="D15" i="6"/>
  <c r="E15" i="6" s="1"/>
  <c r="H14" i="5"/>
  <c r="D10" i="8"/>
  <c r="E10" i="8" s="1"/>
  <c r="D14" i="8"/>
  <c r="E14" i="8" s="1"/>
  <c r="D20" i="8"/>
  <c r="E20" i="8" s="1"/>
  <c r="D24" i="8"/>
  <c r="E24" i="8" s="1"/>
  <c r="D32" i="8"/>
  <c r="E32" i="8" s="1"/>
  <c r="D36" i="8"/>
  <c r="E36" i="8" s="1"/>
  <c r="D10" i="7"/>
  <c r="E10" i="7" s="1"/>
  <c r="D6" i="7"/>
  <c r="D7" i="7"/>
  <c r="D8" i="7"/>
  <c r="D9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8" i="6"/>
  <c r="E8" i="6" s="1"/>
  <c r="D21" i="6"/>
  <c r="E21" i="6" s="1"/>
  <c r="D37" i="6"/>
  <c r="E37" i="6" s="1"/>
  <c r="D24" i="6"/>
  <c r="E24" i="6" s="1"/>
  <c r="D32" i="6"/>
  <c r="E32" i="6" s="1"/>
  <c r="D19" i="6"/>
  <c r="E19" i="6" s="1"/>
  <c r="D27" i="6"/>
  <c r="E27" i="6" s="1"/>
  <c r="I27" i="6" s="1"/>
  <c r="D35" i="6"/>
  <c r="E35" i="6" s="1"/>
  <c r="D22" i="6"/>
  <c r="E22" i="6" s="1"/>
  <c r="D30" i="6"/>
  <c r="E30" i="6" s="1"/>
  <c r="D38" i="6"/>
  <c r="E38" i="6" s="1"/>
  <c r="I38" i="6" s="1"/>
  <c r="D29" i="6"/>
  <c r="E29" i="6" s="1"/>
  <c r="D9" i="6"/>
  <c r="E9" i="6" s="1"/>
  <c r="D13" i="6"/>
  <c r="E13" i="6" s="1"/>
  <c r="D17" i="6"/>
  <c r="E17" i="6" s="1"/>
  <c r="I17" i="6" s="1"/>
  <c r="D25" i="6"/>
  <c r="E25" i="6" s="1"/>
  <c r="D33" i="6"/>
  <c r="E33" i="6" s="1"/>
  <c r="D10" i="6"/>
  <c r="E10" i="6" s="1"/>
  <c r="D14" i="6"/>
  <c r="E14" i="6" s="1"/>
  <c r="D18" i="6"/>
  <c r="E18" i="6" s="1"/>
  <c r="D23" i="6"/>
  <c r="E23" i="6" s="1"/>
  <c r="D31" i="6"/>
  <c r="E31" i="6" s="1"/>
  <c r="I31" i="6" s="1"/>
  <c r="D39" i="6"/>
  <c r="E39" i="6" s="1"/>
  <c r="D12" i="6"/>
  <c r="E12" i="6" s="1"/>
  <c r="D11" i="6"/>
  <c r="E11" i="6" s="1"/>
  <c r="D16" i="6"/>
  <c r="E16" i="6" s="1"/>
  <c r="D10" i="5"/>
  <c r="E10" i="5" s="1"/>
  <c r="H10" i="5"/>
  <c r="D6" i="5"/>
  <c r="D7" i="5"/>
  <c r="D8" i="5"/>
  <c r="D9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E36" i="5" s="1"/>
  <c r="D37" i="5"/>
  <c r="D38" i="5"/>
  <c r="D39" i="5"/>
  <c r="G39" i="3"/>
  <c r="F39" i="3"/>
  <c r="F37" i="3"/>
  <c r="G36" i="3"/>
  <c r="F36" i="3"/>
  <c r="F35" i="3"/>
  <c r="F33" i="3"/>
  <c r="F32" i="3"/>
  <c r="F30" i="3"/>
  <c r="F29" i="3"/>
  <c r="F28" i="3"/>
  <c r="F38" i="3"/>
  <c r="F34" i="3"/>
  <c r="G31" i="3"/>
  <c r="F31" i="3"/>
  <c r="F27" i="3"/>
  <c r="F26" i="3"/>
  <c r="F25" i="3"/>
  <c r="F21" i="3"/>
  <c r="G24" i="3"/>
  <c r="F24" i="3"/>
  <c r="F23" i="3"/>
  <c r="F22" i="3"/>
  <c r="G20" i="3"/>
  <c r="F20" i="3"/>
  <c r="F19" i="3"/>
  <c r="G18" i="3"/>
  <c r="F18" i="3"/>
  <c r="F17" i="3"/>
  <c r="F15" i="3"/>
  <c r="G5" i="3"/>
  <c r="F5" i="3"/>
  <c r="F16" i="3"/>
  <c r="G14" i="3"/>
  <c r="F14" i="3"/>
  <c r="G13" i="3"/>
  <c r="F13" i="3"/>
  <c r="G12" i="3"/>
  <c r="F12" i="3"/>
  <c r="F11" i="3"/>
  <c r="D36" i="3"/>
  <c r="E36" i="3" s="1"/>
  <c r="D23" i="3"/>
  <c r="H23" i="3" s="1"/>
  <c r="D20" i="3"/>
  <c r="H20" i="3" s="1"/>
  <c r="D15" i="3"/>
  <c r="E15" i="3" s="1"/>
  <c r="F9" i="3"/>
  <c r="G7" i="3"/>
  <c r="F8" i="3"/>
  <c r="F7" i="3"/>
  <c r="F6" i="3"/>
  <c r="G6" i="3"/>
  <c r="D6" i="3"/>
  <c r="E6" i="3" s="1"/>
  <c r="D7" i="3"/>
  <c r="G8" i="3"/>
  <c r="D8" i="3"/>
  <c r="E8" i="3" s="1"/>
  <c r="D9" i="3"/>
  <c r="D10" i="3"/>
  <c r="G11" i="3"/>
  <c r="D12" i="3"/>
  <c r="E12" i="3" s="1"/>
  <c r="D13" i="3"/>
  <c r="E13" i="3" s="1"/>
  <c r="D14" i="3"/>
  <c r="H14" i="3" s="1"/>
  <c r="I14" i="3" s="1"/>
  <c r="G15" i="3"/>
  <c r="G16" i="3"/>
  <c r="G17" i="3"/>
  <c r="D18" i="3"/>
  <c r="H18" i="3" s="1"/>
  <c r="I18" i="3" s="1"/>
  <c r="G19" i="3"/>
  <c r="G21" i="3"/>
  <c r="D21" i="3"/>
  <c r="E21" i="3" s="1"/>
  <c r="D22" i="3"/>
  <c r="G23" i="3"/>
  <c r="D24" i="3"/>
  <c r="G25" i="3"/>
  <c r="D25" i="3"/>
  <c r="H25" i="3" s="1"/>
  <c r="I25" i="3" s="1"/>
  <c r="D26" i="3"/>
  <c r="G27" i="3"/>
  <c r="G28" i="3"/>
  <c r="D28" i="3"/>
  <c r="E28" i="3" s="1"/>
  <c r="G29" i="3"/>
  <c r="D29" i="3"/>
  <c r="H29" i="3" s="1"/>
  <c r="G30" i="3"/>
  <c r="D30" i="3"/>
  <c r="E30" i="3" s="1"/>
  <c r="D31" i="3"/>
  <c r="H31" i="3" s="1"/>
  <c r="D32" i="3"/>
  <c r="D33" i="3"/>
  <c r="G34" i="3"/>
  <c r="G35" i="3"/>
  <c r="G37" i="3"/>
  <c r="D38" i="3"/>
  <c r="D39" i="3"/>
  <c r="I23" i="3" l="1"/>
  <c r="E21" i="7"/>
  <c r="E36" i="7"/>
  <c r="E28" i="7"/>
  <c r="E20" i="7"/>
  <c r="I20" i="7" s="1"/>
  <c r="E12" i="7"/>
  <c r="E13" i="7"/>
  <c r="E35" i="7"/>
  <c r="E27" i="7"/>
  <c r="I27" i="7" s="1"/>
  <c r="E19" i="7"/>
  <c r="E11" i="7"/>
  <c r="E29" i="7"/>
  <c r="E34" i="7"/>
  <c r="I34" i="7" s="1"/>
  <c r="E26" i="7"/>
  <c r="E18" i="7"/>
  <c r="E9" i="7"/>
  <c r="E33" i="7"/>
  <c r="E25" i="7"/>
  <c r="E17" i="7"/>
  <c r="I17" i="7" s="1"/>
  <c r="E8" i="7"/>
  <c r="E37" i="7"/>
  <c r="E32" i="7"/>
  <c r="E24" i="7"/>
  <c r="E16" i="7"/>
  <c r="E7" i="7"/>
  <c r="E31" i="7"/>
  <c r="I31" i="7" s="1"/>
  <c r="E23" i="7"/>
  <c r="E15" i="7"/>
  <c r="E6" i="7"/>
  <c r="E39" i="7"/>
  <c r="E38" i="7"/>
  <c r="I38" i="7" s="1"/>
  <c r="E30" i="7"/>
  <c r="E22" i="7"/>
  <c r="E14" i="7"/>
  <c r="H13" i="3"/>
  <c r="I13" i="3" s="1"/>
  <c r="I29" i="3"/>
  <c r="H15" i="3"/>
  <c r="I15" i="3" s="1"/>
  <c r="E32" i="3"/>
  <c r="H32" i="3"/>
  <c r="E22" i="3"/>
  <c r="H22" i="3"/>
  <c r="E7" i="3"/>
  <c r="H7" i="3"/>
  <c r="I7" i="3" s="1"/>
  <c r="H38" i="3"/>
  <c r="E38" i="3"/>
  <c r="I38" i="3" s="1"/>
  <c r="H24" i="3"/>
  <c r="I24" i="3" s="1"/>
  <c r="E24" i="3"/>
  <c r="E26" i="3"/>
  <c r="H26" i="3"/>
  <c r="E39" i="3"/>
  <c r="H39" i="3"/>
  <c r="I39" i="3" s="1"/>
  <c r="E33" i="3"/>
  <c r="H33" i="3"/>
  <c r="E9" i="3"/>
  <c r="H9" i="3"/>
  <c r="H8" i="3"/>
  <c r="I8" i="3" s="1"/>
  <c r="G38" i="3"/>
  <c r="G32" i="3"/>
  <c r="E29" i="3"/>
  <c r="D27" i="3"/>
  <c r="E18" i="3"/>
  <c r="D16" i="3"/>
  <c r="G9" i="3"/>
  <c r="G10" i="3" s="1"/>
  <c r="D19" i="3"/>
  <c r="G26" i="3"/>
  <c r="H21" i="3"/>
  <c r="I21" i="3" s="1"/>
  <c r="G33" i="3"/>
  <c r="H36" i="3"/>
  <c r="I36" i="3" s="1"/>
  <c r="D37" i="3"/>
  <c r="D34" i="3"/>
  <c r="H6" i="3"/>
  <c r="E20" i="3"/>
  <c r="I20" i="3" s="1"/>
  <c r="D17" i="3"/>
  <c r="D11" i="3"/>
  <c r="H28" i="3"/>
  <c r="I28" i="3" s="1"/>
  <c r="H30" i="3"/>
  <c r="I30" i="3" s="1"/>
  <c r="G22" i="3"/>
  <c r="E25" i="3"/>
  <c r="D35" i="3"/>
  <c r="H12" i="3"/>
  <c r="I12" i="3" s="1"/>
  <c r="E32" i="5"/>
  <c r="I32" i="5"/>
  <c r="E7" i="5"/>
  <c r="I7" i="5"/>
  <c r="E31" i="5"/>
  <c r="I31" i="5" s="1"/>
  <c r="E6" i="5"/>
  <c r="E38" i="5"/>
  <c r="I38" i="5" s="1"/>
  <c r="E30" i="5"/>
  <c r="I30" i="5"/>
  <c r="E14" i="5"/>
  <c r="I14" i="5"/>
  <c r="E37" i="5"/>
  <c r="I37" i="5"/>
  <c r="E29" i="5"/>
  <c r="I29" i="5"/>
  <c r="E21" i="5"/>
  <c r="I21" i="5"/>
  <c r="E13" i="5"/>
  <c r="I13" i="5"/>
  <c r="I36" i="5"/>
  <c r="E28" i="5"/>
  <c r="I28" i="5"/>
  <c r="E20" i="5"/>
  <c r="I20" i="5" s="1"/>
  <c r="E12" i="5"/>
  <c r="I12" i="5"/>
  <c r="E16" i="5"/>
  <c r="I16" i="5"/>
  <c r="E39" i="5"/>
  <c r="I39" i="5"/>
  <c r="E23" i="5"/>
  <c r="I23" i="5"/>
  <c r="E35" i="5"/>
  <c r="I35" i="5"/>
  <c r="E27" i="5"/>
  <c r="I27" i="5" s="1"/>
  <c r="E19" i="5"/>
  <c r="I19" i="5"/>
  <c r="E34" i="5"/>
  <c r="I34" i="5" s="1"/>
  <c r="E26" i="5"/>
  <c r="I26" i="5"/>
  <c r="E18" i="5"/>
  <c r="I18" i="5"/>
  <c r="E9" i="5"/>
  <c r="I9" i="5"/>
  <c r="E24" i="5"/>
  <c r="I24" i="5"/>
  <c r="E15" i="5"/>
  <c r="I15" i="5"/>
  <c r="E22" i="5"/>
  <c r="I22" i="5"/>
  <c r="E11" i="5"/>
  <c r="I11" i="5"/>
  <c r="E33" i="5"/>
  <c r="I33" i="5"/>
  <c r="E25" i="5"/>
  <c r="I25" i="5"/>
  <c r="E17" i="5"/>
  <c r="I17" i="5" s="1"/>
  <c r="E8" i="5"/>
  <c r="I8" i="5"/>
  <c r="E10" i="3"/>
  <c r="F10" i="3"/>
  <c r="E31" i="3"/>
  <c r="I31" i="3" s="1"/>
  <c r="E23" i="3"/>
  <c r="E14" i="3"/>
  <c r="I22" i="3" l="1"/>
  <c r="H27" i="3"/>
  <c r="E27" i="3"/>
  <c r="I27" i="3" s="1"/>
  <c r="E11" i="3"/>
  <c r="H11" i="3"/>
  <c r="I11" i="3" s="1"/>
  <c r="E17" i="3"/>
  <c r="I17" i="3" s="1"/>
  <c r="H17" i="3"/>
  <c r="H19" i="3"/>
  <c r="I19" i="3" s="1"/>
  <c r="E19" i="3"/>
  <c r="I26" i="3"/>
  <c r="E35" i="3"/>
  <c r="H35" i="3"/>
  <c r="I35" i="3" s="1"/>
  <c r="I6" i="3"/>
  <c r="H10" i="3"/>
  <c r="I10" i="3" s="1"/>
  <c r="I9" i="3"/>
  <c r="E34" i="3"/>
  <c r="I34" i="3" s="1"/>
  <c r="H34" i="3"/>
  <c r="H16" i="3"/>
  <c r="I16" i="3" s="1"/>
  <c r="E16" i="3"/>
  <c r="I32" i="3"/>
  <c r="E37" i="3"/>
  <c r="H37" i="3"/>
  <c r="I37" i="3" s="1"/>
  <c r="I33" i="3"/>
  <c r="I6" i="5"/>
  <c r="I10" i="5"/>
</calcChain>
</file>

<file path=xl/sharedStrings.xml><?xml version="1.0" encoding="utf-8"?>
<sst xmlns="http://schemas.openxmlformats.org/spreadsheetml/2006/main" count="616" uniqueCount="57">
  <si>
    <t>Passasjerer 2020 før justering</t>
  </si>
  <si>
    <t>Kommune/region</t>
  </si>
  <si>
    <t>Januar</t>
  </si>
  <si>
    <t>Februar</t>
  </si>
  <si>
    <t>Mars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</si>
  <si>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</si>
  <si>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</si>
  <si>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</si>
  <si>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</si>
  <si>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</si>
  <si>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</si>
  <si>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</si>
  <si>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</si>
  <si>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Desember</t>
  </si>
  <si>
    <t>Sum</t>
  </si>
  <si>
    <t/>
  </si>
  <si>
    <t>Hjartdal</t>
  </si>
  <si>
    <t>Notodden</t>
  </si>
  <si>
    <t>Tinn</t>
  </si>
  <si>
    <t>Aust-Telemark Region</t>
  </si>
  <si>
    <t>Bamble</t>
  </si>
  <si>
    <t>Porsgrunn</t>
  </si>
  <si>
    <t>Siljan</t>
  </si>
  <si>
    <t>Skien</t>
  </si>
  <si>
    <t>Grenland Region</t>
  </si>
  <si>
    <t>Midt-Telemark</t>
  </si>
  <si>
    <t>Nome</t>
  </si>
  <si>
    <t>Midt-Telemark Region</t>
  </si>
  <si>
    <t>Færder</t>
  </si>
  <si>
    <t>Tønsberg</t>
  </si>
  <si>
    <t>Tønsberg Region</t>
  </si>
  <si>
    <t>Fyresdal</t>
  </si>
  <si>
    <t>Kviteseid</t>
  </si>
  <si>
    <t>Nissedal</t>
  </si>
  <si>
    <t>Seljord</t>
  </si>
  <si>
    <t>Tokke</t>
  </si>
  <si>
    <t>Vinje</t>
  </si>
  <si>
    <t>Vest-Telemark Region</t>
  </si>
  <si>
    <t>Drammen</t>
  </si>
  <si>
    <t>Holmestrand</t>
  </si>
  <si>
    <t>Horten</t>
  </si>
  <si>
    <t>Vestfold-Nord Region</t>
  </si>
  <si>
    <t>Larvik</t>
  </si>
  <si>
    <t>Sandefjord</t>
  </si>
  <si>
    <t>Vestfold-Syd Region</t>
  </si>
  <si>
    <t>Agder</t>
  </si>
  <si>
    <t>Drangedal</t>
  </si>
  <si>
    <t>Kragerø</t>
  </si>
  <si>
    <t>Vestmar Region</t>
  </si>
  <si>
    <t>Total Vestfold og Telemark Fylke</t>
  </si>
  <si>
    <t>Passasjerer 2021</t>
  </si>
  <si>
    <t>Passasjerrapport Vestfold og Telemark fylkeskommune - periodisert</t>
  </si>
  <si>
    <t>Denne måned</t>
  </si>
  <si>
    <t>Hittil i år</t>
  </si>
  <si>
    <t>Endring</t>
  </si>
  <si>
    <t>Endring %</t>
  </si>
  <si>
    <t>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</si>
</sst>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3" formatCode="_-* #,##0.00_-;\-* #,##0.00_-;_-* &quot;-&quot;??_-;_-@_-"/>
    <numFmt numFmtId="164" formatCode="_-* #,##0_-;\-* #,##0_-;_-* &quot;-&quot;??_-;_-@_-"/>
    <numFmt numFmtId="165" formatCode="0.0\ %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9"/>
      <name val="Arial"/>
      <family val="2"/>
    </font>
    <font>
      <sz val="11"/>
      <color indexed="8"/>
      <name val="Calibri"/>
      <family val="2"/>
      <scheme val="minor"/>
    </font>
    <font>
      <b/>
      <sz val="9"/>
      <name val="Arial"/>
      <family val="2"/>
    </font>
    <font>
      <b/>
      <sz val="10"/>
      <name val="Arial"/>
      <family val="2"/>
    </font>
    <font>
      <i/>
      <sz val="11"/>
      <color theme="1"/>
      <name val="Calibri"/>
      <family val="2"/>
      <scheme val="minor"/>
    </font>
    <font>
      <b/>
      <sz val="11"/>
      <name val="Arial"/>
      <family val="2"/>
    </font>
    <font>
      <b/>
      <sz val="9"/>
      <name val="Arial"/>
    </font>
    <font>
      <b/>
      <sz val="10"/>
      <name val="Arial"/>
    </font>
    <font>
      <sz val="10"/>
      <name val="Arial"/>
      <family val="2"/>
    </font>
    <font>
      <b/>
      <i/>
      <sz val="12"/>
      <color rgb="FFFF0000"/>
      <name val="Calibri"/>
      <family val="2"/>
      <scheme val="minor"/>
    </font>
    <font>
      <b/>
      <i/>
      <sz val="12"/>
      <color indexed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F21902"/>
        <bgColor rgb="FFC00000"/>
      </patternFill>
    </fill>
    <fill>
      <patternFill patternType="solid">
        <fgColor rgb="FFDFDFDF"/>
      </patternFill>
    </fill>
    <fill>
      <patternFill patternType="solid">
        <fgColor rgb="FFFDE182"/>
      </patternFill>
    </fill>
    <fill>
      <patternFill patternType="solid">
        <fgColor theme="0" tint="-0.14999847407452621"/>
        <bgColor indexed="64"/>
      </patternFill>
    </fill>
  </fills>
  <borders count="17">
    <border>
      <left/>
      <right/>
      <top/>
      <bottom/>
      <diagonal/>
    </border>
    <border>
      <left/>
      <right/>
      <top style="thin">
        <color theme="9"/>
      </top>
      <bottom/>
      <diagonal/>
    </border>
    <border>
      <left style="thin">
        <color indexed="64"/>
      </left>
      <right/>
      <top style="thin">
        <color theme="9"/>
      </top>
      <bottom/>
      <diagonal/>
    </border>
    <border>
      <left style="thin">
        <color rgb="FFF21902"/>
      </left>
      <right style="thin">
        <color rgb="FFF21902"/>
      </right>
      <top style="thin">
        <color rgb="FFF21902"/>
      </top>
      <bottom style="thin">
        <color rgb="FFF21902"/>
      </bottom>
      <diagonal/>
    </border>
    <border>
      <left style="medium">
        <color rgb="FFF21902"/>
      </left>
      <right style="thin">
        <color rgb="FFF21902"/>
      </right>
      <top style="thin">
        <color rgb="FFF21902"/>
      </top>
      <bottom style="thin">
        <color rgb="FFF21902"/>
      </bottom>
      <diagonal/>
    </border>
    <border>
      <left style="thin">
        <color rgb="FFF21902"/>
      </left>
      <right style="medium">
        <color rgb="FFF21902"/>
      </right>
      <top style="thin">
        <color rgb="FFF21902"/>
      </top>
      <bottom style="thin">
        <color rgb="FFF21902"/>
      </bottom>
      <diagonal/>
    </border>
    <border>
      <left style="medium">
        <color rgb="FFF21902"/>
      </left>
      <right style="medium">
        <color rgb="FFF21902"/>
      </right>
      <top style="thin">
        <color rgb="FFF21902"/>
      </top>
      <bottom style="thin">
        <color rgb="FFF21902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theme="9"/>
      </top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7" fillId="0" borderId="0"/>
    <xf numFmtId="43" fontId="1" fillId="0" borderId="0" applyFont="0" applyFill="0" applyBorder="0" applyAlignment="0" applyProtection="0"/>
  </cellStyleXfs>
  <cellXfs count="71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2" fillId="3" borderId="6" xfId="0" applyFont="1" applyFill="1" applyBorder="1"/>
    <xf numFmtId="0" fontId="10" fillId="0" borderId="0" xfId="0" applyFont="1"/>
    <xf numFmtId="165" fontId="8" fillId="0" borderId="7" xfId="2" applyNumberFormat="1" applyFont="1" applyBorder="1" applyAlignment="1">
      <alignment horizontal="right" indent="1"/>
    </xf>
    <xf numFmtId="165" fontId="8" fillId="4" borderId="7" xfId="2" applyNumberFormat="1" applyFont="1" applyFill="1" applyBorder="1" applyAlignment="1">
      <alignment horizontal="right" indent="1"/>
    </xf>
    <xf numFmtId="164" fontId="9" fillId="5" borderId="10" xfId="1" applyNumberFormat="1" applyFont="1" applyFill="1" applyBorder="1" applyAlignment="1">
      <alignment horizontal="right"/>
    </xf>
    <xf numFmtId="164" fontId="9" fillId="5" borderId="11" xfId="1" applyNumberFormat="1" applyFont="1" applyFill="1" applyBorder="1" applyAlignment="1">
      <alignment horizontal="right"/>
    </xf>
    <xf numFmtId="164" fontId="6" fillId="0" borderId="8" xfId="1" applyNumberFormat="1" applyFont="1" applyBorder="1" applyAlignment="1">
      <alignment horizontal="right"/>
    </xf>
    <xf numFmtId="164" fontId="6" fillId="4" borderId="8" xfId="1" applyNumberFormat="1" applyFont="1" applyFill="1" applyBorder="1" applyAlignment="1">
      <alignment horizontal="right"/>
    </xf>
    <xf numFmtId="0" fontId="0" fillId="0" borderId="1" xfId="0" applyBorder="1"/>
    <xf numFmtId="0" fontId="0" fillId="0" borderId="2" xfId="0" applyBorder="1"/>
    <xf numFmtId="165" fontId="8" fillId="4" borderId="8" xfId="2" applyNumberFormat="1" applyFont="1" applyFill="1" applyBorder="1" applyAlignment="1">
      <alignment horizontal="right"/>
    </xf>
    <xf numFmtId="0" fontId="2" fillId="2" borderId="13" xfId="0" applyFont="1" applyFill="1" applyBorder="1"/>
    <xf numFmtId="0" fontId="2" fillId="2" borderId="14" xfId="0" applyFont="1" applyFill="1" applyBorder="1"/>
    <xf numFmtId="0" fontId="2" fillId="2" borderId="15" xfId="0" applyFont="1" applyFill="1" applyBorder="1"/>
    <xf numFmtId="0" fontId="0" fillId="0" borderId="16" xfId="0" applyBorder="1"/>
    <xf numFmtId="0" fontId="8" fillId="0" borderId="12" xfId="3" applyFont="1" applyBorder="1" applyAlignment="1">
      <alignment horizontal="left"/>
    </xf>
    <xf numFmtId="3" fontId="8" fillId="0" borderId="12" xfId="3" applyNumberFormat="1" applyFont="1" applyBorder="1" applyAlignment="1">
      <alignment horizontal="right"/>
    </xf>
    <xf numFmtId="0" fontId="8" fillId="4" borderId="12" xfId="3" applyFont="1" applyFill="1" applyBorder="1" applyAlignment="1">
      <alignment horizontal="left"/>
    </xf>
    <xf numFmtId="164" fontId="8" fillId="4" borderId="12" xfId="1" applyNumberFormat="1" applyFont="1" applyFill="1" applyBorder="1" applyAlignment="1">
      <alignment horizontal="right"/>
    </xf>
    <xf numFmtId="3" fontId="8" fillId="4" borderId="12" xfId="3" applyNumberFormat="1" applyFont="1" applyFill="1" applyBorder="1" applyAlignment="1">
      <alignment horizontal="right"/>
    </xf>
    <xf numFmtId="0" fontId="9" fillId="5" borderId="12" xfId="3" applyFont="1" applyFill="1" applyBorder="1" applyAlignment="1">
      <alignment horizontal="left"/>
    </xf>
    <xf numFmtId="3" fontId="9" fillId="5" borderId="12" xfId="3" applyNumberFormat="1" applyFont="1" applyFill="1" applyBorder="1" applyAlignment="1">
      <alignment horizontal="right"/>
    </xf>
    <xf numFmtId="0" fontId="11" fillId="0" borderId="12" xfId="3" applyFont="1" applyBorder="1" applyAlignment="1">
      <alignment horizontal="left"/>
    </xf>
    <xf numFmtId="3" fontId="11" fillId="0" borderId="12" xfId="3" applyNumberFormat="1" applyFont="1" applyBorder="1" applyAlignment="1">
      <alignment horizontal="right"/>
    </xf>
    <xf numFmtId="17" fontId="15" fillId="0" borderId="0" xfId="0" applyNumberFormat="1" applyFont="1"/>
    <xf numFmtId="17" fontId="16" fillId="0" borderId="0" xfId="0" applyNumberFormat="1" applyFont="1"/>
    <xf numFmtId="3" fontId="12" fillId="0" borderId="12" xfId="3" applyNumberFormat="1" applyFont="1" applyBorder="1" applyAlignment="1">
      <alignment horizontal="right"/>
    </xf>
    <xf numFmtId="3" fontId="12" fillId="4" borderId="12" xfId="3" applyNumberFormat="1" applyFont="1" applyFill="1" applyBorder="1" applyAlignment="1">
      <alignment horizontal="right"/>
    </xf>
    <xf numFmtId="3" fontId="13" fillId="5" borderId="12" xfId="3" applyNumberFormat="1" applyFont="1" applyFill="1" applyBorder="1" applyAlignment="1">
      <alignment horizontal="right"/>
    </xf>
    <xf numFmtId="3" fontId="6" fillId="0" borderId="12" xfId="3" applyNumberFormat="1" applyFont="1" applyBorder="1" applyAlignment="1">
      <alignment horizontal="right"/>
    </xf>
    <xf numFmtId="3" fontId="6" fillId="4" borderId="12" xfId="3" applyNumberFormat="1" applyFont="1" applyFill="1" applyBorder="1" applyAlignment="1">
      <alignment horizontal="right"/>
    </xf>
    <xf numFmtId="3" fontId="14" fillId="5" borderId="12" xfId="3" applyNumberFormat="1" applyFont="1" applyFill="1" applyBorder="1" applyAlignment="1">
      <alignment horizontal="right"/>
    </xf>
    <xf numFmtId="0" fontId="2" fillId="3" borderId="12" xfId="0" applyFont="1" applyFill="1" applyBorder="1"/>
    <xf numFmtId="0" fontId="0" fillId="0" borderId="12" xfId="0" applyBorder="1"/>
    <xf numFmtId="0" fontId="3" fillId="0" borderId="12" xfId="0" applyFont="1" applyBorder="1" applyAlignment="1">
      <alignment horizontal="right"/>
    </xf>
    <xf numFmtId="164" fontId="3" fillId="0" borderId="12" xfId="1" applyNumberFormat="1" applyFont="1" applyBorder="1" applyAlignment="1">
      <alignment horizontal="right"/>
    </xf>
    <xf numFmtId="164" fontId="8" fillId="0" borderId="12" xfId="1" applyNumberFormat="1" applyFont="1" applyBorder="1" applyAlignment="1">
      <alignment horizontal="right"/>
    </xf>
    <xf numFmtId="165" fontId="8" fillId="0" borderId="12" xfId="2" applyNumberFormat="1" applyFont="1" applyBorder="1" applyAlignment="1">
      <alignment horizontal="right"/>
    </xf>
    <xf numFmtId="165" fontId="8" fillId="0" borderId="12" xfId="2" applyNumberFormat="1" applyFont="1" applyBorder="1" applyAlignment="1">
      <alignment horizontal="right" indent="1"/>
    </xf>
    <xf numFmtId="165" fontId="8" fillId="4" borderId="12" xfId="2" applyNumberFormat="1" applyFont="1" applyFill="1" applyBorder="1" applyAlignment="1">
      <alignment horizontal="right"/>
    </xf>
    <xf numFmtId="165" fontId="8" fillId="4" borderId="12" xfId="2" applyNumberFormat="1" applyFont="1" applyFill="1" applyBorder="1" applyAlignment="1">
      <alignment horizontal="right" indent="1"/>
    </xf>
    <xf numFmtId="164" fontId="9" fillId="5" borderId="12" xfId="1" applyNumberFormat="1" applyFont="1" applyFill="1" applyBorder="1" applyAlignment="1">
      <alignment horizontal="right"/>
    </xf>
    <xf numFmtId="165" fontId="9" fillId="5" borderId="12" xfId="2" applyNumberFormat="1" applyFont="1" applyFill="1" applyBorder="1" applyAlignment="1">
      <alignment horizontal="right"/>
    </xf>
    <xf numFmtId="165" fontId="9" fillId="5" borderId="12" xfId="2" applyNumberFormat="1" applyFont="1" applyFill="1" applyBorder="1" applyAlignment="1">
      <alignment horizontal="right" indent="1"/>
    </xf>
    <xf numFmtId="164" fontId="11" fillId="0" borderId="12" xfId="1" applyNumberFormat="1" applyFont="1" applyBorder="1" applyAlignment="1">
      <alignment horizontal="right"/>
    </xf>
    <xf numFmtId="165" fontId="11" fillId="0" borderId="12" xfId="2" applyNumberFormat="1" applyFont="1" applyBorder="1" applyAlignment="1">
      <alignment horizontal="right"/>
    </xf>
    <xf numFmtId="164" fontId="11" fillId="0" borderId="12" xfId="1" applyNumberFormat="1" applyFont="1" applyBorder="1" applyAlignment="1"/>
    <xf numFmtId="165" fontId="11" fillId="0" borderId="12" xfId="2" applyNumberFormat="1" applyFont="1" applyBorder="1" applyAlignment="1">
      <alignment horizontal="right" indent="1"/>
    </xf>
    <xf numFmtId="164" fontId="6" fillId="0" borderId="12" xfId="1" applyNumberFormat="1" applyFont="1" applyBorder="1" applyAlignment="1">
      <alignment horizontal="right"/>
    </xf>
    <xf numFmtId="164" fontId="6" fillId="4" borderId="12" xfId="1" applyNumberFormat="1" applyFont="1" applyFill="1" applyBorder="1" applyAlignment="1">
      <alignment horizontal="right"/>
    </xf>
    <xf numFmtId="164" fontId="14" fillId="5" borderId="12" xfId="1" applyNumberFormat="1" applyFont="1" applyFill="1" applyBorder="1" applyAlignment="1">
      <alignment horizontal="right"/>
    </xf>
    <xf numFmtId="165" fontId="8" fillId="6" borderId="12" xfId="2" applyNumberFormat="1" applyFont="1" applyFill="1" applyBorder="1" applyAlignment="1">
      <alignment horizontal="right"/>
    </xf>
    <xf numFmtId="164" fontId="9" fillId="0" borderId="12" xfId="1" applyNumberFormat="1" applyFont="1" applyBorder="1" applyAlignment="1">
      <alignment horizontal="right"/>
    </xf>
    <xf numFmtId="165" fontId="9" fillId="0" borderId="12" xfId="2" applyNumberFormat="1" applyFont="1" applyBorder="1" applyAlignment="1">
      <alignment horizontal="right"/>
    </xf>
    <xf numFmtId="164" fontId="9" fillId="0" borderId="12" xfId="1" applyNumberFormat="1" applyFont="1" applyBorder="1" applyAlignment="1"/>
    <xf numFmtId="165" fontId="9" fillId="0" borderId="12" xfId="2" applyNumberFormat="1" applyFont="1" applyBorder="1" applyAlignment="1">
      <alignment horizontal="right" indent="1"/>
    </xf>
    <xf numFmtId="3" fontId="8" fillId="0" borderId="12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6" fillId="4" borderId="12" xfId="0" applyNumberFormat="1" applyFont="1" applyFill="1" applyBorder="1" applyAlignment="1">
      <alignment horizontal="right"/>
    </xf>
    <xf numFmtId="3" fontId="14" fillId="5" borderId="12" xfId="0" applyNumberFormat="1" applyFont="1" applyFill="1" applyBorder="1" applyAlignment="1">
      <alignment horizontal="right"/>
    </xf>
    <xf numFmtId="0" fontId="2" fillId="3" borderId="8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3" fontId="0" fillId="0" borderId="0" xfId="0" applyNumberFormat="1"/>
  </cellXfs>
  <cellStyles count="5">
    <cellStyle name="Komma" xfId="1" builtinId="3"/>
    <cellStyle name="Komma 2" xfId="4" xr:uid="{0509BA13-36D4-4660-BD09-CD419088217F}"/>
    <cellStyle name="Normal" xfId="0" builtinId="0"/>
    <cellStyle name="Normal 2" xfId="3" xr:uid="{885350FB-D8E2-427C-83D6-A571DDA5BFC3}"/>
    <cellStyle name="Prosent" xfId="2" builtinId="5"/>
  </cellStyles>
  <dxfs count="0"/>
  <tableStyles count="1" defaultTableStyle="TableStyleMedium2" defaultPivotStyle="PivotStyleLight16">
    <tableStyle name="Tabellstil 1" pivot="0" count="0" xr9:uid="{00000000-0011-0000-FFFF-FFFF00000000}"/>
  </tableStyles>
  <colors>
    <mruColors>
      <color rgb="FFF2190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123825</xdr:colOff>
      <xdr:row>0</xdr:row>
      <xdr:rowOff>93521</xdr:rowOff>
    </xdr:from>
    <xdr:to>
      <xdr:col>8</xdr:col>
      <xdr:colOff>1006475</xdr:colOff>
      <xdr:row>2</xdr:row>
      <xdr:rowOff>88356</xdr:rowOff>
    </xdr:to>
    <xdr:pic>
      <xdr:nvPicPr>
        <xdr:cNvPr id="3" name="Bild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05900" y="93521"/>
          <a:ext cx="876300" cy="51236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152400</xdr:colOff>
      <xdr:row>0</xdr:row>
      <xdr:rowOff>38100</xdr:rowOff>
    </xdr:from>
    <xdr:to>
      <xdr:col>8</xdr:col>
      <xdr:colOff>1010998</xdr:colOff>
      <xdr:row>2</xdr:row>
      <xdr:rowOff>45415</xdr:rowOff>
    </xdr:to>
    <xdr:pic>
      <xdr:nvPicPr>
        <xdr:cNvPr id="2" name="Bilde 1">
          <a:extLst>
            <a:ext uri="{FF2B5EF4-FFF2-40B4-BE49-F238E27FC236}">
              <a16:creationId xmlns:a16="http://schemas.microsoft.com/office/drawing/2014/main" id="{1DE49407-30E5-447D-B44E-9BCBA34E57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44050" y="38100"/>
          <a:ext cx="858598" cy="540715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152400</xdr:colOff>
      <xdr:row>0</xdr:row>
      <xdr:rowOff>38100</xdr:rowOff>
    </xdr:from>
    <xdr:to>
      <xdr:col>8</xdr:col>
      <xdr:colOff>1010998</xdr:colOff>
      <xdr:row>2</xdr:row>
      <xdr:rowOff>45415</xdr:rowOff>
    </xdr:to>
    <xdr:pic>
      <xdr:nvPicPr>
        <xdr:cNvPr id="2" name="Bilde 1">
          <a:extLst>
            <a:ext uri="{FF2B5EF4-FFF2-40B4-BE49-F238E27FC236}">
              <a16:creationId xmlns:a16="http://schemas.microsoft.com/office/drawing/2014/main" id="{995871CC-FF18-4B8D-A12D-DEE91B7952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44050" y="38100"/>
          <a:ext cx="858598" cy="54389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152400</xdr:colOff>
      <xdr:row>0</xdr:row>
      <xdr:rowOff>38100</xdr:rowOff>
    </xdr:from>
    <xdr:to>
      <xdr:col>8</xdr:col>
      <xdr:colOff>1010998</xdr:colOff>
      <xdr:row>2</xdr:row>
      <xdr:rowOff>48590</xdr:rowOff>
    </xdr:to>
    <xdr:pic>
      <xdr:nvPicPr>
        <xdr:cNvPr id="2" name="Bilde 1">
          <a:extLst>
            <a:ext uri="{FF2B5EF4-FFF2-40B4-BE49-F238E27FC236}">
              <a16:creationId xmlns:a16="http://schemas.microsoft.com/office/drawing/2014/main" id="{828A4B42-30E0-4AB2-A7EF-FEAE149A95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44050" y="38100"/>
          <a:ext cx="858598" cy="5438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171450</xdr:colOff>
      <xdr:row>0</xdr:row>
      <xdr:rowOff>63500</xdr:rowOff>
    </xdr:from>
    <xdr:to>
      <xdr:col>9</xdr:col>
      <xdr:colOff>1347</xdr:colOff>
      <xdr:row>2</xdr:row>
      <xdr:rowOff>57830</xdr:rowOff>
    </xdr:to>
    <xdr:pic>
      <xdr:nvPicPr>
        <xdr:cNvPr id="4" name="Bilde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63100" y="63500"/>
          <a:ext cx="883997" cy="51820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190500</xdr:colOff>
      <xdr:row>0</xdr:row>
      <xdr:rowOff>82408</xdr:rowOff>
    </xdr:from>
    <xdr:to>
      <xdr:col>9</xdr:col>
      <xdr:colOff>1348</xdr:colOff>
      <xdr:row>2</xdr:row>
      <xdr:rowOff>83373</xdr:rowOff>
    </xdr:to>
    <xdr:pic>
      <xdr:nvPicPr>
        <xdr:cNvPr id="2" name="Bild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72575" y="82408"/>
          <a:ext cx="858598" cy="53754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152400</xdr:colOff>
      <xdr:row>0</xdr:row>
      <xdr:rowOff>38100</xdr:rowOff>
    </xdr:from>
    <xdr:to>
      <xdr:col>8</xdr:col>
      <xdr:colOff>1010998</xdr:colOff>
      <xdr:row>2</xdr:row>
      <xdr:rowOff>45415</xdr:rowOff>
    </xdr:to>
    <xdr:pic>
      <xdr:nvPicPr>
        <xdr:cNvPr id="5" name="Bilde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34475" y="38100"/>
          <a:ext cx="858598" cy="53754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152400</xdr:colOff>
      <xdr:row>0</xdr:row>
      <xdr:rowOff>38100</xdr:rowOff>
    </xdr:from>
    <xdr:to>
      <xdr:col>8</xdr:col>
      <xdr:colOff>1010998</xdr:colOff>
      <xdr:row>2</xdr:row>
      <xdr:rowOff>48590</xdr:rowOff>
    </xdr:to>
    <xdr:pic>
      <xdr:nvPicPr>
        <xdr:cNvPr id="2" name="Bild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34475" y="38100"/>
          <a:ext cx="858598" cy="53754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152400</xdr:colOff>
      <xdr:row>0</xdr:row>
      <xdr:rowOff>38100</xdr:rowOff>
    </xdr:from>
    <xdr:to>
      <xdr:col>8</xdr:col>
      <xdr:colOff>1010998</xdr:colOff>
      <xdr:row>2</xdr:row>
      <xdr:rowOff>48590</xdr:rowOff>
    </xdr:to>
    <xdr:pic>
      <xdr:nvPicPr>
        <xdr:cNvPr id="2" name="Bilde 1">
          <a:extLst>
            <a:ext uri="{FF2B5EF4-FFF2-40B4-BE49-F238E27FC236}">
              <a16:creationId xmlns:a16="http://schemas.microsoft.com/office/drawing/2014/main" id="{39314AAA-AF08-425C-855F-4707DD6C9F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44050" y="38100"/>
          <a:ext cx="858598" cy="54071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152400</xdr:colOff>
      <xdr:row>0</xdr:row>
      <xdr:rowOff>38100</xdr:rowOff>
    </xdr:from>
    <xdr:to>
      <xdr:col>8</xdr:col>
      <xdr:colOff>1010998</xdr:colOff>
      <xdr:row>2</xdr:row>
      <xdr:rowOff>48590</xdr:rowOff>
    </xdr:to>
    <xdr:pic>
      <xdr:nvPicPr>
        <xdr:cNvPr id="2" name="Bilde 1">
          <a:extLst>
            <a:ext uri="{FF2B5EF4-FFF2-40B4-BE49-F238E27FC236}">
              <a16:creationId xmlns:a16="http://schemas.microsoft.com/office/drawing/2014/main" id="{2C0EE4F5-E6F0-4EFB-B61C-534A9E8C7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44050" y="38100"/>
          <a:ext cx="858598" cy="54389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152400</xdr:colOff>
      <xdr:row>0</xdr:row>
      <xdr:rowOff>38100</xdr:rowOff>
    </xdr:from>
    <xdr:to>
      <xdr:col>8</xdr:col>
      <xdr:colOff>1010998</xdr:colOff>
      <xdr:row>2</xdr:row>
      <xdr:rowOff>45415</xdr:rowOff>
    </xdr:to>
    <xdr:pic>
      <xdr:nvPicPr>
        <xdr:cNvPr id="2" name="Bilde 1">
          <a:extLst>
            <a:ext uri="{FF2B5EF4-FFF2-40B4-BE49-F238E27FC236}">
              <a16:creationId xmlns:a16="http://schemas.microsoft.com/office/drawing/2014/main" id="{828626BF-4EFA-47AB-B93F-F6EBFA913E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44050" y="38100"/>
          <a:ext cx="858598" cy="54389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152400</xdr:colOff>
      <xdr:row>0</xdr:row>
      <xdr:rowOff>38100</xdr:rowOff>
    </xdr:from>
    <xdr:to>
      <xdr:col>8</xdr:col>
      <xdr:colOff>1010998</xdr:colOff>
      <xdr:row>2</xdr:row>
      <xdr:rowOff>48590</xdr:rowOff>
    </xdr:to>
    <xdr:pic>
      <xdr:nvPicPr>
        <xdr:cNvPr id="2" name="Bilde 1">
          <a:extLst>
            <a:ext uri="{FF2B5EF4-FFF2-40B4-BE49-F238E27FC236}">
              <a16:creationId xmlns:a16="http://schemas.microsoft.com/office/drawing/2014/main" id="{EB5B79A7-0F95-4E71-8BD8-D9F0F593B1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44050" y="38100"/>
          <a:ext cx="858598" cy="5438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0"/>
  <sheetViews>
    <sheetView tabSelected="1" topLeftCell="A4" workbookViewId="0">
      <selection activeCell="N41" sqref="N41"/>
    </sheetView>
  </sheetViews>
  <sheetFormatPr baseColWidth="10" defaultColWidth="11.42578125" defaultRowHeight="15" x14ac:dyDescent="0.25"/>
  <cols>
    <col min="1" max="1" width="27.28515625" bestFit="1" customWidth="1"/>
  </cols>
  <sheetData>
    <row r="1" spans="1:14" x14ac:dyDescent="0.25">
      <c r="A1" t="s">
        <v>0</v>
      </c>
    </row>
    <row r="4" spans="1:14" x14ac:dyDescent="0.25">
      <c r="A4" s="15" t="s">
        <v>1</v>
      </c>
      <c r="B4" s="16" t="s">
        <v>2</v>
      </c>
      <c r="C4" s="16" t="s">
        <v>3</v>
      </c>
      <c r="D4" s="16" t="s">
        <v>4</v>
      </c>
      <c r="E4" s="16" t="s">
        <v>5</v>
      </c>
      <c r="F4" s="16" t="s">
        <v>6</v>
      </c>
      <c r="G4" s="16" t="s">
        <v>7</v>
      </c>
      <c r="H4" s="16" t="s">
        <v>8</v>
      </c>
      <c r="I4" s="16" t="s">
        <v>9</v>
      </c>
      <c r="J4" s="16" t="s">
        <v>10</v>
      </c>
      <c r="K4" s="16" t="s">
        <v>11</v>
      </c>
      <c r="L4" s="16" t="s">
        <v>12</v>
      </c>
      <c r="M4" s="16" t="s">
        <v>13</v>
      </c>
      <c r="N4" s="17" t="s">
        <v>14</v>
      </c>
    </row>
    <row r="5" spans="1:14" x14ac:dyDescent="0.25">
      <c r="A5" s="13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8" t="s">
        <v>15</v>
      </c>
    </row>
    <row r="6" spans="1:14" x14ac:dyDescent="0.25">
      <c r="A6" s="19" t="s">
        <v>16</v>
      </c>
      <c r="B6" s="30">
        <v>1525</v>
      </c>
      <c r="C6" s="30">
        <v>1290</v>
      </c>
      <c r="D6" s="30">
        <v>1596</v>
      </c>
      <c r="E6" s="30">
        <v>1553</v>
      </c>
      <c r="F6" s="30">
        <v>1256</v>
      </c>
      <c r="G6" s="30">
        <v>772</v>
      </c>
      <c r="H6" s="30"/>
      <c r="I6" s="30">
        <v>704</v>
      </c>
      <c r="J6" s="30">
        <v>1775</v>
      </c>
      <c r="K6" s="30">
        <v>1372</v>
      </c>
      <c r="L6" s="30">
        <v>1933</v>
      </c>
      <c r="M6" s="30">
        <v>1242</v>
      </c>
      <c r="N6" s="20">
        <f t="shared" ref="N6:N13" si="0">SUM(B6:M6)</f>
        <v>15018</v>
      </c>
    </row>
    <row r="7" spans="1:14" x14ac:dyDescent="0.25">
      <c r="A7" s="21" t="s">
        <v>17</v>
      </c>
      <c r="B7" s="31">
        <v>12899</v>
      </c>
      <c r="C7" s="31">
        <v>13444</v>
      </c>
      <c r="D7" s="31">
        <v>15913</v>
      </c>
      <c r="E7" s="31">
        <v>12897</v>
      </c>
      <c r="F7" s="31">
        <v>11670</v>
      </c>
      <c r="G7" s="31">
        <v>9376</v>
      </c>
      <c r="H7" s="31">
        <v>4003</v>
      </c>
      <c r="I7" s="31">
        <v>9758</v>
      </c>
      <c r="J7" s="31">
        <v>16200</v>
      </c>
      <c r="K7" s="31">
        <v>14176</v>
      </c>
      <c r="L7" s="31">
        <v>18218</v>
      </c>
      <c r="M7" s="31">
        <v>11429</v>
      </c>
      <c r="N7" s="23">
        <f t="shared" si="0"/>
        <v>149983</v>
      </c>
    </row>
    <row r="8" spans="1:14" x14ac:dyDescent="0.25">
      <c r="A8" s="19" t="s">
        <v>18</v>
      </c>
      <c r="B8" s="30">
        <v>9242</v>
      </c>
      <c r="C8" s="30">
        <v>8415</v>
      </c>
      <c r="D8" s="30">
        <v>9586</v>
      </c>
      <c r="E8" s="30">
        <v>8672</v>
      </c>
      <c r="F8" s="30">
        <v>7558</v>
      </c>
      <c r="G8" s="30">
        <v>6483</v>
      </c>
      <c r="H8" s="30">
        <v>4166</v>
      </c>
      <c r="I8" s="30">
        <v>6575</v>
      </c>
      <c r="J8" s="30">
        <v>10398</v>
      </c>
      <c r="K8" s="30">
        <v>9070</v>
      </c>
      <c r="L8" s="30">
        <v>11768</v>
      </c>
      <c r="M8" s="30">
        <v>8826</v>
      </c>
      <c r="N8" s="20">
        <f t="shared" si="0"/>
        <v>100759</v>
      </c>
    </row>
    <row r="9" spans="1:14" x14ac:dyDescent="0.25">
      <c r="A9" s="24" t="s">
        <v>19</v>
      </c>
      <c r="B9" s="32">
        <v>23666</v>
      </c>
      <c r="C9" s="32">
        <v>23149</v>
      </c>
      <c r="D9" s="32">
        <v>27095</v>
      </c>
      <c r="E9" s="32">
        <v>23122</v>
      </c>
      <c r="F9" s="32">
        <v>20484</v>
      </c>
      <c r="G9" s="32">
        <v>16631</v>
      </c>
      <c r="H9" s="32">
        <v>8169</v>
      </c>
      <c r="I9" s="32">
        <v>17037</v>
      </c>
      <c r="J9" s="32">
        <v>28373</v>
      </c>
      <c r="K9" s="32">
        <v>24618</v>
      </c>
      <c r="L9" s="32">
        <v>31919</v>
      </c>
      <c r="M9" s="32">
        <v>21497</v>
      </c>
      <c r="N9" s="25">
        <f t="shared" si="0"/>
        <v>265760</v>
      </c>
    </row>
    <row r="10" spans="1:14" x14ac:dyDescent="0.25">
      <c r="A10" s="21" t="s">
        <v>20</v>
      </c>
      <c r="B10" s="31">
        <v>22540</v>
      </c>
      <c r="C10" s="31">
        <v>22841</v>
      </c>
      <c r="D10" s="31">
        <v>25202</v>
      </c>
      <c r="E10" s="31">
        <v>19808</v>
      </c>
      <c r="F10" s="31">
        <v>18981</v>
      </c>
      <c r="G10" s="31">
        <v>20263</v>
      </c>
      <c r="H10" s="31">
        <v>16017</v>
      </c>
      <c r="I10" s="31">
        <v>26009</v>
      </c>
      <c r="J10" s="31">
        <v>39076</v>
      </c>
      <c r="K10" s="31">
        <v>35757</v>
      </c>
      <c r="L10" s="31">
        <v>40234</v>
      </c>
      <c r="M10" s="31">
        <v>25282</v>
      </c>
      <c r="N10" s="23">
        <f t="shared" ref="N10" si="1">SUM(N6:N9)</f>
        <v>531520</v>
      </c>
    </row>
    <row r="11" spans="1:14" x14ac:dyDescent="0.25">
      <c r="A11" s="19" t="s">
        <v>21</v>
      </c>
      <c r="B11" s="30">
        <v>77692</v>
      </c>
      <c r="C11" s="30">
        <v>88237</v>
      </c>
      <c r="D11" s="30">
        <v>97711</v>
      </c>
      <c r="E11" s="30">
        <v>83822</v>
      </c>
      <c r="F11" s="30">
        <v>69792</v>
      </c>
      <c r="G11" s="30">
        <v>93067</v>
      </c>
      <c r="H11" s="30">
        <v>75973</v>
      </c>
      <c r="I11" s="30">
        <v>107396</v>
      </c>
      <c r="J11" s="30">
        <v>138374</v>
      </c>
      <c r="K11" s="30">
        <v>134779</v>
      </c>
      <c r="L11" s="30">
        <v>151717</v>
      </c>
      <c r="M11" s="30">
        <v>99677</v>
      </c>
      <c r="N11" s="20">
        <f t="shared" si="0"/>
        <v>1218237</v>
      </c>
    </row>
    <row r="12" spans="1:14" x14ac:dyDescent="0.25">
      <c r="A12" s="21" t="s">
        <v>22</v>
      </c>
      <c r="B12" s="31">
        <v>3453</v>
      </c>
      <c r="C12" s="31">
        <v>2952</v>
      </c>
      <c r="D12" s="31">
        <v>4034</v>
      </c>
      <c r="E12" s="31">
        <v>3325</v>
      </c>
      <c r="F12" s="31">
        <v>2920</v>
      </c>
      <c r="G12" s="31">
        <v>2780</v>
      </c>
      <c r="H12" s="31">
        <v>1019</v>
      </c>
      <c r="I12" s="31">
        <v>2646</v>
      </c>
      <c r="J12" s="31">
        <v>4714</v>
      </c>
      <c r="K12" s="31">
        <v>4190</v>
      </c>
      <c r="L12" s="31">
        <v>5103</v>
      </c>
      <c r="M12" s="31">
        <v>3334</v>
      </c>
      <c r="N12" s="23">
        <f t="shared" si="0"/>
        <v>40470</v>
      </c>
    </row>
    <row r="13" spans="1:14" x14ac:dyDescent="0.25">
      <c r="A13" s="19" t="s">
        <v>23</v>
      </c>
      <c r="B13" s="30">
        <v>111431</v>
      </c>
      <c r="C13" s="30">
        <v>128685</v>
      </c>
      <c r="D13" s="30">
        <v>141418</v>
      </c>
      <c r="E13" s="30">
        <v>115947</v>
      </c>
      <c r="F13" s="30">
        <v>92607</v>
      </c>
      <c r="G13" s="30">
        <v>121313</v>
      </c>
      <c r="H13" s="30">
        <v>87689</v>
      </c>
      <c r="I13" s="30">
        <v>138524</v>
      </c>
      <c r="J13" s="30">
        <v>194055</v>
      </c>
      <c r="K13" s="30">
        <v>186715</v>
      </c>
      <c r="L13" s="30">
        <v>213001</v>
      </c>
      <c r="M13" s="30">
        <v>140623</v>
      </c>
      <c r="N13" s="20">
        <f t="shared" si="0"/>
        <v>1672008</v>
      </c>
    </row>
    <row r="14" spans="1:14" x14ac:dyDescent="0.25">
      <c r="A14" s="24" t="s">
        <v>24</v>
      </c>
      <c r="B14" s="32">
        <v>215116</v>
      </c>
      <c r="C14" s="32">
        <v>242715</v>
      </c>
      <c r="D14" s="32">
        <v>268365</v>
      </c>
      <c r="E14" s="32">
        <v>222902</v>
      </c>
      <c r="F14" s="32">
        <v>184300</v>
      </c>
      <c r="G14" s="32">
        <v>237423</v>
      </c>
      <c r="H14" s="32">
        <v>180698</v>
      </c>
      <c r="I14" s="32">
        <v>274575</v>
      </c>
      <c r="J14" s="32">
        <v>376219</v>
      </c>
      <c r="K14" s="32">
        <v>361441</v>
      </c>
      <c r="L14" s="32">
        <v>410055</v>
      </c>
      <c r="M14" s="32">
        <v>268916</v>
      </c>
      <c r="N14" s="25">
        <f t="shared" ref="N14" si="2">SUM(N12:N13)</f>
        <v>1712478</v>
      </c>
    </row>
    <row r="15" spans="1:14" x14ac:dyDescent="0.25">
      <c r="A15" s="21" t="s">
        <v>25</v>
      </c>
      <c r="B15" s="31">
        <v>12543</v>
      </c>
      <c r="C15" s="31">
        <v>11143</v>
      </c>
      <c r="D15" s="31">
        <v>14306</v>
      </c>
      <c r="E15" s="31">
        <v>12705</v>
      </c>
      <c r="F15" s="31">
        <v>10502</v>
      </c>
      <c r="G15" s="31">
        <v>8880</v>
      </c>
      <c r="H15" s="31">
        <v>4657</v>
      </c>
      <c r="I15" s="31">
        <v>8990</v>
      </c>
      <c r="J15" s="31">
        <v>15503</v>
      </c>
      <c r="K15" s="31">
        <v>12371</v>
      </c>
      <c r="L15" s="31">
        <v>15934</v>
      </c>
      <c r="M15" s="31">
        <v>8535</v>
      </c>
      <c r="N15" s="23">
        <f>SUM(B15:M15)</f>
        <v>136069</v>
      </c>
    </row>
    <row r="16" spans="1:14" x14ac:dyDescent="0.25">
      <c r="A16" s="19" t="s">
        <v>26</v>
      </c>
      <c r="B16" s="30">
        <v>8744</v>
      </c>
      <c r="C16" s="30">
        <v>8012</v>
      </c>
      <c r="D16" s="30">
        <v>10030</v>
      </c>
      <c r="E16" s="30">
        <v>9929</v>
      </c>
      <c r="F16" s="30">
        <v>7746</v>
      </c>
      <c r="G16" s="30">
        <v>6374</v>
      </c>
      <c r="H16" s="30">
        <v>2482</v>
      </c>
      <c r="I16" s="30">
        <v>5724</v>
      </c>
      <c r="J16" s="30">
        <v>11656</v>
      </c>
      <c r="K16" s="30">
        <v>8824</v>
      </c>
      <c r="L16" s="30">
        <v>11830</v>
      </c>
      <c r="M16" s="30">
        <v>6639</v>
      </c>
      <c r="N16" s="20">
        <f>SUM(B16:M16)</f>
        <v>97990</v>
      </c>
    </row>
    <row r="17" spans="1:14" x14ac:dyDescent="0.25">
      <c r="A17" s="24" t="s">
        <v>27</v>
      </c>
      <c r="B17" s="32">
        <v>21287</v>
      </c>
      <c r="C17" s="32">
        <v>19155</v>
      </c>
      <c r="D17" s="32">
        <v>24336</v>
      </c>
      <c r="E17" s="32">
        <v>22634</v>
      </c>
      <c r="F17" s="32">
        <v>18248</v>
      </c>
      <c r="G17" s="32">
        <v>15254</v>
      </c>
      <c r="H17" s="32">
        <v>7139</v>
      </c>
      <c r="I17" s="32">
        <v>14714</v>
      </c>
      <c r="J17" s="32">
        <v>27159</v>
      </c>
      <c r="K17" s="32">
        <v>21195</v>
      </c>
      <c r="L17" s="32">
        <v>27764</v>
      </c>
      <c r="M17" s="32">
        <v>15174</v>
      </c>
      <c r="N17" s="25">
        <f>SUM(B17:M17)</f>
        <v>234059</v>
      </c>
    </row>
    <row r="18" spans="1:14" x14ac:dyDescent="0.25">
      <c r="A18" s="21" t="s">
        <v>28</v>
      </c>
      <c r="B18" s="31">
        <v>58742</v>
      </c>
      <c r="C18" s="31">
        <v>62929</v>
      </c>
      <c r="D18" s="31">
        <v>46123</v>
      </c>
      <c r="E18" s="31">
        <v>52714</v>
      </c>
      <c r="F18" s="31">
        <v>61378</v>
      </c>
      <c r="G18" s="31">
        <v>62938</v>
      </c>
      <c r="H18" s="31">
        <v>51990</v>
      </c>
      <c r="I18" s="31">
        <v>63553</v>
      </c>
      <c r="J18" s="31">
        <v>82111</v>
      </c>
      <c r="K18" s="31">
        <v>77262</v>
      </c>
      <c r="L18" s="31">
        <v>87841</v>
      </c>
      <c r="M18" s="31">
        <v>58614</v>
      </c>
      <c r="N18" s="23">
        <f>SUM(B18:M18)</f>
        <v>766195</v>
      </c>
    </row>
    <row r="19" spans="1:14" x14ac:dyDescent="0.25">
      <c r="A19" s="19" t="s">
        <v>29</v>
      </c>
      <c r="B19" s="30">
        <v>220072</v>
      </c>
      <c r="C19" s="30">
        <v>232851</v>
      </c>
      <c r="D19" s="30">
        <v>142719</v>
      </c>
      <c r="E19" s="30">
        <v>177377</v>
      </c>
      <c r="F19" s="30">
        <v>206436</v>
      </c>
      <c r="G19" s="30">
        <v>208591</v>
      </c>
      <c r="H19" s="30">
        <v>147295</v>
      </c>
      <c r="I19" s="30">
        <v>215590</v>
      </c>
      <c r="J19" s="30">
        <v>286153</v>
      </c>
      <c r="K19" s="30">
        <v>268609</v>
      </c>
      <c r="L19" s="30">
        <v>308527</v>
      </c>
      <c r="M19" s="30">
        <v>208177</v>
      </c>
      <c r="N19" s="20">
        <f>SUM(N16:N18)</f>
        <v>1098244</v>
      </c>
    </row>
    <row r="20" spans="1:14" x14ac:dyDescent="0.25">
      <c r="A20" s="24" t="s">
        <v>30</v>
      </c>
      <c r="B20" s="32">
        <v>278814</v>
      </c>
      <c r="C20" s="32">
        <v>295780</v>
      </c>
      <c r="D20" s="32">
        <v>188842</v>
      </c>
      <c r="E20" s="32">
        <v>230091</v>
      </c>
      <c r="F20" s="32">
        <v>267814</v>
      </c>
      <c r="G20" s="32">
        <v>271529</v>
      </c>
      <c r="H20" s="32">
        <v>199285</v>
      </c>
      <c r="I20" s="32">
        <v>279143</v>
      </c>
      <c r="J20" s="32">
        <v>368264</v>
      </c>
      <c r="K20" s="32">
        <v>345871</v>
      </c>
      <c r="L20" s="32">
        <v>396368</v>
      </c>
      <c r="M20" s="32">
        <v>266791</v>
      </c>
      <c r="N20" s="25">
        <f>SUM(B20:M20)</f>
        <v>3388592</v>
      </c>
    </row>
    <row r="21" spans="1:14" x14ac:dyDescent="0.25">
      <c r="A21" s="21" t="s">
        <v>31</v>
      </c>
      <c r="B21" s="31">
        <v>1702</v>
      </c>
      <c r="C21" s="31">
        <v>1554</v>
      </c>
      <c r="D21" s="31">
        <v>1874</v>
      </c>
      <c r="E21" s="31">
        <v>1836</v>
      </c>
      <c r="F21" s="31">
        <v>1561</v>
      </c>
      <c r="G21" s="31">
        <v>887</v>
      </c>
      <c r="H21" s="31">
        <v>117</v>
      </c>
      <c r="I21" s="31">
        <v>854</v>
      </c>
      <c r="J21" s="31">
        <v>1755</v>
      </c>
      <c r="K21" s="31">
        <v>1333</v>
      </c>
      <c r="L21" s="31">
        <v>1607</v>
      </c>
      <c r="M21" s="31">
        <v>1120</v>
      </c>
      <c r="N21" s="23">
        <f>SUM(B21:M21)</f>
        <v>16200</v>
      </c>
    </row>
    <row r="22" spans="1:14" x14ac:dyDescent="0.25">
      <c r="A22" s="19" t="s">
        <v>32</v>
      </c>
      <c r="B22" s="30">
        <v>3677</v>
      </c>
      <c r="C22" s="30">
        <v>3051</v>
      </c>
      <c r="D22" s="30">
        <v>3992</v>
      </c>
      <c r="E22" s="30">
        <v>3950</v>
      </c>
      <c r="F22" s="30">
        <v>3360</v>
      </c>
      <c r="G22" s="30">
        <v>2371</v>
      </c>
      <c r="H22" s="30">
        <v>445</v>
      </c>
      <c r="I22" s="30">
        <v>2321</v>
      </c>
      <c r="J22" s="30">
        <v>4845</v>
      </c>
      <c r="K22" s="30">
        <v>3708</v>
      </c>
      <c r="L22" s="30">
        <v>4514</v>
      </c>
      <c r="M22" s="30">
        <v>3259</v>
      </c>
      <c r="N22" s="20">
        <f>SUM(B22:M22)</f>
        <v>39493</v>
      </c>
    </row>
    <row r="23" spans="1:14" x14ac:dyDescent="0.25">
      <c r="A23" s="21" t="s">
        <v>33</v>
      </c>
      <c r="B23" s="31">
        <v>2126</v>
      </c>
      <c r="C23" s="31">
        <v>1573</v>
      </c>
      <c r="D23" s="31">
        <v>2095</v>
      </c>
      <c r="E23" s="31">
        <v>2130</v>
      </c>
      <c r="F23" s="31">
        <v>1714</v>
      </c>
      <c r="G23" s="31">
        <v>1188</v>
      </c>
      <c r="H23" s="31">
        <v>97</v>
      </c>
      <c r="I23" s="31">
        <v>796</v>
      </c>
      <c r="J23" s="31">
        <v>2038</v>
      </c>
      <c r="K23" s="31">
        <v>1521</v>
      </c>
      <c r="L23" s="31">
        <v>1922</v>
      </c>
      <c r="M23" s="31">
        <v>1083</v>
      </c>
      <c r="N23" s="23">
        <f t="shared" ref="N23" si="3">SUM(N21:N22)</f>
        <v>55693</v>
      </c>
    </row>
    <row r="24" spans="1:14" x14ac:dyDescent="0.25">
      <c r="A24" s="19" t="s">
        <v>34</v>
      </c>
      <c r="B24" s="30">
        <v>2560</v>
      </c>
      <c r="C24" s="30">
        <v>2455</v>
      </c>
      <c r="D24" s="30">
        <v>3002</v>
      </c>
      <c r="E24" s="30">
        <v>2926</v>
      </c>
      <c r="F24" s="30">
        <v>2239</v>
      </c>
      <c r="G24" s="30">
        <v>1617</v>
      </c>
      <c r="H24" s="30">
        <v>510</v>
      </c>
      <c r="I24" s="30">
        <v>1538</v>
      </c>
      <c r="J24" s="30">
        <v>2789</v>
      </c>
      <c r="K24" s="30">
        <v>2131</v>
      </c>
      <c r="L24" s="30">
        <v>2812</v>
      </c>
      <c r="M24" s="30">
        <v>1942</v>
      </c>
      <c r="N24" s="20">
        <f>SUM(B24:M24)</f>
        <v>26521</v>
      </c>
    </row>
    <row r="25" spans="1:14" x14ac:dyDescent="0.25">
      <c r="A25" s="21" t="s">
        <v>35</v>
      </c>
      <c r="B25" s="31">
        <v>3878</v>
      </c>
      <c r="C25" s="31">
        <v>3478</v>
      </c>
      <c r="D25" s="31">
        <v>4348</v>
      </c>
      <c r="E25" s="31">
        <v>3948</v>
      </c>
      <c r="F25" s="31">
        <v>3345</v>
      </c>
      <c r="G25" s="31">
        <v>2661</v>
      </c>
      <c r="H25" s="31">
        <v>918</v>
      </c>
      <c r="I25" s="31">
        <v>2820</v>
      </c>
      <c r="J25" s="31">
        <v>5077</v>
      </c>
      <c r="K25" s="31">
        <v>3682</v>
      </c>
      <c r="L25" s="31">
        <v>4692</v>
      </c>
      <c r="M25" s="31">
        <v>3233</v>
      </c>
      <c r="N25" s="23">
        <f t="shared" ref="N25:N32" si="4">SUM(B25:M25)</f>
        <v>42080</v>
      </c>
    </row>
    <row r="26" spans="1:14" x14ac:dyDescent="0.25">
      <c r="A26" s="19" t="s">
        <v>36</v>
      </c>
      <c r="B26" s="30">
        <v>5655</v>
      </c>
      <c r="C26" s="30">
        <v>5085</v>
      </c>
      <c r="D26" s="30">
        <v>6326</v>
      </c>
      <c r="E26" s="30">
        <v>5880</v>
      </c>
      <c r="F26" s="30">
        <v>5418</v>
      </c>
      <c r="G26" s="30">
        <v>3490</v>
      </c>
      <c r="H26" s="30">
        <v>526</v>
      </c>
      <c r="I26" s="30">
        <v>2880</v>
      </c>
      <c r="J26" s="30">
        <v>5915</v>
      </c>
      <c r="K26" s="30">
        <v>4320</v>
      </c>
      <c r="L26" s="30">
        <v>5583</v>
      </c>
      <c r="M26" s="30">
        <v>4080</v>
      </c>
      <c r="N26" s="20">
        <f t="shared" si="4"/>
        <v>55158</v>
      </c>
    </row>
    <row r="27" spans="1:14" x14ac:dyDescent="0.25">
      <c r="A27" s="24" t="s">
        <v>37</v>
      </c>
      <c r="B27" s="32">
        <v>19598</v>
      </c>
      <c r="C27" s="32">
        <v>17196</v>
      </c>
      <c r="D27" s="32">
        <v>21637</v>
      </c>
      <c r="E27" s="32">
        <v>20670</v>
      </c>
      <c r="F27" s="32">
        <v>17637</v>
      </c>
      <c r="G27" s="32">
        <v>12214</v>
      </c>
      <c r="H27" s="32">
        <v>2613</v>
      </c>
      <c r="I27" s="32">
        <v>11209</v>
      </c>
      <c r="J27" s="32">
        <v>22419</v>
      </c>
      <c r="K27" s="32">
        <v>16695</v>
      </c>
      <c r="L27" s="32">
        <v>21130</v>
      </c>
      <c r="M27" s="32">
        <v>14717</v>
      </c>
      <c r="N27" s="25">
        <f t="shared" si="4"/>
        <v>197735</v>
      </c>
    </row>
    <row r="28" spans="1:14" x14ac:dyDescent="0.25">
      <c r="A28" s="21" t="s">
        <v>38</v>
      </c>
      <c r="B28" s="31">
        <v>8151</v>
      </c>
      <c r="C28" s="31">
        <v>9567</v>
      </c>
      <c r="D28" s="31">
        <v>8558</v>
      </c>
      <c r="E28" s="31">
        <v>7564</v>
      </c>
      <c r="F28" s="31">
        <v>7779</v>
      </c>
      <c r="G28" s="31">
        <v>9534</v>
      </c>
      <c r="H28" s="31">
        <v>6327</v>
      </c>
      <c r="I28" s="31">
        <v>9314</v>
      </c>
      <c r="J28" s="31">
        <v>10949</v>
      </c>
      <c r="K28" s="31">
        <v>10679</v>
      </c>
      <c r="L28" s="31">
        <v>11587</v>
      </c>
      <c r="M28" s="31">
        <v>8189</v>
      </c>
      <c r="N28" s="23">
        <f t="shared" si="4"/>
        <v>108198</v>
      </c>
    </row>
    <row r="29" spans="1:14" x14ac:dyDescent="0.25">
      <c r="A29" s="19" t="s">
        <v>39</v>
      </c>
      <c r="B29" s="30">
        <v>44129</v>
      </c>
      <c r="C29" s="30">
        <v>42643</v>
      </c>
      <c r="D29" s="30">
        <v>38563</v>
      </c>
      <c r="E29" s="30">
        <v>38451</v>
      </c>
      <c r="F29" s="30">
        <v>29808</v>
      </c>
      <c r="G29" s="30">
        <v>35204</v>
      </c>
      <c r="H29" s="30">
        <v>14632</v>
      </c>
      <c r="I29" s="30">
        <v>35050</v>
      </c>
      <c r="J29" s="30">
        <v>59225</v>
      </c>
      <c r="K29" s="30">
        <v>51595</v>
      </c>
      <c r="L29" s="30">
        <v>64626</v>
      </c>
      <c r="M29" s="30">
        <v>38648</v>
      </c>
      <c r="N29" s="20">
        <f t="shared" si="4"/>
        <v>492574</v>
      </c>
    </row>
    <row r="30" spans="1:14" x14ac:dyDescent="0.25">
      <c r="A30" s="21" t="s">
        <v>40</v>
      </c>
      <c r="B30" s="31">
        <v>50103</v>
      </c>
      <c r="C30" s="31">
        <v>57526</v>
      </c>
      <c r="D30" s="31">
        <v>43101</v>
      </c>
      <c r="E30" s="31">
        <v>45392</v>
      </c>
      <c r="F30" s="31">
        <v>51416</v>
      </c>
      <c r="G30" s="31">
        <v>55679</v>
      </c>
      <c r="H30" s="31">
        <v>38234</v>
      </c>
      <c r="I30" s="31">
        <v>56382</v>
      </c>
      <c r="J30" s="31">
        <v>78082</v>
      </c>
      <c r="K30" s="31">
        <v>73659</v>
      </c>
      <c r="L30" s="31">
        <v>81812</v>
      </c>
      <c r="M30" s="31">
        <v>54560</v>
      </c>
      <c r="N30" s="23">
        <f t="shared" si="4"/>
        <v>685946</v>
      </c>
    </row>
    <row r="31" spans="1:14" x14ac:dyDescent="0.25">
      <c r="A31" s="24" t="s">
        <v>41</v>
      </c>
      <c r="B31" s="32">
        <v>102383</v>
      </c>
      <c r="C31" s="32">
        <v>109736</v>
      </c>
      <c r="D31" s="32">
        <v>90222</v>
      </c>
      <c r="E31" s="32">
        <v>91407</v>
      </c>
      <c r="F31" s="32">
        <v>89003</v>
      </c>
      <c r="G31" s="32">
        <v>100417</v>
      </c>
      <c r="H31" s="32">
        <v>59193</v>
      </c>
      <c r="I31" s="32">
        <v>100746</v>
      </c>
      <c r="J31" s="32">
        <v>148256</v>
      </c>
      <c r="K31" s="32">
        <v>135933</v>
      </c>
      <c r="L31" s="32">
        <v>158025</v>
      </c>
      <c r="M31" s="32">
        <v>101397</v>
      </c>
      <c r="N31" s="25">
        <f t="shared" ref="N31" si="5">SUM(N25:N30)</f>
        <v>1581691</v>
      </c>
    </row>
    <row r="32" spans="1:14" x14ac:dyDescent="0.25">
      <c r="A32" s="19" t="s">
        <v>42</v>
      </c>
      <c r="B32" s="30">
        <v>75357</v>
      </c>
      <c r="C32" s="30">
        <v>82288</v>
      </c>
      <c r="D32" s="30">
        <v>79417</v>
      </c>
      <c r="E32" s="30">
        <v>74267</v>
      </c>
      <c r="F32" s="30">
        <v>69372</v>
      </c>
      <c r="G32" s="30">
        <v>70958</v>
      </c>
      <c r="H32" s="30">
        <v>50934</v>
      </c>
      <c r="I32" s="30">
        <v>74682</v>
      </c>
      <c r="J32" s="30">
        <v>102551</v>
      </c>
      <c r="K32" s="30">
        <v>89954</v>
      </c>
      <c r="L32" s="30">
        <v>107924</v>
      </c>
      <c r="M32" s="30">
        <v>74719</v>
      </c>
      <c r="N32" s="20">
        <f t="shared" si="4"/>
        <v>952423</v>
      </c>
    </row>
    <row r="33" spans="1:14" x14ac:dyDescent="0.25">
      <c r="A33" s="21" t="s">
        <v>43</v>
      </c>
      <c r="B33" s="31">
        <v>113869</v>
      </c>
      <c r="C33" s="31">
        <v>102347</v>
      </c>
      <c r="D33" s="31">
        <v>100760</v>
      </c>
      <c r="E33" s="31">
        <v>87939</v>
      </c>
      <c r="F33" s="31">
        <v>94012</v>
      </c>
      <c r="G33" s="31">
        <v>89535</v>
      </c>
      <c r="H33" s="31">
        <v>58249</v>
      </c>
      <c r="I33" s="31">
        <v>90058</v>
      </c>
      <c r="J33" s="31">
        <v>131327</v>
      </c>
      <c r="K33" s="31">
        <v>129909</v>
      </c>
      <c r="L33" s="31">
        <v>156697</v>
      </c>
      <c r="M33" s="31">
        <v>110021</v>
      </c>
      <c r="N33" s="23">
        <f>SUM(B33:M33)</f>
        <v>1264723</v>
      </c>
    </row>
    <row r="34" spans="1:14" x14ac:dyDescent="0.25">
      <c r="A34" s="24" t="s">
        <v>44</v>
      </c>
      <c r="B34" s="32">
        <v>189226</v>
      </c>
      <c r="C34" s="32">
        <v>184635</v>
      </c>
      <c r="D34" s="32">
        <v>180177</v>
      </c>
      <c r="E34" s="32">
        <v>162206</v>
      </c>
      <c r="F34" s="32">
        <v>163384</v>
      </c>
      <c r="G34" s="32">
        <v>160493</v>
      </c>
      <c r="H34" s="32">
        <v>109183</v>
      </c>
      <c r="I34" s="32">
        <v>164740</v>
      </c>
      <c r="J34" s="32">
        <v>233878</v>
      </c>
      <c r="K34" s="32">
        <v>219863</v>
      </c>
      <c r="L34" s="32">
        <v>264621</v>
      </c>
      <c r="M34" s="32">
        <v>184740</v>
      </c>
      <c r="N34" s="25">
        <f>SUM(B34:M34)</f>
        <v>2217146</v>
      </c>
    </row>
    <row r="35" spans="1:14" x14ac:dyDescent="0.25">
      <c r="A35" s="19" t="s">
        <v>45</v>
      </c>
      <c r="B35" s="30">
        <v>52</v>
      </c>
      <c r="C35" s="30">
        <v>43</v>
      </c>
      <c r="D35" s="30">
        <v>60</v>
      </c>
      <c r="E35" s="30">
        <v>55</v>
      </c>
      <c r="F35" s="30">
        <v>64</v>
      </c>
      <c r="G35" s="30">
        <v>65</v>
      </c>
      <c r="H35" s="30">
        <v>44</v>
      </c>
      <c r="I35" s="30">
        <v>51</v>
      </c>
      <c r="J35" s="30">
        <v>48</v>
      </c>
      <c r="K35" s="30">
        <v>62</v>
      </c>
      <c r="L35" s="30">
        <v>63</v>
      </c>
      <c r="M35" s="30">
        <v>38</v>
      </c>
      <c r="N35" s="20">
        <f>SUM(B35:M35)</f>
        <v>645</v>
      </c>
    </row>
    <row r="36" spans="1:14" x14ac:dyDescent="0.25">
      <c r="A36" s="21" t="s">
        <v>46</v>
      </c>
      <c r="B36" s="31">
        <v>6626</v>
      </c>
      <c r="C36" s="31">
        <v>6250</v>
      </c>
      <c r="D36" s="31">
        <v>7619</v>
      </c>
      <c r="E36" s="31">
        <v>7643</v>
      </c>
      <c r="F36" s="31">
        <v>6695</v>
      </c>
      <c r="G36" s="31">
        <v>5293</v>
      </c>
      <c r="H36" s="31">
        <v>411</v>
      </c>
      <c r="I36" s="31">
        <v>4599</v>
      </c>
      <c r="J36" s="31">
        <v>9154</v>
      </c>
      <c r="K36" s="31">
        <v>6870</v>
      </c>
      <c r="L36" s="31">
        <v>8455</v>
      </c>
      <c r="M36" s="31">
        <v>5506</v>
      </c>
      <c r="N36" s="22">
        <v>6626</v>
      </c>
    </row>
    <row r="37" spans="1:14" x14ac:dyDescent="0.25">
      <c r="A37" s="19" t="s">
        <v>47</v>
      </c>
      <c r="B37" s="30">
        <v>21979</v>
      </c>
      <c r="C37" s="30">
        <v>24510</v>
      </c>
      <c r="D37" s="30">
        <v>28381</v>
      </c>
      <c r="E37" s="30">
        <v>30678</v>
      </c>
      <c r="F37" s="30">
        <v>32712</v>
      </c>
      <c r="G37" s="30">
        <v>37424</v>
      </c>
      <c r="H37" s="30">
        <v>57126</v>
      </c>
      <c r="I37" s="30">
        <v>33091</v>
      </c>
      <c r="J37" s="30">
        <v>29106</v>
      </c>
      <c r="K37" s="30">
        <v>24914</v>
      </c>
      <c r="L37" s="30">
        <v>25636</v>
      </c>
      <c r="M37" s="30">
        <v>19021</v>
      </c>
      <c r="N37" s="20">
        <f>SUM(B37:M37)</f>
        <v>364578</v>
      </c>
    </row>
    <row r="38" spans="1:14" x14ac:dyDescent="0.25">
      <c r="A38" s="24" t="s">
        <v>48</v>
      </c>
      <c r="B38" s="32">
        <v>28657</v>
      </c>
      <c r="C38" s="32">
        <v>30803</v>
      </c>
      <c r="D38" s="32">
        <v>36060</v>
      </c>
      <c r="E38" s="32">
        <v>38376</v>
      </c>
      <c r="F38" s="32">
        <v>39471</v>
      </c>
      <c r="G38" s="32">
        <v>42782</v>
      </c>
      <c r="H38" s="32">
        <v>57581</v>
      </c>
      <c r="I38" s="32">
        <v>37741</v>
      </c>
      <c r="J38" s="32">
        <v>38308</v>
      </c>
      <c r="K38" s="32">
        <v>31846</v>
      </c>
      <c r="L38" s="32">
        <v>34154</v>
      </c>
      <c r="M38" s="32">
        <v>24565</v>
      </c>
      <c r="N38" s="25">
        <f>SUM(B38:M38)</f>
        <v>440344</v>
      </c>
    </row>
    <row r="39" spans="1:14" x14ac:dyDescent="0.25">
      <c r="A39" s="26" t="s">
        <v>49</v>
      </c>
      <c r="B39" s="30">
        <v>878747</v>
      </c>
      <c r="C39" s="30">
        <v>923169</v>
      </c>
      <c r="D39" s="30">
        <v>836734</v>
      </c>
      <c r="E39" s="30">
        <v>811408</v>
      </c>
      <c r="F39" s="30">
        <v>800341</v>
      </c>
      <c r="G39" s="30">
        <v>856743</v>
      </c>
      <c r="H39" s="30">
        <v>623861</v>
      </c>
      <c r="I39" s="30">
        <v>899905</v>
      </c>
      <c r="J39" s="30">
        <v>1242876</v>
      </c>
      <c r="K39" s="30">
        <v>1157462</v>
      </c>
      <c r="L39" s="30">
        <v>1344036</v>
      </c>
      <c r="M39" s="30">
        <v>897797</v>
      </c>
      <c r="N39" s="27">
        <f>SUM(B39:M39)</f>
        <v>11273079</v>
      </c>
    </row>
    <row r="40" spans="1:14" x14ac:dyDescent="0.25">
      <c r="E40" s="70">
        <f>E39-E35</f>
        <v>811353</v>
      </c>
      <c r="N40" s="70">
        <f>N39-N35</f>
        <v>11272434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35D75E-8445-47E0-9641-B2D3F12B95CE}">
  <dimension ref="A1:I39"/>
  <sheetViews>
    <sheetView workbookViewId="0">
      <selection activeCell="B5" sqref="B5:C5"/>
    </sheetView>
  </sheetViews>
  <sheetFormatPr baseColWidth="10" defaultColWidth="10.85546875" defaultRowHeight="15" x14ac:dyDescent="0.25"/>
  <cols>
    <col min="1" max="1" width="24.7109375" customWidth="1"/>
    <col min="2" max="9" width="15.7109375" customWidth="1"/>
  </cols>
  <sheetData>
    <row r="1" spans="1:9" ht="26.25" x14ac:dyDescent="0.4">
      <c r="A1" s="2" t="s">
        <v>51</v>
      </c>
    </row>
    <row r="2" spans="1:9" ht="15.75" x14ac:dyDescent="0.25">
      <c r="A2" s="29" t="s">
        <v>9</v>
      </c>
    </row>
    <row r="4" spans="1:9" x14ac:dyDescent="0.25">
      <c r="A4" s="4" t="s">
        <v>1</v>
      </c>
      <c r="B4" s="67" t="s">
        <v>52</v>
      </c>
      <c r="C4" s="68"/>
      <c r="D4" s="68"/>
      <c r="E4" s="69"/>
      <c r="F4" s="67" t="s">
        <v>53</v>
      </c>
      <c r="G4" s="68"/>
      <c r="H4" s="68"/>
      <c r="I4" s="69"/>
    </row>
    <row r="5" spans="1:9" x14ac:dyDescent="0.25">
      <c r="A5" s="37"/>
      <c r="B5" s="38">
        <f>'01 - 2022'!B5</f>
        <v>2022</v>
      </c>
      <c r="C5" s="38">
        <f>'01 - 2022'!C5</f>
        <v>2021</v>
      </c>
      <c r="D5" s="38" t="s">
        <v>54</v>
      </c>
      <c r="E5" s="38" t="s">
        <v>55</v>
      </c>
      <c r="F5" s="39">
        <f>B5</f>
        <v>2022</v>
      </c>
      <c r="G5" s="39">
        <f>C5</f>
        <v>2021</v>
      </c>
      <c r="H5" s="39" t="s">
        <v>54</v>
      </c>
      <c r="I5" s="38" t="s">
        <v>55</v>
      </c>
    </row>
    <row r="6" spans="1:9" x14ac:dyDescent="0.25">
      <c r="A6" s="19" t="s">
        <v>16</v>
      </c>
      <c r="B6" s="40">
        <f>'2022'!I6</f>
        <v>0</v>
      </c>
      <c r="C6" s="52">
        <f>'2021'!I6</f>
        <v>704</v>
      </c>
      <c r="D6" s="52">
        <f t="shared" ref="D6" si="0">B6-C6</f>
        <v>-704</v>
      </c>
      <c r="E6" s="41">
        <f t="shared" ref="E6" si="1">D6/C6</f>
        <v>-1</v>
      </c>
      <c r="F6" s="52">
        <f>SUM('2022'!B6:I6)</f>
        <v>5890</v>
      </c>
      <c r="G6" s="52">
        <f>SUM('2021'!B6:I6)</f>
        <v>8696</v>
      </c>
      <c r="H6" s="52">
        <f>F6-G6</f>
        <v>-2806</v>
      </c>
      <c r="I6" s="42">
        <f>H6/G6</f>
        <v>-0.32267709291628333</v>
      </c>
    </row>
    <row r="7" spans="1:9" x14ac:dyDescent="0.25">
      <c r="A7" s="21" t="s">
        <v>17</v>
      </c>
      <c r="B7" s="22">
        <f>'2022'!I7</f>
        <v>0</v>
      </c>
      <c r="C7" s="53">
        <f>'2021'!I7</f>
        <v>9758</v>
      </c>
      <c r="D7" s="53">
        <f t="shared" ref="D7:D39" si="2">B7-C7</f>
        <v>-9758</v>
      </c>
      <c r="E7" s="43">
        <f t="shared" ref="E7:E39" si="3">D7/C7</f>
        <v>-1</v>
      </c>
      <c r="F7" s="53">
        <f>SUM('2022'!B7:I7)</f>
        <v>58093</v>
      </c>
      <c r="G7" s="53">
        <f>SUM('2021'!B7:I7)</f>
        <v>89960</v>
      </c>
      <c r="H7" s="53">
        <f t="shared" ref="H7:H39" si="4">F7-G7</f>
        <v>-31867</v>
      </c>
      <c r="I7" s="44">
        <f t="shared" ref="I7:I39" si="5">H7/G7</f>
        <v>-0.35423521565140065</v>
      </c>
    </row>
    <row r="8" spans="1:9" x14ac:dyDescent="0.25">
      <c r="A8" s="19" t="s">
        <v>18</v>
      </c>
      <c r="B8" s="40">
        <f>'2022'!I8</f>
        <v>0</v>
      </c>
      <c r="C8" s="52">
        <f>'2021'!I8</f>
        <v>6575</v>
      </c>
      <c r="D8" s="52">
        <f t="shared" si="2"/>
        <v>-6575</v>
      </c>
      <c r="E8" s="41">
        <f t="shared" si="3"/>
        <v>-1</v>
      </c>
      <c r="F8" s="52">
        <f>SUM('2022'!B8:I8)</f>
        <v>43654</v>
      </c>
      <c r="G8" s="52">
        <f>SUM('2021'!B8:I8)</f>
        <v>60697</v>
      </c>
      <c r="H8" s="52">
        <f t="shared" si="4"/>
        <v>-17043</v>
      </c>
      <c r="I8" s="42">
        <f t="shared" si="5"/>
        <v>-0.28078817733990147</v>
      </c>
    </row>
    <row r="9" spans="1:9" x14ac:dyDescent="0.25">
      <c r="A9" s="24" t="s">
        <v>19</v>
      </c>
      <c r="B9" s="45">
        <f>'2022'!I9</f>
        <v>0</v>
      </c>
      <c r="C9" s="45">
        <f>'2021'!I9</f>
        <v>17037</v>
      </c>
      <c r="D9" s="45">
        <f t="shared" si="2"/>
        <v>-17037</v>
      </c>
      <c r="E9" s="46">
        <f t="shared" si="3"/>
        <v>-1</v>
      </c>
      <c r="F9" s="45">
        <f>SUM('2022'!B9:I9)</f>
        <v>107637</v>
      </c>
      <c r="G9" s="45">
        <f>SUM('2021'!B9:I9)</f>
        <v>159353</v>
      </c>
      <c r="H9" s="45">
        <f t="shared" si="4"/>
        <v>-51716</v>
      </c>
      <c r="I9" s="47">
        <f t="shared" si="5"/>
        <v>-0.32453734790057293</v>
      </c>
    </row>
    <row r="10" spans="1:9" x14ac:dyDescent="0.25">
      <c r="A10" s="21" t="s">
        <v>20</v>
      </c>
      <c r="B10" s="22">
        <f>'2022'!I10</f>
        <v>0</v>
      </c>
      <c r="C10" s="53">
        <f>'2021'!I10</f>
        <v>26009</v>
      </c>
      <c r="D10" s="53">
        <f t="shared" si="2"/>
        <v>-26009</v>
      </c>
      <c r="E10" s="43">
        <f t="shared" si="3"/>
        <v>-1</v>
      </c>
      <c r="F10" s="53">
        <f>SUM('2022'!B10:I10)</f>
        <v>130498</v>
      </c>
      <c r="G10" s="53">
        <f>SUM('2021'!B10:I10)</f>
        <v>171661</v>
      </c>
      <c r="H10" s="53">
        <f t="shared" si="4"/>
        <v>-41163</v>
      </c>
      <c r="I10" s="42">
        <f t="shared" si="5"/>
        <v>-0.23979238149608822</v>
      </c>
    </row>
    <row r="11" spans="1:9" x14ac:dyDescent="0.25">
      <c r="A11" s="19" t="s">
        <v>21</v>
      </c>
      <c r="B11" s="40">
        <f>'2022'!I11</f>
        <v>0</v>
      </c>
      <c r="C11" s="52">
        <f>'2021'!I11</f>
        <v>107396</v>
      </c>
      <c r="D11" s="52">
        <f t="shared" si="2"/>
        <v>-107396</v>
      </c>
      <c r="E11" s="41">
        <f t="shared" si="3"/>
        <v>-1</v>
      </c>
      <c r="F11" s="52">
        <f>SUM('2022'!B11:I11)</f>
        <v>512729</v>
      </c>
      <c r="G11" s="52">
        <f>SUM('2021'!B11:I11)</f>
        <v>693690</v>
      </c>
      <c r="H11" s="52">
        <f t="shared" si="4"/>
        <v>-180961</v>
      </c>
      <c r="I11" s="42">
        <f t="shared" si="5"/>
        <v>-0.26086724617624585</v>
      </c>
    </row>
    <row r="12" spans="1:9" x14ac:dyDescent="0.25">
      <c r="A12" s="21" t="s">
        <v>22</v>
      </c>
      <c r="B12" s="22">
        <f>'2022'!I12</f>
        <v>0</v>
      </c>
      <c r="C12" s="53">
        <f>'2021'!I12</f>
        <v>2646</v>
      </c>
      <c r="D12" s="53">
        <f t="shared" si="2"/>
        <v>-2646</v>
      </c>
      <c r="E12" s="43">
        <f t="shared" si="3"/>
        <v>-1</v>
      </c>
      <c r="F12" s="53">
        <f>SUM('2022'!B12:I12)</f>
        <v>18055</v>
      </c>
      <c r="G12" s="53">
        <f>SUM('2021'!B12:I12)</f>
        <v>23129</v>
      </c>
      <c r="H12" s="53">
        <f t="shared" si="4"/>
        <v>-5074</v>
      </c>
      <c r="I12" s="44">
        <f t="shared" si="5"/>
        <v>-0.21937826970469973</v>
      </c>
    </row>
    <row r="13" spans="1:9" x14ac:dyDescent="0.25">
      <c r="A13" s="19" t="s">
        <v>23</v>
      </c>
      <c r="B13" s="40">
        <f>'2022'!I13</f>
        <v>0</v>
      </c>
      <c r="C13" s="52">
        <f>'2021'!I13</f>
        <v>138524</v>
      </c>
      <c r="D13" s="52">
        <f t="shared" si="2"/>
        <v>-138524</v>
      </c>
      <c r="E13" s="41">
        <f t="shared" si="3"/>
        <v>-1</v>
      </c>
      <c r="F13" s="52">
        <f>SUM('2022'!B13:I13)</f>
        <v>720117</v>
      </c>
      <c r="G13" s="52">
        <f>SUM('2021'!B13:I13)</f>
        <v>937614</v>
      </c>
      <c r="H13" s="52">
        <f t="shared" si="4"/>
        <v>-217497</v>
      </c>
      <c r="I13" s="42">
        <f t="shared" si="5"/>
        <v>-0.23196859261913752</v>
      </c>
    </row>
    <row r="14" spans="1:9" x14ac:dyDescent="0.25">
      <c r="A14" s="24" t="s">
        <v>24</v>
      </c>
      <c r="B14" s="45">
        <f>'2022'!I14</f>
        <v>0</v>
      </c>
      <c r="C14" s="45">
        <f>'2021'!I14</f>
        <v>274575</v>
      </c>
      <c r="D14" s="45">
        <f t="shared" si="2"/>
        <v>-274575</v>
      </c>
      <c r="E14" s="46">
        <f t="shared" si="3"/>
        <v>-1</v>
      </c>
      <c r="F14" s="45">
        <f>SUM('2022'!B14:I14)</f>
        <v>1381399</v>
      </c>
      <c r="G14" s="45">
        <f>SUM('2021'!B14:I14)</f>
        <v>1826094</v>
      </c>
      <c r="H14" s="45">
        <f t="shared" si="4"/>
        <v>-444695</v>
      </c>
      <c r="I14" s="47">
        <f t="shared" si="5"/>
        <v>-0.2435225130798305</v>
      </c>
    </row>
    <row r="15" spans="1:9" x14ac:dyDescent="0.25">
      <c r="A15" s="21" t="s">
        <v>25</v>
      </c>
      <c r="B15" s="22">
        <f>'2022'!I15</f>
        <v>0</v>
      </c>
      <c r="C15" s="53">
        <f>'2021'!I15</f>
        <v>8990</v>
      </c>
      <c r="D15" s="53">
        <f t="shared" si="2"/>
        <v>-8990</v>
      </c>
      <c r="E15" s="43">
        <f t="shared" si="3"/>
        <v>-1</v>
      </c>
      <c r="F15" s="53">
        <f>SUM('2022'!B15:I15)</f>
        <v>51702</v>
      </c>
      <c r="G15" s="53">
        <f>SUM('2021'!B15:I15)</f>
        <v>83726</v>
      </c>
      <c r="H15" s="53">
        <f t="shared" si="4"/>
        <v>-32024</v>
      </c>
      <c r="I15" s="44">
        <f t="shared" si="5"/>
        <v>-0.38248572725318303</v>
      </c>
    </row>
    <row r="16" spans="1:9" x14ac:dyDescent="0.25">
      <c r="A16" s="19" t="s">
        <v>26</v>
      </c>
      <c r="B16" s="40">
        <f>'2022'!I16</f>
        <v>0</v>
      </c>
      <c r="C16" s="52">
        <f>'2021'!I16</f>
        <v>5724</v>
      </c>
      <c r="D16" s="52">
        <f t="shared" si="2"/>
        <v>-5724</v>
      </c>
      <c r="E16" s="41">
        <f t="shared" si="3"/>
        <v>-1</v>
      </c>
      <c r="F16" s="52">
        <f>SUM('2022'!B16:I16)</f>
        <v>35798</v>
      </c>
      <c r="G16" s="52">
        <f>SUM('2021'!B16:I16)</f>
        <v>59041</v>
      </c>
      <c r="H16" s="52">
        <f t="shared" si="4"/>
        <v>-23243</v>
      </c>
      <c r="I16" s="42">
        <f t="shared" si="5"/>
        <v>-0.39367558137565423</v>
      </c>
    </row>
    <row r="17" spans="1:9" x14ac:dyDescent="0.25">
      <c r="A17" s="24" t="s">
        <v>27</v>
      </c>
      <c r="B17" s="45">
        <f>'2022'!I17</f>
        <v>0</v>
      </c>
      <c r="C17" s="45">
        <f>'2021'!I17</f>
        <v>14714</v>
      </c>
      <c r="D17" s="45">
        <f t="shared" si="2"/>
        <v>-14714</v>
      </c>
      <c r="E17" s="46">
        <f t="shared" si="3"/>
        <v>-1</v>
      </c>
      <c r="F17" s="45">
        <f>SUM('2022'!B17:I17)</f>
        <v>87500</v>
      </c>
      <c r="G17" s="45">
        <f>SUM('2021'!B17:I17)</f>
        <v>142767</v>
      </c>
      <c r="H17" s="45">
        <f t="shared" si="4"/>
        <v>-55267</v>
      </c>
      <c r="I17" s="47">
        <f t="shared" si="5"/>
        <v>-0.38711326847240607</v>
      </c>
    </row>
    <row r="18" spans="1:9" x14ac:dyDescent="0.25">
      <c r="A18" s="21" t="s">
        <v>28</v>
      </c>
      <c r="B18" s="22">
        <f>'2022'!I18</f>
        <v>0</v>
      </c>
      <c r="C18" s="53">
        <f>'2021'!I18</f>
        <v>63553</v>
      </c>
      <c r="D18" s="53">
        <f t="shared" si="2"/>
        <v>-63553</v>
      </c>
      <c r="E18" s="43">
        <f t="shared" si="3"/>
        <v>-1</v>
      </c>
      <c r="F18" s="53">
        <f>SUM('2022'!B18:I18)</f>
        <v>300782</v>
      </c>
      <c r="G18" s="53">
        <f>SUM('2021'!B18:I18)</f>
        <v>460367</v>
      </c>
      <c r="H18" s="53">
        <f t="shared" si="4"/>
        <v>-159585</v>
      </c>
      <c r="I18" s="44">
        <f t="shared" si="5"/>
        <v>-0.34664734874567465</v>
      </c>
    </row>
    <row r="19" spans="1:9" x14ac:dyDescent="0.25">
      <c r="A19" s="19" t="s">
        <v>29</v>
      </c>
      <c r="B19" s="40">
        <f>'2022'!I19</f>
        <v>0</v>
      </c>
      <c r="C19" s="52">
        <f>'2021'!I19</f>
        <v>215590</v>
      </c>
      <c r="D19" s="52">
        <f t="shared" si="2"/>
        <v>-215590</v>
      </c>
      <c r="E19" s="41">
        <f t="shared" si="3"/>
        <v>-1</v>
      </c>
      <c r="F19" s="52">
        <f>SUM('2022'!B19:I19)</f>
        <v>1054036</v>
      </c>
      <c r="G19" s="52">
        <f>SUM('2021'!B19:I19)</f>
        <v>1550931</v>
      </c>
      <c r="H19" s="52">
        <f t="shared" si="4"/>
        <v>-496895</v>
      </c>
      <c r="I19" s="42">
        <f t="shared" si="5"/>
        <v>-0.32038498166585105</v>
      </c>
    </row>
    <row r="20" spans="1:9" x14ac:dyDescent="0.25">
      <c r="A20" s="24" t="s">
        <v>30</v>
      </c>
      <c r="B20" s="45">
        <f>'2022'!I20</f>
        <v>0</v>
      </c>
      <c r="C20" s="45">
        <f>'2021'!I20</f>
        <v>279143</v>
      </c>
      <c r="D20" s="45">
        <f t="shared" si="2"/>
        <v>-279143</v>
      </c>
      <c r="E20" s="46">
        <f t="shared" si="3"/>
        <v>-1</v>
      </c>
      <c r="F20" s="45">
        <f>SUM('2022'!B20:I20)</f>
        <v>1354818</v>
      </c>
      <c r="G20" s="45">
        <f>SUM('2021'!B20:I20)</f>
        <v>2011298</v>
      </c>
      <c r="H20" s="45">
        <f t="shared" si="4"/>
        <v>-656480</v>
      </c>
      <c r="I20" s="47">
        <f t="shared" si="5"/>
        <v>-0.32639618793435882</v>
      </c>
    </row>
    <row r="21" spans="1:9" x14ac:dyDescent="0.25">
      <c r="A21" s="21" t="s">
        <v>31</v>
      </c>
      <c r="B21" s="22">
        <f>'2022'!I21</f>
        <v>0</v>
      </c>
      <c r="C21" s="53">
        <f>'2021'!I21</f>
        <v>854</v>
      </c>
      <c r="D21" s="53">
        <f t="shared" si="2"/>
        <v>-854</v>
      </c>
      <c r="E21" s="43">
        <f t="shared" si="3"/>
        <v>-1</v>
      </c>
      <c r="F21" s="53">
        <f>SUM('2022'!B21:I21)</f>
        <v>5240</v>
      </c>
      <c r="G21" s="53">
        <f>SUM('2021'!B21:I21)</f>
        <v>10385</v>
      </c>
      <c r="H21" s="53">
        <f t="shared" si="4"/>
        <v>-5145</v>
      </c>
      <c r="I21" s="44">
        <f t="shared" si="5"/>
        <v>-0.49542609532980258</v>
      </c>
    </row>
    <row r="22" spans="1:9" x14ac:dyDescent="0.25">
      <c r="A22" s="19" t="s">
        <v>32</v>
      </c>
      <c r="B22" s="40">
        <f>'2022'!I22</f>
        <v>0</v>
      </c>
      <c r="C22" s="52">
        <f>'2021'!I22</f>
        <v>2321</v>
      </c>
      <c r="D22" s="52">
        <f t="shared" si="2"/>
        <v>-2321</v>
      </c>
      <c r="E22" s="41">
        <f t="shared" si="3"/>
        <v>-1</v>
      </c>
      <c r="F22" s="52">
        <f>SUM('2022'!B22:I22)</f>
        <v>14205</v>
      </c>
      <c r="G22" s="52">
        <f>SUM('2021'!B22:I22)</f>
        <v>23167</v>
      </c>
      <c r="H22" s="52">
        <f t="shared" si="4"/>
        <v>-8962</v>
      </c>
      <c r="I22" s="42">
        <f t="shared" si="5"/>
        <v>-0.38684335477187376</v>
      </c>
    </row>
    <row r="23" spans="1:9" x14ac:dyDescent="0.25">
      <c r="A23" s="21" t="s">
        <v>33</v>
      </c>
      <c r="B23" s="22">
        <f>'2022'!I23</f>
        <v>0</v>
      </c>
      <c r="C23" s="53">
        <f>'2021'!I23</f>
        <v>796</v>
      </c>
      <c r="D23" s="53">
        <f t="shared" si="2"/>
        <v>-796</v>
      </c>
      <c r="E23" s="43">
        <f t="shared" si="3"/>
        <v>-1</v>
      </c>
      <c r="F23" s="53">
        <f>SUM('2022'!B23:I23)</f>
        <v>6377</v>
      </c>
      <c r="G23" s="53">
        <f>SUM('2021'!B23:I23)</f>
        <v>11719</v>
      </c>
      <c r="H23" s="53">
        <f t="shared" si="4"/>
        <v>-5342</v>
      </c>
      <c r="I23" s="44">
        <f t="shared" si="5"/>
        <v>-0.45584094205990272</v>
      </c>
    </row>
    <row r="24" spans="1:9" x14ac:dyDescent="0.25">
      <c r="A24" s="19" t="s">
        <v>34</v>
      </c>
      <c r="B24" s="40">
        <f>'2022'!I24</f>
        <v>0</v>
      </c>
      <c r="C24" s="52">
        <f>'2021'!I24</f>
        <v>1538</v>
      </c>
      <c r="D24" s="52">
        <f t="shared" si="2"/>
        <v>-1538</v>
      </c>
      <c r="E24" s="41">
        <f t="shared" si="3"/>
        <v>-1</v>
      </c>
      <c r="F24" s="52">
        <f>SUM('2022'!B24:I24)</f>
        <v>9072</v>
      </c>
      <c r="G24" s="52">
        <f>SUM('2021'!B24:I24)</f>
        <v>16847</v>
      </c>
      <c r="H24" s="52">
        <f t="shared" si="4"/>
        <v>-7775</v>
      </c>
      <c r="I24" s="42">
        <f t="shared" si="5"/>
        <v>-0.46150649967353236</v>
      </c>
    </row>
    <row r="25" spans="1:9" x14ac:dyDescent="0.25">
      <c r="A25" s="21" t="s">
        <v>35</v>
      </c>
      <c r="B25" s="22">
        <f>'2022'!I25</f>
        <v>0</v>
      </c>
      <c r="C25" s="53">
        <f>'2021'!I25</f>
        <v>2820</v>
      </c>
      <c r="D25" s="53">
        <f t="shared" si="2"/>
        <v>-2820</v>
      </c>
      <c r="E25" s="43">
        <f t="shared" si="3"/>
        <v>-1</v>
      </c>
      <c r="F25" s="53">
        <f>SUM('2022'!B25:I25)</f>
        <v>15022</v>
      </c>
      <c r="G25" s="53">
        <f>SUM('2021'!B25:I25)</f>
        <v>25396</v>
      </c>
      <c r="H25" s="53">
        <f t="shared" si="4"/>
        <v>-10374</v>
      </c>
      <c r="I25" s="44">
        <f t="shared" si="5"/>
        <v>-0.40848952590959209</v>
      </c>
    </row>
    <row r="26" spans="1:9" x14ac:dyDescent="0.25">
      <c r="A26" s="19" t="s">
        <v>36</v>
      </c>
      <c r="B26" s="40">
        <f>'2022'!I26</f>
        <v>0</v>
      </c>
      <c r="C26" s="52">
        <f>'2021'!I26</f>
        <v>2880</v>
      </c>
      <c r="D26" s="52">
        <f t="shared" si="2"/>
        <v>-2880</v>
      </c>
      <c r="E26" s="41">
        <f t="shared" si="3"/>
        <v>-1</v>
      </c>
      <c r="F26" s="52">
        <f>SUM('2022'!B26:I26)</f>
        <v>19408</v>
      </c>
      <c r="G26" s="52">
        <f>SUM('2021'!B26:I26)</f>
        <v>35260</v>
      </c>
      <c r="H26" s="52">
        <f t="shared" si="4"/>
        <v>-15852</v>
      </c>
      <c r="I26" s="42">
        <f t="shared" si="5"/>
        <v>-0.44957458876914352</v>
      </c>
    </row>
    <row r="27" spans="1:9" x14ac:dyDescent="0.25">
      <c r="A27" s="24" t="s">
        <v>37</v>
      </c>
      <c r="B27" s="45">
        <f>'2022'!I27</f>
        <v>0</v>
      </c>
      <c r="C27" s="45">
        <f>'2021'!I27</f>
        <v>11209</v>
      </c>
      <c r="D27" s="45">
        <f t="shared" si="2"/>
        <v>-11209</v>
      </c>
      <c r="E27" s="46">
        <f t="shared" si="3"/>
        <v>-1</v>
      </c>
      <c r="F27" s="45">
        <f>SUM('2022'!B27:I27)</f>
        <v>69324</v>
      </c>
      <c r="G27" s="45">
        <f>SUM('2021'!B27:I27)</f>
        <v>122774</v>
      </c>
      <c r="H27" s="45">
        <f t="shared" si="4"/>
        <v>-53450</v>
      </c>
      <c r="I27" s="47">
        <f t="shared" si="5"/>
        <v>-0.43535276198543665</v>
      </c>
    </row>
    <row r="28" spans="1:9" x14ac:dyDescent="0.25">
      <c r="A28" s="21" t="s">
        <v>38</v>
      </c>
      <c r="B28" s="22">
        <f>'2022'!I28</f>
        <v>0</v>
      </c>
      <c r="C28" s="53">
        <f>'2021'!I28</f>
        <v>9314</v>
      </c>
      <c r="D28" s="53">
        <f t="shared" si="2"/>
        <v>-9314</v>
      </c>
      <c r="E28" s="43">
        <f t="shared" si="3"/>
        <v>-1</v>
      </c>
      <c r="F28" s="53">
        <f>SUM('2022'!B28:I28)</f>
        <v>41928</v>
      </c>
      <c r="G28" s="53">
        <f>SUM('2021'!B28:I28)</f>
        <v>66794</v>
      </c>
      <c r="H28" s="53">
        <f t="shared" si="4"/>
        <v>-24866</v>
      </c>
      <c r="I28" s="44">
        <f t="shared" si="5"/>
        <v>-0.37227894721082733</v>
      </c>
    </row>
    <row r="29" spans="1:9" x14ac:dyDescent="0.25">
      <c r="A29" s="19" t="s">
        <v>39</v>
      </c>
      <c r="B29" s="40">
        <f>'2022'!I29</f>
        <v>0</v>
      </c>
      <c r="C29" s="52">
        <f>'2021'!I29</f>
        <v>35050</v>
      </c>
      <c r="D29" s="52">
        <f t="shared" si="2"/>
        <v>-35050</v>
      </c>
      <c r="E29" s="41">
        <f t="shared" si="3"/>
        <v>-1</v>
      </c>
      <c r="F29" s="52">
        <f>SUM('2022'!B29:I29)</f>
        <v>216641</v>
      </c>
      <c r="G29" s="52">
        <f>SUM('2021'!B29:I29)</f>
        <v>278480</v>
      </c>
      <c r="H29" s="52">
        <f t="shared" si="4"/>
        <v>-61839</v>
      </c>
      <c r="I29" s="42">
        <f t="shared" si="5"/>
        <v>-0.22205903476012639</v>
      </c>
    </row>
    <row r="30" spans="1:9" x14ac:dyDescent="0.25">
      <c r="A30" s="21" t="s">
        <v>40</v>
      </c>
      <c r="B30" s="22">
        <f>'2022'!I30</f>
        <v>0</v>
      </c>
      <c r="C30" s="53">
        <f>'2021'!I30</f>
        <v>56382</v>
      </c>
      <c r="D30" s="53">
        <f t="shared" si="2"/>
        <v>-56382</v>
      </c>
      <c r="E30" s="43">
        <f t="shared" si="3"/>
        <v>-1</v>
      </c>
      <c r="F30" s="53">
        <f>SUM('2022'!B30:I30)</f>
        <v>281910</v>
      </c>
      <c r="G30" s="53">
        <f>SUM('2021'!B30:I30)</f>
        <v>397833</v>
      </c>
      <c r="H30" s="53">
        <f t="shared" si="4"/>
        <v>-115923</v>
      </c>
      <c r="I30" s="44">
        <f t="shared" si="5"/>
        <v>-0.29138608411066957</v>
      </c>
    </row>
    <row r="31" spans="1:9" x14ac:dyDescent="0.25">
      <c r="A31" s="24" t="s">
        <v>41</v>
      </c>
      <c r="B31" s="45">
        <f>'2022'!I31</f>
        <v>0</v>
      </c>
      <c r="C31" s="45">
        <f>'2021'!I31</f>
        <v>100746</v>
      </c>
      <c r="D31" s="45">
        <f t="shared" si="2"/>
        <v>-100746</v>
      </c>
      <c r="E31" s="46">
        <f t="shared" si="3"/>
        <v>-1</v>
      </c>
      <c r="F31" s="45">
        <f>SUM('2022'!B31:I31)</f>
        <v>540479</v>
      </c>
      <c r="G31" s="45">
        <f>SUM('2021'!B31:I31)</f>
        <v>743107</v>
      </c>
      <c r="H31" s="45">
        <f t="shared" si="4"/>
        <v>-202628</v>
      </c>
      <c r="I31" s="47">
        <f t="shared" si="5"/>
        <v>-0.27267674776310813</v>
      </c>
    </row>
    <row r="32" spans="1:9" x14ac:dyDescent="0.25">
      <c r="A32" s="19" t="s">
        <v>42</v>
      </c>
      <c r="B32" s="40">
        <f>'2022'!I32</f>
        <v>0</v>
      </c>
      <c r="C32" s="52">
        <f>'2021'!I32</f>
        <v>74682</v>
      </c>
      <c r="D32" s="52">
        <f t="shared" si="2"/>
        <v>-74682</v>
      </c>
      <c r="E32" s="41">
        <f t="shared" si="3"/>
        <v>-1</v>
      </c>
      <c r="F32" s="52">
        <f>SUM('2022'!B32:I32)</f>
        <v>378898</v>
      </c>
      <c r="G32" s="52">
        <f>SUM('2021'!B32:I32)</f>
        <v>577275</v>
      </c>
      <c r="H32" s="52">
        <f t="shared" si="4"/>
        <v>-198377</v>
      </c>
      <c r="I32" s="42">
        <f t="shared" si="5"/>
        <v>-0.3436438439218743</v>
      </c>
    </row>
    <row r="33" spans="1:9" x14ac:dyDescent="0.25">
      <c r="A33" s="21" t="s">
        <v>43</v>
      </c>
      <c r="B33" s="22">
        <f>'2022'!I33</f>
        <v>0</v>
      </c>
      <c r="C33" s="53">
        <f>'2021'!I33</f>
        <v>90058</v>
      </c>
      <c r="D33" s="53">
        <f t="shared" si="2"/>
        <v>-90058</v>
      </c>
      <c r="E33" s="43">
        <f t="shared" si="3"/>
        <v>-1</v>
      </c>
      <c r="F33" s="53">
        <f>SUM('2022'!B33:I33)</f>
        <v>530721</v>
      </c>
      <c r="G33" s="53">
        <f>SUM('2021'!B33:I33)</f>
        <v>736769</v>
      </c>
      <c r="H33" s="53">
        <f t="shared" si="4"/>
        <v>-206048</v>
      </c>
      <c r="I33" s="44">
        <f t="shared" si="5"/>
        <v>-0.27966431812413389</v>
      </c>
    </row>
    <row r="34" spans="1:9" x14ac:dyDescent="0.25">
      <c r="A34" s="24" t="s">
        <v>44</v>
      </c>
      <c r="B34" s="45">
        <f>'2022'!I34</f>
        <v>0</v>
      </c>
      <c r="C34" s="45">
        <f>'2021'!I34</f>
        <v>164740</v>
      </c>
      <c r="D34" s="54">
        <f t="shared" si="2"/>
        <v>-164740</v>
      </c>
      <c r="E34" s="46">
        <f t="shared" si="3"/>
        <v>-1</v>
      </c>
      <c r="F34" s="45">
        <f>SUM('2022'!B34:I34)</f>
        <v>909619</v>
      </c>
      <c r="G34" s="8">
        <f>SUM('2021'!B34:I34)</f>
        <v>1314044</v>
      </c>
      <c r="H34" s="8">
        <f t="shared" si="4"/>
        <v>-404425</v>
      </c>
      <c r="I34" s="47">
        <f t="shared" si="5"/>
        <v>-0.30777127706530377</v>
      </c>
    </row>
    <row r="35" spans="1:9" x14ac:dyDescent="0.25">
      <c r="A35" s="19" t="s">
        <v>45</v>
      </c>
      <c r="B35" s="40">
        <f>'2022'!I35</f>
        <v>0</v>
      </c>
      <c r="C35" s="52">
        <f>'2021'!I35</f>
        <v>51</v>
      </c>
      <c r="D35" s="52">
        <f t="shared" si="2"/>
        <v>-51</v>
      </c>
      <c r="E35" s="41">
        <f t="shared" si="3"/>
        <v>-1</v>
      </c>
      <c r="F35" s="10">
        <f>SUM('2022'!B35:I35)</f>
        <v>224</v>
      </c>
      <c r="G35" s="40">
        <f>SUM('2021'!B35:I35)</f>
        <v>434</v>
      </c>
      <c r="H35" s="40">
        <f t="shared" si="4"/>
        <v>-210</v>
      </c>
      <c r="I35" s="6">
        <f t="shared" si="5"/>
        <v>-0.4838709677419355</v>
      </c>
    </row>
    <row r="36" spans="1:9" x14ac:dyDescent="0.25">
      <c r="A36" s="21" t="s">
        <v>46</v>
      </c>
      <c r="B36" s="22">
        <f>'2022'!I36</f>
        <v>0</v>
      </c>
      <c r="C36" s="53">
        <f>'2021'!I36</f>
        <v>4599</v>
      </c>
      <c r="D36" s="53">
        <f t="shared" si="2"/>
        <v>-4599</v>
      </c>
      <c r="E36" s="55">
        <f t="shared" si="3"/>
        <v>-1</v>
      </c>
      <c r="F36" s="11">
        <f>SUM('2022'!B36:I36)</f>
        <v>25843</v>
      </c>
      <c r="G36" s="22">
        <f>SUM('2021'!B36:I36)</f>
        <v>45136</v>
      </c>
      <c r="H36" s="22">
        <f t="shared" si="4"/>
        <v>-19293</v>
      </c>
      <c r="I36" s="7">
        <f t="shared" si="5"/>
        <v>-0.4274415101028004</v>
      </c>
    </row>
    <row r="37" spans="1:9" x14ac:dyDescent="0.25">
      <c r="A37" s="19" t="s">
        <v>47</v>
      </c>
      <c r="B37" s="40">
        <f>'2022'!I37</f>
        <v>0</v>
      </c>
      <c r="C37" s="52">
        <f>'2021'!I37</f>
        <v>33091</v>
      </c>
      <c r="D37" s="52">
        <f t="shared" si="2"/>
        <v>-33091</v>
      </c>
      <c r="E37" s="41">
        <f t="shared" si="3"/>
        <v>-1</v>
      </c>
      <c r="F37" s="10">
        <f>SUM('2022'!B37:I37)</f>
        <v>103910</v>
      </c>
      <c r="G37" s="40">
        <f>SUM('2021'!B37:I37)</f>
        <v>265901</v>
      </c>
      <c r="H37" s="40">
        <f t="shared" si="4"/>
        <v>-161991</v>
      </c>
      <c r="I37" s="6">
        <f t="shared" si="5"/>
        <v>-0.60921545988920689</v>
      </c>
    </row>
    <row r="38" spans="1:9" x14ac:dyDescent="0.25">
      <c r="A38" s="24" t="s">
        <v>48</v>
      </c>
      <c r="B38" s="45">
        <f>'2022'!I38</f>
        <v>0</v>
      </c>
      <c r="C38" s="45">
        <f>'2021'!I38</f>
        <v>37741</v>
      </c>
      <c r="D38" s="45">
        <f t="shared" si="2"/>
        <v>-37741</v>
      </c>
      <c r="E38" s="46">
        <f t="shared" si="3"/>
        <v>-1</v>
      </c>
      <c r="F38" s="45">
        <f>SUM('2022'!B38:I38)</f>
        <v>129977</v>
      </c>
      <c r="G38" s="9">
        <f>SUM('2021'!B38:I38)</f>
        <v>311471</v>
      </c>
      <c r="H38" s="9">
        <f t="shared" si="4"/>
        <v>-181494</v>
      </c>
      <c r="I38" s="47">
        <f t="shared" si="5"/>
        <v>-0.58269951295626243</v>
      </c>
    </row>
    <row r="39" spans="1:9" x14ac:dyDescent="0.25">
      <c r="A39" s="26" t="s">
        <v>49</v>
      </c>
      <c r="B39" s="48">
        <f>'2022'!I39</f>
        <v>0</v>
      </c>
      <c r="C39" s="48">
        <f>'2021'!I39</f>
        <v>899905</v>
      </c>
      <c r="D39" s="48">
        <f t="shared" si="2"/>
        <v>-899905</v>
      </c>
      <c r="E39" s="49">
        <f t="shared" si="3"/>
        <v>-1</v>
      </c>
      <c r="F39" s="50">
        <f>SUM('2022'!B39:I39)</f>
        <v>4580753</v>
      </c>
      <c r="G39" s="50">
        <f>SUM('2021'!B39:I39)</f>
        <v>6630908</v>
      </c>
      <c r="H39" s="50">
        <f t="shared" si="4"/>
        <v>-2050155</v>
      </c>
      <c r="I39" s="51">
        <f t="shared" si="5"/>
        <v>-0.30918163847243846</v>
      </c>
    </row>
  </sheetData>
  <mergeCells count="2">
    <mergeCell ref="B4:E4"/>
    <mergeCell ref="F4:I4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E3E1E-EBB9-462E-B314-0E5F84A58EF7}">
  <dimension ref="A1:I39"/>
  <sheetViews>
    <sheetView workbookViewId="0">
      <selection activeCell="B5" sqref="B5:C5"/>
    </sheetView>
  </sheetViews>
  <sheetFormatPr baseColWidth="10" defaultColWidth="10.85546875" defaultRowHeight="15" x14ac:dyDescent="0.25"/>
  <cols>
    <col min="1" max="1" width="24.7109375" customWidth="1"/>
    <col min="2" max="9" width="15.7109375" customWidth="1"/>
  </cols>
  <sheetData>
    <row r="1" spans="1:9" ht="26.25" x14ac:dyDescent="0.4">
      <c r="A1" s="2" t="s">
        <v>51</v>
      </c>
    </row>
    <row r="2" spans="1:9" ht="15.75" x14ac:dyDescent="0.25">
      <c r="A2" s="29" t="s">
        <v>10</v>
      </c>
    </row>
    <row r="4" spans="1:9" x14ac:dyDescent="0.25">
      <c r="A4" s="4" t="s">
        <v>1</v>
      </c>
      <c r="B4" s="67" t="s">
        <v>52</v>
      </c>
      <c r="C4" s="68"/>
      <c r="D4" s="68"/>
      <c r="E4" s="69"/>
      <c r="F4" s="67" t="s">
        <v>53</v>
      </c>
      <c r="G4" s="68"/>
      <c r="H4" s="68"/>
      <c r="I4" s="69"/>
    </row>
    <row r="5" spans="1:9" x14ac:dyDescent="0.25">
      <c r="A5" s="37"/>
      <c r="B5" s="38">
        <f>'01 - 2022'!B5</f>
        <v>2022</v>
      </c>
      <c r="C5" s="38">
        <f>'01 - 2022'!C5</f>
        <v>2021</v>
      </c>
      <c r="D5" s="38" t="s">
        <v>54</v>
      </c>
      <c r="E5" s="38" t="s">
        <v>55</v>
      </c>
      <c r="F5" s="39">
        <f>B5</f>
        <v>2022</v>
      </c>
      <c r="G5" s="39">
        <f>C5</f>
        <v>2021</v>
      </c>
      <c r="H5" s="39" t="s">
        <v>54</v>
      </c>
      <c r="I5" s="38" t="s">
        <v>55</v>
      </c>
    </row>
    <row r="6" spans="1:9" x14ac:dyDescent="0.25">
      <c r="A6" s="19" t="s">
        <v>16</v>
      </c>
      <c r="B6" s="40">
        <f>'2022'!J6</f>
        <v>0</v>
      </c>
      <c r="C6" s="52">
        <f>'2021'!J6</f>
        <v>1775</v>
      </c>
      <c r="D6" s="52">
        <f t="shared" ref="D6" si="0">B6-C6</f>
        <v>-1775</v>
      </c>
      <c r="E6" s="41">
        <f t="shared" ref="E6" si="1">D6/C6</f>
        <v>-1</v>
      </c>
      <c r="F6" s="52">
        <f>SUM('2022'!B6:J6)</f>
        <v>5890</v>
      </c>
      <c r="G6" s="52">
        <f>SUM('2021'!B6:J6)</f>
        <v>10471</v>
      </c>
      <c r="H6" s="52">
        <f>F6-G6</f>
        <v>-4581</v>
      </c>
      <c r="I6" s="42">
        <f>H6/G6</f>
        <v>-0.43749403113360713</v>
      </c>
    </row>
    <row r="7" spans="1:9" x14ac:dyDescent="0.25">
      <c r="A7" s="21" t="s">
        <v>17</v>
      </c>
      <c r="B7" s="22">
        <f>'2022'!J7</f>
        <v>0</v>
      </c>
      <c r="C7" s="53">
        <f>'2021'!J7</f>
        <v>16200</v>
      </c>
      <c r="D7" s="53">
        <f t="shared" ref="D7:D39" si="2">B7-C7</f>
        <v>-16200</v>
      </c>
      <c r="E7" s="43">
        <f t="shared" ref="E7:E39" si="3">D7/C7</f>
        <v>-1</v>
      </c>
      <c r="F7" s="53">
        <f>SUM('2022'!B7:J7)</f>
        <v>58093</v>
      </c>
      <c r="G7" s="53">
        <f>SUM('2021'!B7:J7)</f>
        <v>106160</v>
      </c>
      <c r="H7" s="53">
        <f t="shared" ref="H7:H39" si="4">F7-G7</f>
        <v>-48067</v>
      </c>
      <c r="I7" s="44">
        <f t="shared" ref="I7:I39" si="5">H7/G7</f>
        <v>-0.45277882441597589</v>
      </c>
    </row>
    <row r="8" spans="1:9" x14ac:dyDescent="0.25">
      <c r="A8" s="19" t="s">
        <v>18</v>
      </c>
      <c r="B8" s="40">
        <f>'2022'!J8</f>
        <v>0</v>
      </c>
      <c r="C8" s="52">
        <f>'2021'!J8</f>
        <v>10398</v>
      </c>
      <c r="D8" s="52">
        <f t="shared" si="2"/>
        <v>-10398</v>
      </c>
      <c r="E8" s="41">
        <f t="shared" si="3"/>
        <v>-1</v>
      </c>
      <c r="F8" s="52">
        <f>SUM('2022'!B8:J8)</f>
        <v>43654</v>
      </c>
      <c r="G8" s="52">
        <f>SUM('2021'!B8:J8)</f>
        <v>71095</v>
      </c>
      <c r="H8" s="52">
        <f t="shared" si="4"/>
        <v>-27441</v>
      </c>
      <c r="I8" s="42">
        <f t="shared" si="5"/>
        <v>-0.38597651030311553</v>
      </c>
    </row>
    <row r="9" spans="1:9" x14ac:dyDescent="0.25">
      <c r="A9" s="24" t="s">
        <v>19</v>
      </c>
      <c r="B9" s="45">
        <f>'2022'!J9</f>
        <v>0</v>
      </c>
      <c r="C9" s="45">
        <f>'2021'!J9</f>
        <v>28373</v>
      </c>
      <c r="D9" s="45">
        <f t="shared" si="2"/>
        <v>-28373</v>
      </c>
      <c r="E9" s="46">
        <f t="shared" si="3"/>
        <v>-1</v>
      </c>
      <c r="F9" s="45">
        <f>SUM('2022'!B9:J9)</f>
        <v>107637</v>
      </c>
      <c r="G9" s="45">
        <f>SUM('2021'!B9:J9)</f>
        <v>187726</v>
      </c>
      <c r="H9" s="45">
        <f t="shared" si="4"/>
        <v>-80089</v>
      </c>
      <c r="I9" s="47">
        <f t="shared" si="5"/>
        <v>-0.42662710546221622</v>
      </c>
    </row>
    <row r="10" spans="1:9" x14ac:dyDescent="0.25">
      <c r="A10" s="21" t="s">
        <v>20</v>
      </c>
      <c r="B10" s="22">
        <f>'2022'!J10</f>
        <v>0</v>
      </c>
      <c r="C10" s="53">
        <f>'2021'!J10</f>
        <v>39076</v>
      </c>
      <c r="D10" s="53">
        <f t="shared" si="2"/>
        <v>-39076</v>
      </c>
      <c r="E10" s="43">
        <f t="shared" si="3"/>
        <v>-1</v>
      </c>
      <c r="F10" s="53">
        <f>SUM('2022'!B10:J10)</f>
        <v>130498</v>
      </c>
      <c r="G10" s="53">
        <f>SUM('2021'!B10:J10)</f>
        <v>210737</v>
      </c>
      <c r="H10" s="53">
        <f t="shared" si="4"/>
        <v>-80239</v>
      </c>
      <c r="I10" s="42">
        <f t="shared" si="5"/>
        <v>-0.38075421022411821</v>
      </c>
    </row>
    <row r="11" spans="1:9" x14ac:dyDescent="0.25">
      <c r="A11" s="19" t="s">
        <v>21</v>
      </c>
      <c r="B11" s="40">
        <f>'2022'!J11</f>
        <v>0</v>
      </c>
      <c r="C11" s="52">
        <f>'2021'!J11</f>
        <v>138374</v>
      </c>
      <c r="D11" s="52">
        <f t="shared" si="2"/>
        <v>-138374</v>
      </c>
      <c r="E11" s="41">
        <f t="shared" si="3"/>
        <v>-1</v>
      </c>
      <c r="F11" s="52">
        <f>SUM('2022'!B11:J11)</f>
        <v>512729</v>
      </c>
      <c r="G11" s="52">
        <f>SUM('2021'!B11:J11)</f>
        <v>832064</v>
      </c>
      <c r="H11" s="52">
        <f t="shared" si="4"/>
        <v>-319335</v>
      </c>
      <c r="I11" s="42">
        <f t="shared" si="5"/>
        <v>-0.38378658372432889</v>
      </c>
    </row>
    <row r="12" spans="1:9" x14ac:dyDescent="0.25">
      <c r="A12" s="21" t="s">
        <v>22</v>
      </c>
      <c r="B12" s="22">
        <f>'2022'!J12</f>
        <v>0</v>
      </c>
      <c r="C12" s="53">
        <f>'2021'!J12</f>
        <v>4714</v>
      </c>
      <c r="D12" s="53">
        <f t="shared" si="2"/>
        <v>-4714</v>
      </c>
      <c r="E12" s="43">
        <f t="shared" si="3"/>
        <v>-1</v>
      </c>
      <c r="F12" s="53">
        <f>SUM('2022'!B12:J12)</f>
        <v>18055</v>
      </c>
      <c r="G12" s="53">
        <f>SUM('2021'!B12:J12)</f>
        <v>27843</v>
      </c>
      <c r="H12" s="53">
        <f t="shared" si="4"/>
        <v>-9788</v>
      </c>
      <c r="I12" s="44">
        <f t="shared" si="5"/>
        <v>-0.35154257802679306</v>
      </c>
    </row>
    <row r="13" spans="1:9" x14ac:dyDescent="0.25">
      <c r="A13" s="19" t="s">
        <v>23</v>
      </c>
      <c r="B13" s="40">
        <f>'2022'!J13</f>
        <v>0</v>
      </c>
      <c r="C13" s="52">
        <f>'2021'!J13</f>
        <v>194055</v>
      </c>
      <c r="D13" s="52">
        <f t="shared" si="2"/>
        <v>-194055</v>
      </c>
      <c r="E13" s="41">
        <f t="shared" si="3"/>
        <v>-1</v>
      </c>
      <c r="F13" s="52">
        <f>SUM('2022'!B13:J13)</f>
        <v>720117</v>
      </c>
      <c r="G13" s="52">
        <f>SUM('2021'!B13:J13)</f>
        <v>1131669</v>
      </c>
      <c r="H13" s="52">
        <f t="shared" si="4"/>
        <v>-411552</v>
      </c>
      <c r="I13" s="42">
        <f t="shared" si="5"/>
        <v>-0.36366817505825466</v>
      </c>
    </row>
    <row r="14" spans="1:9" x14ac:dyDescent="0.25">
      <c r="A14" s="24" t="s">
        <v>24</v>
      </c>
      <c r="B14" s="45">
        <f>'2022'!J14</f>
        <v>0</v>
      </c>
      <c r="C14" s="45">
        <f>'2021'!J14</f>
        <v>376219</v>
      </c>
      <c r="D14" s="45">
        <f t="shared" si="2"/>
        <v>-376219</v>
      </c>
      <c r="E14" s="46">
        <f t="shared" si="3"/>
        <v>-1</v>
      </c>
      <c r="F14" s="45">
        <f>SUM('2022'!B14:J14)</f>
        <v>1381399</v>
      </c>
      <c r="G14" s="45">
        <f>SUM('2021'!B14:J14)</f>
        <v>2202313</v>
      </c>
      <c r="H14" s="45">
        <f t="shared" si="4"/>
        <v>-820914</v>
      </c>
      <c r="I14" s="47">
        <f t="shared" si="5"/>
        <v>-0.37275083060400588</v>
      </c>
    </row>
    <row r="15" spans="1:9" x14ac:dyDescent="0.25">
      <c r="A15" s="21" t="s">
        <v>25</v>
      </c>
      <c r="B15" s="22">
        <f>'2022'!J15</f>
        <v>0</v>
      </c>
      <c r="C15" s="53">
        <f>'2021'!J15</f>
        <v>15503</v>
      </c>
      <c r="D15" s="53">
        <f t="shared" si="2"/>
        <v>-15503</v>
      </c>
      <c r="E15" s="43">
        <f t="shared" si="3"/>
        <v>-1</v>
      </c>
      <c r="F15" s="53">
        <f>SUM('2022'!B15:J15)</f>
        <v>51702</v>
      </c>
      <c r="G15" s="53">
        <f>SUM('2021'!B15:J15)</f>
        <v>99229</v>
      </c>
      <c r="H15" s="53">
        <f t="shared" si="4"/>
        <v>-47527</v>
      </c>
      <c r="I15" s="44">
        <f t="shared" si="5"/>
        <v>-0.47896280321277046</v>
      </c>
    </row>
    <row r="16" spans="1:9" x14ac:dyDescent="0.25">
      <c r="A16" s="19" t="s">
        <v>26</v>
      </c>
      <c r="B16" s="40">
        <f>'2022'!J16</f>
        <v>0</v>
      </c>
      <c r="C16" s="52">
        <f>'2021'!J16</f>
        <v>11656</v>
      </c>
      <c r="D16" s="52">
        <f t="shared" si="2"/>
        <v>-11656</v>
      </c>
      <c r="E16" s="41">
        <f t="shared" si="3"/>
        <v>-1</v>
      </c>
      <c r="F16" s="52">
        <f>SUM('2022'!B16:J16)</f>
        <v>35798</v>
      </c>
      <c r="G16" s="52">
        <f>SUM('2021'!B16:J16)</f>
        <v>70697</v>
      </c>
      <c r="H16" s="52">
        <f t="shared" si="4"/>
        <v>-34899</v>
      </c>
      <c r="I16" s="42">
        <f t="shared" si="5"/>
        <v>-0.49364188013635657</v>
      </c>
    </row>
    <row r="17" spans="1:9" x14ac:dyDescent="0.25">
      <c r="A17" s="24" t="s">
        <v>27</v>
      </c>
      <c r="B17" s="45">
        <f>'2022'!J17</f>
        <v>0</v>
      </c>
      <c r="C17" s="45">
        <f>'2021'!J17</f>
        <v>27159</v>
      </c>
      <c r="D17" s="45">
        <f t="shared" si="2"/>
        <v>-27159</v>
      </c>
      <c r="E17" s="46">
        <f t="shared" si="3"/>
        <v>-1</v>
      </c>
      <c r="F17" s="45">
        <f>SUM('2022'!B17:J17)</f>
        <v>87500</v>
      </c>
      <c r="G17" s="45">
        <f>SUM('2021'!B17:J17)</f>
        <v>169926</v>
      </c>
      <c r="H17" s="45">
        <f t="shared" si="4"/>
        <v>-82426</v>
      </c>
      <c r="I17" s="47">
        <f t="shared" si="5"/>
        <v>-0.48506997163471161</v>
      </c>
    </row>
    <row r="18" spans="1:9" x14ac:dyDescent="0.25">
      <c r="A18" s="21" t="s">
        <v>28</v>
      </c>
      <c r="B18" s="22">
        <f>'2022'!J18</f>
        <v>0</v>
      </c>
      <c r="C18" s="53">
        <f>'2021'!J18</f>
        <v>82111</v>
      </c>
      <c r="D18" s="53">
        <f t="shared" si="2"/>
        <v>-82111</v>
      </c>
      <c r="E18" s="43">
        <f t="shared" si="3"/>
        <v>-1</v>
      </c>
      <c r="F18" s="53">
        <f>SUM('2022'!B18:J18)</f>
        <v>300782</v>
      </c>
      <c r="G18" s="53">
        <f>SUM('2021'!B18:J18)</f>
        <v>542478</v>
      </c>
      <c r="H18" s="53">
        <f t="shared" si="4"/>
        <v>-241696</v>
      </c>
      <c r="I18" s="44">
        <f t="shared" si="5"/>
        <v>-0.44554064865303294</v>
      </c>
    </row>
    <row r="19" spans="1:9" x14ac:dyDescent="0.25">
      <c r="A19" s="19" t="s">
        <v>29</v>
      </c>
      <c r="B19" s="40">
        <f>'2022'!J19</f>
        <v>0</v>
      </c>
      <c r="C19" s="52">
        <f>'2021'!J19</f>
        <v>286153</v>
      </c>
      <c r="D19" s="52">
        <f t="shared" si="2"/>
        <v>-286153</v>
      </c>
      <c r="E19" s="41">
        <f t="shared" si="3"/>
        <v>-1</v>
      </c>
      <c r="F19" s="52">
        <f>SUM('2022'!B19:J19)</f>
        <v>1054036</v>
      </c>
      <c r="G19" s="52">
        <f>SUM('2021'!B19:J19)</f>
        <v>1837084</v>
      </c>
      <c r="H19" s="52">
        <f t="shared" si="4"/>
        <v>-783048</v>
      </c>
      <c r="I19" s="42">
        <f t="shared" si="5"/>
        <v>-0.42624507099294318</v>
      </c>
    </row>
    <row r="20" spans="1:9" x14ac:dyDescent="0.25">
      <c r="A20" s="24" t="s">
        <v>30</v>
      </c>
      <c r="B20" s="45">
        <f>'2022'!J20</f>
        <v>0</v>
      </c>
      <c r="C20" s="45">
        <f>'2021'!J20</f>
        <v>368264</v>
      </c>
      <c r="D20" s="45">
        <f t="shared" si="2"/>
        <v>-368264</v>
      </c>
      <c r="E20" s="46">
        <f t="shared" si="3"/>
        <v>-1</v>
      </c>
      <c r="F20" s="45">
        <f>SUM('2022'!B20:J20)</f>
        <v>1354818</v>
      </c>
      <c r="G20" s="45">
        <f>SUM('2021'!B20:J20)</f>
        <v>2379562</v>
      </c>
      <c r="H20" s="45">
        <f t="shared" si="4"/>
        <v>-1024744</v>
      </c>
      <c r="I20" s="47">
        <f t="shared" si="5"/>
        <v>-0.43064395884620782</v>
      </c>
    </row>
    <row r="21" spans="1:9" x14ac:dyDescent="0.25">
      <c r="A21" s="21" t="s">
        <v>31</v>
      </c>
      <c r="B21" s="22">
        <f>'2022'!J21</f>
        <v>0</v>
      </c>
      <c r="C21" s="53">
        <f>'2021'!J21</f>
        <v>1755</v>
      </c>
      <c r="D21" s="53">
        <f t="shared" si="2"/>
        <v>-1755</v>
      </c>
      <c r="E21" s="43">
        <f t="shared" si="3"/>
        <v>-1</v>
      </c>
      <c r="F21" s="53">
        <f>SUM('2022'!B21:J21)</f>
        <v>5240</v>
      </c>
      <c r="G21" s="53">
        <f>SUM('2021'!B21:J21)</f>
        <v>12140</v>
      </c>
      <c r="H21" s="53">
        <f t="shared" si="4"/>
        <v>-6900</v>
      </c>
      <c r="I21" s="44">
        <f t="shared" si="5"/>
        <v>-0.56836902800658984</v>
      </c>
    </row>
    <row r="22" spans="1:9" x14ac:dyDescent="0.25">
      <c r="A22" s="19" t="s">
        <v>32</v>
      </c>
      <c r="B22" s="40">
        <f>'2022'!J22</f>
        <v>0</v>
      </c>
      <c r="C22" s="52">
        <f>'2021'!J22</f>
        <v>4845</v>
      </c>
      <c r="D22" s="52">
        <f t="shared" si="2"/>
        <v>-4845</v>
      </c>
      <c r="E22" s="41">
        <f t="shared" si="3"/>
        <v>-1</v>
      </c>
      <c r="F22" s="52">
        <f>SUM('2022'!B22:J22)</f>
        <v>14205</v>
      </c>
      <c r="G22" s="52">
        <f>SUM('2021'!B22:J22)</f>
        <v>28012</v>
      </c>
      <c r="H22" s="52">
        <f t="shared" si="4"/>
        <v>-13807</v>
      </c>
      <c r="I22" s="42">
        <f t="shared" si="5"/>
        <v>-0.49289590175639014</v>
      </c>
    </row>
    <row r="23" spans="1:9" x14ac:dyDescent="0.25">
      <c r="A23" s="21" t="s">
        <v>33</v>
      </c>
      <c r="B23" s="22">
        <f>'2022'!J23</f>
        <v>0</v>
      </c>
      <c r="C23" s="53">
        <f>'2021'!J23</f>
        <v>2038</v>
      </c>
      <c r="D23" s="53">
        <f t="shared" si="2"/>
        <v>-2038</v>
      </c>
      <c r="E23" s="43">
        <f t="shared" si="3"/>
        <v>-1</v>
      </c>
      <c r="F23" s="53">
        <f>SUM('2022'!B23:J23)</f>
        <v>6377</v>
      </c>
      <c r="G23" s="53">
        <f>SUM('2021'!B23:J23)</f>
        <v>13757</v>
      </c>
      <c r="H23" s="53">
        <f t="shared" si="4"/>
        <v>-7380</v>
      </c>
      <c r="I23" s="44">
        <f t="shared" si="5"/>
        <v>-0.53645416878679941</v>
      </c>
    </row>
    <row r="24" spans="1:9" x14ac:dyDescent="0.25">
      <c r="A24" s="19" t="s">
        <v>34</v>
      </c>
      <c r="B24" s="40">
        <f>'2022'!J24</f>
        <v>0</v>
      </c>
      <c r="C24" s="52">
        <f>'2021'!J24</f>
        <v>2789</v>
      </c>
      <c r="D24" s="52">
        <f t="shared" si="2"/>
        <v>-2789</v>
      </c>
      <c r="E24" s="41">
        <f t="shared" si="3"/>
        <v>-1</v>
      </c>
      <c r="F24" s="52">
        <f>SUM('2022'!B24:J24)</f>
        <v>9072</v>
      </c>
      <c r="G24" s="52">
        <f>SUM('2021'!B24:J24)</f>
        <v>19636</v>
      </c>
      <c r="H24" s="52">
        <f t="shared" si="4"/>
        <v>-10564</v>
      </c>
      <c r="I24" s="42">
        <f t="shared" si="5"/>
        <v>-0.53799144428600532</v>
      </c>
    </row>
    <row r="25" spans="1:9" x14ac:dyDescent="0.25">
      <c r="A25" s="21" t="s">
        <v>35</v>
      </c>
      <c r="B25" s="22">
        <f>'2022'!J25</f>
        <v>0</v>
      </c>
      <c r="C25" s="53">
        <f>'2021'!J25</f>
        <v>5077</v>
      </c>
      <c r="D25" s="53">
        <f t="shared" si="2"/>
        <v>-5077</v>
      </c>
      <c r="E25" s="43">
        <f t="shared" si="3"/>
        <v>-1</v>
      </c>
      <c r="F25" s="53">
        <f>SUM('2022'!B25:J25)</f>
        <v>15022</v>
      </c>
      <c r="G25" s="53">
        <f>SUM('2021'!B25:J25)</f>
        <v>30473</v>
      </c>
      <c r="H25" s="53">
        <f t="shared" si="4"/>
        <v>-15451</v>
      </c>
      <c r="I25" s="44">
        <f t="shared" si="5"/>
        <v>-0.50703901814721231</v>
      </c>
    </row>
    <row r="26" spans="1:9" x14ac:dyDescent="0.25">
      <c r="A26" s="19" t="s">
        <v>36</v>
      </c>
      <c r="B26" s="40">
        <f>'2022'!J26</f>
        <v>0</v>
      </c>
      <c r="C26" s="52">
        <f>'2021'!J26</f>
        <v>5915</v>
      </c>
      <c r="D26" s="52">
        <f t="shared" si="2"/>
        <v>-5915</v>
      </c>
      <c r="E26" s="41">
        <f t="shared" si="3"/>
        <v>-1</v>
      </c>
      <c r="F26" s="52">
        <f>SUM('2022'!B26:J26)</f>
        <v>19408</v>
      </c>
      <c r="G26" s="52">
        <f>SUM('2021'!B26:J26)</f>
        <v>41175</v>
      </c>
      <c r="H26" s="52">
        <f t="shared" si="4"/>
        <v>-21767</v>
      </c>
      <c r="I26" s="42">
        <f t="shared" si="5"/>
        <v>-0.52864602307225261</v>
      </c>
    </row>
    <row r="27" spans="1:9" x14ac:dyDescent="0.25">
      <c r="A27" s="24" t="s">
        <v>37</v>
      </c>
      <c r="B27" s="45">
        <f>'2022'!J27</f>
        <v>0</v>
      </c>
      <c r="C27" s="45">
        <f>'2021'!J27</f>
        <v>22419</v>
      </c>
      <c r="D27" s="45">
        <f t="shared" si="2"/>
        <v>-22419</v>
      </c>
      <c r="E27" s="46">
        <f t="shared" si="3"/>
        <v>-1</v>
      </c>
      <c r="F27" s="45">
        <f>SUM('2022'!B27:J27)</f>
        <v>69324</v>
      </c>
      <c r="G27" s="45">
        <f>SUM('2021'!B27:J27)</f>
        <v>145193</v>
      </c>
      <c r="H27" s="45">
        <f t="shared" si="4"/>
        <v>-75869</v>
      </c>
      <c r="I27" s="47">
        <f t="shared" si="5"/>
        <v>-0.52253896537711875</v>
      </c>
    </row>
    <row r="28" spans="1:9" x14ac:dyDescent="0.25">
      <c r="A28" s="21" t="s">
        <v>38</v>
      </c>
      <c r="B28" s="22">
        <f>'2022'!J28</f>
        <v>0</v>
      </c>
      <c r="C28" s="53">
        <f>'2021'!J28</f>
        <v>10949</v>
      </c>
      <c r="D28" s="53">
        <f t="shared" si="2"/>
        <v>-10949</v>
      </c>
      <c r="E28" s="43">
        <f t="shared" si="3"/>
        <v>-1</v>
      </c>
      <c r="F28" s="53">
        <f>SUM('2022'!B28:J28)</f>
        <v>41928</v>
      </c>
      <c r="G28" s="53">
        <f>SUM('2021'!B28:J28)</f>
        <v>77743</v>
      </c>
      <c r="H28" s="53">
        <f t="shared" si="4"/>
        <v>-35815</v>
      </c>
      <c r="I28" s="44">
        <f t="shared" si="5"/>
        <v>-0.46068456324042034</v>
      </c>
    </row>
    <row r="29" spans="1:9" x14ac:dyDescent="0.25">
      <c r="A29" s="19" t="s">
        <v>39</v>
      </c>
      <c r="B29" s="40">
        <f>'2022'!J29</f>
        <v>0</v>
      </c>
      <c r="C29" s="52">
        <f>'2021'!J29</f>
        <v>59225</v>
      </c>
      <c r="D29" s="52">
        <f t="shared" si="2"/>
        <v>-59225</v>
      </c>
      <c r="E29" s="41">
        <f t="shared" si="3"/>
        <v>-1</v>
      </c>
      <c r="F29" s="52">
        <f>SUM('2022'!B29:J29)</f>
        <v>216641</v>
      </c>
      <c r="G29" s="52">
        <f>SUM('2021'!B29:J29)</f>
        <v>337705</v>
      </c>
      <c r="H29" s="52">
        <f t="shared" si="4"/>
        <v>-121064</v>
      </c>
      <c r="I29" s="42">
        <f t="shared" si="5"/>
        <v>-0.35849039842466057</v>
      </c>
    </row>
    <row r="30" spans="1:9" x14ac:dyDescent="0.25">
      <c r="A30" s="21" t="s">
        <v>40</v>
      </c>
      <c r="B30" s="22">
        <f>'2022'!J30</f>
        <v>0</v>
      </c>
      <c r="C30" s="53">
        <f>'2021'!J30</f>
        <v>78082</v>
      </c>
      <c r="D30" s="53">
        <f t="shared" si="2"/>
        <v>-78082</v>
      </c>
      <c r="E30" s="43">
        <f t="shared" si="3"/>
        <v>-1</v>
      </c>
      <c r="F30" s="53">
        <f>SUM('2022'!B30:J30)</f>
        <v>281910</v>
      </c>
      <c r="G30" s="53">
        <f>SUM('2021'!B30:J30)</f>
        <v>475915</v>
      </c>
      <c r="H30" s="53">
        <f t="shared" si="4"/>
        <v>-194005</v>
      </c>
      <c r="I30" s="44">
        <f t="shared" si="5"/>
        <v>-0.40764632339808582</v>
      </c>
    </row>
    <row r="31" spans="1:9" x14ac:dyDescent="0.25">
      <c r="A31" s="24" t="s">
        <v>41</v>
      </c>
      <c r="B31" s="45">
        <f>'2022'!J31</f>
        <v>0</v>
      </c>
      <c r="C31" s="45">
        <f>'2021'!J31</f>
        <v>148256</v>
      </c>
      <c r="D31" s="45">
        <f t="shared" si="2"/>
        <v>-148256</v>
      </c>
      <c r="E31" s="46">
        <f t="shared" si="3"/>
        <v>-1</v>
      </c>
      <c r="F31" s="45">
        <f>SUM('2022'!B31:J31)</f>
        <v>540479</v>
      </c>
      <c r="G31" s="45">
        <f>SUM('2021'!B31:J31)</f>
        <v>891363</v>
      </c>
      <c r="H31" s="45">
        <f t="shared" si="4"/>
        <v>-350884</v>
      </c>
      <c r="I31" s="47">
        <f t="shared" si="5"/>
        <v>-0.39364882769421661</v>
      </c>
    </row>
    <row r="32" spans="1:9" x14ac:dyDescent="0.25">
      <c r="A32" s="19" t="s">
        <v>42</v>
      </c>
      <c r="B32" s="40">
        <f>'2022'!J32</f>
        <v>0</v>
      </c>
      <c r="C32" s="52">
        <f>'2021'!J32</f>
        <v>102551</v>
      </c>
      <c r="D32" s="52">
        <f t="shared" si="2"/>
        <v>-102551</v>
      </c>
      <c r="E32" s="41">
        <f t="shared" si="3"/>
        <v>-1</v>
      </c>
      <c r="F32" s="52">
        <f>SUM('2022'!B32:J32)</f>
        <v>378898</v>
      </c>
      <c r="G32" s="52">
        <f>SUM('2021'!B32:J32)</f>
        <v>679826</v>
      </c>
      <c r="H32" s="52">
        <f t="shared" si="4"/>
        <v>-300928</v>
      </c>
      <c r="I32" s="42">
        <f t="shared" si="5"/>
        <v>-0.4426544439312412</v>
      </c>
    </row>
    <row r="33" spans="1:9" x14ac:dyDescent="0.25">
      <c r="A33" s="21" t="s">
        <v>43</v>
      </c>
      <c r="B33" s="22">
        <f>'2022'!J33</f>
        <v>0</v>
      </c>
      <c r="C33" s="53">
        <f>'2021'!J33</f>
        <v>131327</v>
      </c>
      <c r="D33" s="53">
        <f t="shared" si="2"/>
        <v>-131327</v>
      </c>
      <c r="E33" s="43">
        <f t="shared" si="3"/>
        <v>-1</v>
      </c>
      <c r="F33" s="53">
        <f>SUM('2022'!B33:J33)</f>
        <v>530721</v>
      </c>
      <c r="G33" s="53">
        <f>SUM('2021'!B33:J33)</f>
        <v>868096</v>
      </c>
      <c r="H33" s="53">
        <f t="shared" si="4"/>
        <v>-337375</v>
      </c>
      <c r="I33" s="44">
        <f t="shared" si="5"/>
        <v>-0.38863789258330877</v>
      </c>
    </row>
    <row r="34" spans="1:9" x14ac:dyDescent="0.25">
      <c r="A34" s="24" t="s">
        <v>44</v>
      </c>
      <c r="B34" s="45">
        <f>'2022'!J34</f>
        <v>0</v>
      </c>
      <c r="C34" s="45">
        <f>'2021'!J34</f>
        <v>233878</v>
      </c>
      <c r="D34" s="54">
        <f t="shared" si="2"/>
        <v>-233878</v>
      </c>
      <c r="E34" s="46">
        <f t="shared" si="3"/>
        <v>-1</v>
      </c>
      <c r="F34" s="45">
        <f>SUM('2022'!B34:J34)</f>
        <v>909619</v>
      </c>
      <c r="G34" s="8">
        <f>SUM('2021'!B34:J34)</f>
        <v>1547922</v>
      </c>
      <c r="H34" s="8">
        <f t="shared" si="4"/>
        <v>-638303</v>
      </c>
      <c r="I34" s="47">
        <f t="shared" si="5"/>
        <v>-0.41236121716727331</v>
      </c>
    </row>
    <row r="35" spans="1:9" x14ac:dyDescent="0.25">
      <c r="A35" s="19" t="s">
        <v>45</v>
      </c>
      <c r="B35" s="40">
        <f>'2022'!J35</f>
        <v>0</v>
      </c>
      <c r="C35" s="52">
        <f>'2021'!J35</f>
        <v>48</v>
      </c>
      <c r="D35" s="52">
        <f t="shared" si="2"/>
        <v>-48</v>
      </c>
      <c r="E35" s="41">
        <f t="shared" si="3"/>
        <v>-1</v>
      </c>
      <c r="F35" s="10">
        <f>SUM('2022'!B35:J35)</f>
        <v>224</v>
      </c>
      <c r="G35" s="40">
        <f>SUM('2021'!B35:J35)</f>
        <v>482</v>
      </c>
      <c r="H35" s="40">
        <f t="shared" si="4"/>
        <v>-258</v>
      </c>
      <c r="I35" s="6">
        <f t="shared" si="5"/>
        <v>-0.53526970954356845</v>
      </c>
    </row>
    <row r="36" spans="1:9" x14ac:dyDescent="0.25">
      <c r="A36" s="21" t="s">
        <v>46</v>
      </c>
      <c r="B36" s="22">
        <f>'2022'!J36</f>
        <v>0</v>
      </c>
      <c r="C36" s="53">
        <f>'2021'!J36</f>
        <v>9154</v>
      </c>
      <c r="D36" s="53">
        <f t="shared" si="2"/>
        <v>-9154</v>
      </c>
      <c r="E36" s="55">
        <f t="shared" si="3"/>
        <v>-1</v>
      </c>
      <c r="F36" s="11">
        <f>SUM('2022'!B36:J36)</f>
        <v>25843</v>
      </c>
      <c r="G36" s="22">
        <f>SUM('2021'!B36:J36)</f>
        <v>54290</v>
      </c>
      <c r="H36" s="22">
        <f t="shared" si="4"/>
        <v>-28447</v>
      </c>
      <c r="I36" s="7">
        <f t="shared" si="5"/>
        <v>-0.52398231718548538</v>
      </c>
    </row>
    <row r="37" spans="1:9" x14ac:dyDescent="0.25">
      <c r="A37" s="19" t="s">
        <v>47</v>
      </c>
      <c r="B37" s="40">
        <f>'2022'!J37</f>
        <v>0</v>
      </c>
      <c r="C37" s="52">
        <f>'2021'!J37</f>
        <v>29106</v>
      </c>
      <c r="D37" s="52">
        <f t="shared" si="2"/>
        <v>-29106</v>
      </c>
      <c r="E37" s="41">
        <f t="shared" si="3"/>
        <v>-1</v>
      </c>
      <c r="F37" s="10">
        <f>SUM('2022'!B37:J37)</f>
        <v>103910</v>
      </c>
      <c r="G37" s="40">
        <f>SUM('2021'!B37:J37)</f>
        <v>295007</v>
      </c>
      <c r="H37" s="40">
        <f t="shared" si="4"/>
        <v>-191097</v>
      </c>
      <c r="I37" s="6">
        <f t="shared" si="5"/>
        <v>-0.64777106983902077</v>
      </c>
    </row>
    <row r="38" spans="1:9" x14ac:dyDescent="0.25">
      <c r="A38" s="24" t="s">
        <v>48</v>
      </c>
      <c r="B38" s="45">
        <f>'2022'!J38</f>
        <v>0</v>
      </c>
      <c r="C38" s="45">
        <f>'2021'!J38</f>
        <v>38308</v>
      </c>
      <c r="D38" s="45">
        <f t="shared" si="2"/>
        <v>-38308</v>
      </c>
      <c r="E38" s="46">
        <f t="shared" si="3"/>
        <v>-1</v>
      </c>
      <c r="F38" s="45">
        <f>SUM('2022'!B38:J38)</f>
        <v>129977</v>
      </c>
      <c r="G38" s="9">
        <f>SUM('2021'!B38:J38)</f>
        <v>349779</v>
      </c>
      <c r="H38" s="9">
        <f t="shared" si="4"/>
        <v>-219802</v>
      </c>
      <c r="I38" s="47">
        <f t="shared" si="5"/>
        <v>-0.62840250558209609</v>
      </c>
    </row>
    <row r="39" spans="1:9" x14ac:dyDescent="0.25">
      <c r="A39" s="26" t="s">
        <v>49</v>
      </c>
      <c r="B39" s="48">
        <f>'2022'!J39</f>
        <v>0</v>
      </c>
      <c r="C39" s="48">
        <f>'2021'!J39</f>
        <v>1242876</v>
      </c>
      <c r="D39" s="48">
        <f t="shared" si="2"/>
        <v>-1242876</v>
      </c>
      <c r="E39" s="49">
        <f t="shared" si="3"/>
        <v>-1</v>
      </c>
      <c r="F39" s="50">
        <f>SUM('2022'!B39:J39)</f>
        <v>4580753</v>
      </c>
      <c r="G39" s="50">
        <f>SUM('2021'!B39:J39)</f>
        <v>7873784</v>
      </c>
      <c r="H39" s="50">
        <f t="shared" si="4"/>
        <v>-3293031</v>
      </c>
      <c r="I39" s="51">
        <f t="shared" si="5"/>
        <v>-0.41822724626431207</v>
      </c>
    </row>
  </sheetData>
  <mergeCells count="2">
    <mergeCell ref="B4:E4"/>
    <mergeCell ref="F4:I4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D8F36-EE77-4EAF-810D-70ED4EF49DA1}">
  <dimension ref="A1:I39"/>
  <sheetViews>
    <sheetView workbookViewId="0">
      <selection activeCell="B5" sqref="B5:C5"/>
    </sheetView>
  </sheetViews>
  <sheetFormatPr baseColWidth="10" defaultColWidth="10.85546875" defaultRowHeight="15" x14ac:dyDescent="0.25"/>
  <cols>
    <col min="1" max="1" width="24.7109375" customWidth="1"/>
    <col min="2" max="9" width="15.7109375" customWidth="1"/>
  </cols>
  <sheetData>
    <row r="1" spans="1:9" ht="26.25" x14ac:dyDescent="0.4">
      <c r="A1" s="2" t="s">
        <v>51</v>
      </c>
    </row>
    <row r="2" spans="1:9" ht="15.75" x14ac:dyDescent="0.25">
      <c r="A2" s="29" t="s">
        <v>11</v>
      </c>
    </row>
    <row r="4" spans="1:9" x14ac:dyDescent="0.25">
      <c r="A4" s="4" t="s">
        <v>1</v>
      </c>
      <c r="B4" s="67" t="s">
        <v>52</v>
      </c>
      <c r="C4" s="68"/>
      <c r="D4" s="68"/>
      <c r="E4" s="69"/>
      <c r="F4" s="67" t="s">
        <v>53</v>
      </c>
      <c r="G4" s="68"/>
      <c r="H4" s="68"/>
      <c r="I4" s="69"/>
    </row>
    <row r="5" spans="1:9" x14ac:dyDescent="0.25">
      <c r="A5" s="37"/>
      <c r="B5" s="38">
        <f>'01 - 2022'!B5</f>
        <v>2022</v>
      </c>
      <c r="C5" s="38">
        <f>'01 - 2022'!C5</f>
        <v>2021</v>
      </c>
      <c r="D5" s="38" t="s">
        <v>54</v>
      </c>
      <c r="E5" s="38" t="s">
        <v>55</v>
      </c>
      <c r="F5" s="39">
        <f>B5</f>
        <v>2022</v>
      </c>
      <c r="G5" s="39">
        <f>C5</f>
        <v>2021</v>
      </c>
      <c r="H5" s="39" t="s">
        <v>54</v>
      </c>
      <c r="I5" s="38" t="s">
        <v>55</v>
      </c>
    </row>
    <row r="6" spans="1:9" x14ac:dyDescent="0.25">
      <c r="A6" s="19" t="s">
        <v>16</v>
      </c>
      <c r="B6" s="40">
        <f>'2022'!K6</f>
        <v>0</v>
      </c>
      <c r="C6" s="52">
        <f>'2021'!K6</f>
        <v>1372</v>
      </c>
      <c r="D6" s="52">
        <f t="shared" ref="D6" si="0">B6-C6</f>
        <v>-1372</v>
      </c>
      <c r="E6" s="41">
        <f t="shared" ref="E6" si="1">D6/C6</f>
        <v>-1</v>
      </c>
      <c r="F6" s="52">
        <f>SUM('2022'!B6:K6)</f>
        <v>5890</v>
      </c>
      <c r="G6" s="52">
        <f>SUM('2021'!B6:K6)</f>
        <v>11843</v>
      </c>
      <c r="H6" s="52">
        <f>F6-G6</f>
        <v>-5953</v>
      </c>
      <c r="I6" s="42">
        <f>H6/G6</f>
        <v>-0.5026597990374061</v>
      </c>
    </row>
    <row r="7" spans="1:9" x14ac:dyDescent="0.25">
      <c r="A7" s="21" t="s">
        <v>17</v>
      </c>
      <c r="B7" s="22">
        <f>'2022'!K7</f>
        <v>0</v>
      </c>
      <c r="C7" s="53">
        <f>'2021'!K7</f>
        <v>14176</v>
      </c>
      <c r="D7" s="53">
        <f t="shared" ref="D7:D39" si="2">B7-C7</f>
        <v>-14176</v>
      </c>
      <c r="E7" s="43">
        <f t="shared" ref="E7:E39" si="3">D7/C7</f>
        <v>-1</v>
      </c>
      <c r="F7" s="53">
        <f>SUM('2022'!B7:K7)</f>
        <v>58093</v>
      </c>
      <c r="G7" s="53">
        <f>SUM('2021'!B7:K7)</f>
        <v>120336</v>
      </c>
      <c r="H7" s="53">
        <f t="shared" ref="H7:H39" si="4">F7-G7</f>
        <v>-62243</v>
      </c>
      <c r="I7" s="44">
        <f t="shared" ref="I7:I39" si="5">H7/G7</f>
        <v>-0.51724338518813984</v>
      </c>
    </row>
    <row r="8" spans="1:9" x14ac:dyDescent="0.25">
      <c r="A8" s="19" t="s">
        <v>18</v>
      </c>
      <c r="B8" s="40">
        <f>'2022'!K8</f>
        <v>0</v>
      </c>
      <c r="C8" s="52">
        <f>'2021'!K8</f>
        <v>9070</v>
      </c>
      <c r="D8" s="52">
        <f t="shared" si="2"/>
        <v>-9070</v>
      </c>
      <c r="E8" s="41">
        <f t="shared" si="3"/>
        <v>-1</v>
      </c>
      <c r="F8" s="52">
        <f>SUM('2022'!B8:K8)</f>
        <v>43654</v>
      </c>
      <c r="G8" s="52">
        <f>SUM('2021'!B8:K8)</f>
        <v>80165</v>
      </c>
      <c r="H8" s="52">
        <f t="shared" si="4"/>
        <v>-36511</v>
      </c>
      <c r="I8" s="42">
        <f t="shared" si="5"/>
        <v>-0.45544813821493169</v>
      </c>
    </row>
    <row r="9" spans="1:9" x14ac:dyDescent="0.25">
      <c r="A9" s="24" t="s">
        <v>19</v>
      </c>
      <c r="B9" s="45">
        <f>'2022'!K9</f>
        <v>0</v>
      </c>
      <c r="C9" s="45">
        <f>'2021'!K9</f>
        <v>24618</v>
      </c>
      <c r="D9" s="45">
        <f t="shared" si="2"/>
        <v>-24618</v>
      </c>
      <c r="E9" s="46">
        <f t="shared" si="3"/>
        <v>-1</v>
      </c>
      <c r="F9" s="45">
        <f>SUM('2022'!B9:K9)</f>
        <v>107637</v>
      </c>
      <c r="G9" s="45">
        <f>SUM('2021'!B9:K9)</f>
        <v>212344</v>
      </c>
      <c r="H9" s="45">
        <f t="shared" si="4"/>
        <v>-104707</v>
      </c>
      <c r="I9" s="47">
        <f t="shared" si="5"/>
        <v>-0.49310081754134799</v>
      </c>
    </row>
    <row r="10" spans="1:9" x14ac:dyDescent="0.25">
      <c r="A10" s="21" t="s">
        <v>20</v>
      </c>
      <c r="B10" s="22">
        <f>'2022'!K10</f>
        <v>0</v>
      </c>
      <c r="C10" s="53">
        <f>'2021'!K10</f>
        <v>35757</v>
      </c>
      <c r="D10" s="53">
        <f t="shared" si="2"/>
        <v>-35757</v>
      </c>
      <c r="E10" s="43">
        <f t="shared" si="3"/>
        <v>-1</v>
      </c>
      <c r="F10" s="53">
        <f>SUM('2022'!B10:K10)</f>
        <v>130498</v>
      </c>
      <c r="G10" s="53">
        <f>SUM('2021'!B10:K10)</f>
        <v>246494</v>
      </c>
      <c r="H10" s="53">
        <f t="shared" si="4"/>
        <v>-115996</v>
      </c>
      <c r="I10" s="42">
        <f t="shared" si="5"/>
        <v>-0.47058346247778848</v>
      </c>
    </row>
    <row r="11" spans="1:9" x14ac:dyDescent="0.25">
      <c r="A11" s="19" t="s">
        <v>21</v>
      </c>
      <c r="B11" s="40">
        <f>'2022'!K11</f>
        <v>0</v>
      </c>
      <c r="C11" s="52">
        <f>'2021'!K11</f>
        <v>134779</v>
      </c>
      <c r="D11" s="52">
        <f t="shared" si="2"/>
        <v>-134779</v>
      </c>
      <c r="E11" s="41">
        <f t="shared" si="3"/>
        <v>-1</v>
      </c>
      <c r="F11" s="52">
        <f>SUM('2022'!B11:K11)</f>
        <v>512729</v>
      </c>
      <c r="G11" s="52">
        <f>SUM('2021'!B11:K11)</f>
        <v>966843</v>
      </c>
      <c r="H11" s="52">
        <f t="shared" si="4"/>
        <v>-454114</v>
      </c>
      <c r="I11" s="42">
        <f t="shared" si="5"/>
        <v>-0.46968742598332924</v>
      </c>
    </row>
    <row r="12" spans="1:9" x14ac:dyDescent="0.25">
      <c r="A12" s="21" t="s">
        <v>22</v>
      </c>
      <c r="B12" s="22">
        <f>'2022'!K12</f>
        <v>0</v>
      </c>
      <c r="C12" s="53">
        <f>'2021'!K12</f>
        <v>4190</v>
      </c>
      <c r="D12" s="53">
        <f t="shared" si="2"/>
        <v>-4190</v>
      </c>
      <c r="E12" s="43">
        <f t="shared" si="3"/>
        <v>-1</v>
      </c>
      <c r="F12" s="53">
        <f>SUM('2022'!B12:K12)</f>
        <v>18055</v>
      </c>
      <c r="G12" s="53">
        <f>SUM('2021'!B12:K12)</f>
        <v>32033</v>
      </c>
      <c r="H12" s="53">
        <f t="shared" si="4"/>
        <v>-13978</v>
      </c>
      <c r="I12" s="44">
        <f t="shared" si="5"/>
        <v>-0.43636250117066777</v>
      </c>
    </row>
    <row r="13" spans="1:9" x14ac:dyDescent="0.25">
      <c r="A13" s="19" t="s">
        <v>23</v>
      </c>
      <c r="B13" s="40">
        <f>'2022'!K13</f>
        <v>0</v>
      </c>
      <c r="C13" s="52">
        <f>'2021'!K13</f>
        <v>186715</v>
      </c>
      <c r="D13" s="52">
        <f t="shared" si="2"/>
        <v>-186715</v>
      </c>
      <c r="E13" s="41">
        <f t="shared" si="3"/>
        <v>-1</v>
      </c>
      <c r="F13" s="52">
        <f>SUM('2022'!B13:K13)</f>
        <v>720117</v>
      </c>
      <c r="G13" s="52">
        <f>SUM('2021'!B13:K13)</f>
        <v>1318384</v>
      </c>
      <c r="H13" s="52">
        <f t="shared" si="4"/>
        <v>-598267</v>
      </c>
      <c r="I13" s="42">
        <f t="shared" si="5"/>
        <v>-0.45378812242867023</v>
      </c>
    </row>
    <row r="14" spans="1:9" x14ac:dyDescent="0.25">
      <c r="A14" s="24" t="s">
        <v>24</v>
      </c>
      <c r="B14" s="45">
        <f>'2022'!K14</f>
        <v>0</v>
      </c>
      <c r="C14" s="45">
        <f>'2021'!K14</f>
        <v>361441</v>
      </c>
      <c r="D14" s="45">
        <f t="shared" si="2"/>
        <v>-361441</v>
      </c>
      <c r="E14" s="46">
        <f t="shared" si="3"/>
        <v>-1</v>
      </c>
      <c r="F14" s="45">
        <f>SUM('2022'!B14:K14)</f>
        <v>1381399</v>
      </c>
      <c r="G14" s="45">
        <f>SUM('2021'!B14:K14)</f>
        <v>2563754</v>
      </c>
      <c r="H14" s="45">
        <f t="shared" si="4"/>
        <v>-1182355</v>
      </c>
      <c r="I14" s="47">
        <f t="shared" si="5"/>
        <v>-0.46118114296457463</v>
      </c>
    </row>
    <row r="15" spans="1:9" x14ac:dyDescent="0.25">
      <c r="A15" s="21" t="s">
        <v>25</v>
      </c>
      <c r="B15" s="22">
        <f>'2022'!K15</f>
        <v>0</v>
      </c>
      <c r="C15" s="53">
        <f>'2021'!K15</f>
        <v>12371</v>
      </c>
      <c r="D15" s="53">
        <f t="shared" si="2"/>
        <v>-12371</v>
      </c>
      <c r="E15" s="43">
        <f t="shared" si="3"/>
        <v>-1</v>
      </c>
      <c r="F15" s="53">
        <f>SUM('2022'!B15:K15)</f>
        <v>51702</v>
      </c>
      <c r="G15" s="53">
        <f>SUM('2021'!B15:K15)</f>
        <v>111600</v>
      </c>
      <c r="H15" s="53">
        <f t="shared" si="4"/>
        <v>-59898</v>
      </c>
      <c r="I15" s="44">
        <f t="shared" si="5"/>
        <v>-0.5367204301075269</v>
      </c>
    </row>
    <row r="16" spans="1:9" x14ac:dyDescent="0.25">
      <c r="A16" s="19" t="s">
        <v>26</v>
      </c>
      <c r="B16" s="40">
        <f>'2022'!K16</f>
        <v>0</v>
      </c>
      <c r="C16" s="52">
        <f>'2021'!K16</f>
        <v>8824</v>
      </c>
      <c r="D16" s="52">
        <f t="shared" si="2"/>
        <v>-8824</v>
      </c>
      <c r="E16" s="41">
        <f t="shared" si="3"/>
        <v>-1</v>
      </c>
      <c r="F16" s="52">
        <f>SUM('2022'!B16:K16)</f>
        <v>35798</v>
      </c>
      <c r="G16" s="52">
        <f>SUM('2021'!B16:K16)</f>
        <v>79521</v>
      </c>
      <c r="H16" s="52">
        <f t="shared" si="4"/>
        <v>-43723</v>
      </c>
      <c r="I16" s="42">
        <f t="shared" si="5"/>
        <v>-0.54982960475849152</v>
      </c>
    </row>
    <row r="17" spans="1:9" x14ac:dyDescent="0.25">
      <c r="A17" s="24" t="s">
        <v>27</v>
      </c>
      <c r="B17" s="45">
        <f>'2022'!K17</f>
        <v>0</v>
      </c>
      <c r="C17" s="45">
        <f>'2021'!K17</f>
        <v>21195</v>
      </c>
      <c r="D17" s="45">
        <f t="shared" si="2"/>
        <v>-21195</v>
      </c>
      <c r="E17" s="46">
        <f t="shared" si="3"/>
        <v>-1</v>
      </c>
      <c r="F17" s="45">
        <f>SUM('2022'!B17:K17)</f>
        <v>87500</v>
      </c>
      <c r="G17" s="45">
        <f>SUM('2021'!B17:K17)</f>
        <v>191121</v>
      </c>
      <c r="H17" s="45">
        <f t="shared" si="4"/>
        <v>-103621</v>
      </c>
      <c r="I17" s="47">
        <f t="shared" si="5"/>
        <v>-0.54217485258030251</v>
      </c>
    </row>
    <row r="18" spans="1:9" x14ac:dyDescent="0.25">
      <c r="A18" s="21" t="s">
        <v>28</v>
      </c>
      <c r="B18" s="22">
        <f>'2022'!K18</f>
        <v>0</v>
      </c>
      <c r="C18" s="53">
        <f>'2021'!K18</f>
        <v>77262</v>
      </c>
      <c r="D18" s="53">
        <f t="shared" si="2"/>
        <v>-77262</v>
      </c>
      <c r="E18" s="43">
        <f t="shared" si="3"/>
        <v>-1</v>
      </c>
      <c r="F18" s="53">
        <f>SUM('2022'!B18:K18)</f>
        <v>300782</v>
      </c>
      <c r="G18" s="53">
        <f>SUM('2021'!B18:K18)</f>
        <v>619740</v>
      </c>
      <c r="H18" s="53">
        <f t="shared" si="4"/>
        <v>-318958</v>
      </c>
      <c r="I18" s="44">
        <f t="shared" si="5"/>
        <v>-0.51466421402523643</v>
      </c>
    </row>
    <row r="19" spans="1:9" x14ac:dyDescent="0.25">
      <c r="A19" s="19" t="s">
        <v>29</v>
      </c>
      <c r="B19" s="40">
        <f>'2022'!K19</f>
        <v>0</v>
      </c>
      <c r="C19" s="52">
        <f>'2021'!K19</f>
        <v>268609</v>
      </c>
      <c r="D19" s="52">
        <f t="shared" si="2"/>
        <v>-268609</v>
      </c>
      <c r="E19" s="41">
        <f t="shared" si="3"/>
        <v>-1</v>
      </c>
      <c r="F19" s="52">
        <f>SUM('2022'!B19:K19)</f>
        <v>1054036</v>
      </c>
      <c r="G19" s="52">
        <f>SUM('2021'!B19:K19)</f>
        <v>2105693</v>
      </c>
      <c r="H19" s="52">
        <f t="shared" si="4"/>
        <v>-1051657</v>
      </c>
      <c r="I19" s="42">
        <f t="shared" si="5"/>
        <v>-0.49943510283787806</v>
      </c>
    </row>
    <row r="20" spans="1:9" x14ac:dyDescent="0.25">
      <c r="A20" s="24" t="s">
        <v>30</v>
      </c>
      <c r="B20" s="45">
        <f>'2022'!K20</f>
        <v>0</v>
      </c>
      <c r="C20" s="45">
        <f>'2021'!K20</f>
        <v>345871</v>
      </c>
      <c r="D20" s="45">
        <f t="shared" si="2"/>
        <v>-345871</v>
      </c>
      <c r="E20" s="46">
        <f t="shared" si="3"/>
        <v>-1</v>
      </c>
      <c r="F20" s="45">
        <f>SUM('2022'!B20:K20)</f>
        <v>1354818</v>
      </c>
      <c r="G20" s="45">
        <f>SUM('2021'!B20:K20)</f>
        <v>2725433</v>
      </c>
      <c r="H20" s="45">
        <f t="shared" si="4"/>
        <v>-1370615</v>
      </c>
      <c r="I20" s="47">
        <f t="shared" si="5"/>
        <v>-0.50289807160917188</v>
      </c>
    </row>
    <row r="21" spans="1:9" x14ac:dyDescent="0.25">
      <c r="A21" s="21" t="s">
        <v>31</v>
      </c>
      <c r="B21" s="22">
        <f>'2022'!K21</f>
        <v>0</v>
      </c>
      <c r="C21" s="53">
        <f>'2021'!K21</f>
        <v>1333</v>
      </c>
      <c r="D21" s="53">
        <f t="shared" si="2"/>
        <v>-1333</v>
      </c>
      <c r="E21" s="43">
        <f t="shared" si="3"/>
        <v>-1</v>
      </c>
      <c r="F21" s="53">
        <f>SUM('2022'!B21:K21)</f>
        <v>5240</v>
      </c>
      <c r="G21" s="53">
        <f>SUM('2021'!B21:K21)</f>
        <v>13473</v>
      </c>
      <c r="H21" s="53">
        <f t="shared" si="4"/>
        <v>-8233</v>
      </c>
      <c r="I21" s="44">
        <f t="shared" si="5"/>
        <v>-0.61107399985155497</v>
      </c>
    </row>
    <row r="22" spans="1:9" x14ac:dyDescent="0.25">
      <c r="A22" s="19" t="s">
        <v>32</v>
      </c>
      <c r="B22" s="40">
        <f>'2022'!K22</f>
        <v>0</v>
      </c>
      <c r="C22" s="52">
        <f>'2021'!K22</f>
        <v>3708</v>
      </c>
      <c r="D22" s="52">
        <f t="shared" si="2"/>
        <v>-3708</v>
      </c>
      <c r="E22" s="41">
        <f t="shared" si="3"/>
        <v>-1</v>
      </c>
      <c r="F22" s="52">
        <f>SUM('2022'!B22:K22)</f>
        <v>14205</v>
      </c>
      <c r="G22" s="52">
        <f>SUM('2021'!B22:K22)</f>
        <v>31720</v>
      </c>
      <c r="H22" s="52">
        <f t="shared" si="4"/>
        <v>-17515</v>
      </c>
      <c r="I22" s="42">
        <f t="shared" si="5"/>
        <v>-0.55217528373266078</v>
      </c>
    </row>
    <row r="23" spans="1:9" x14ac:dyDescent="0.25">
      <c r="A23" s="21" t="s">
        <v>33</v>
      </c>
      <c r="B23" s="22">
        <f>'2022'!K23</f>
        <v>0</v>
      </c>
      <c r="C23" s="53">
        <f>'2021'!K23</f>
        <v>1521</v>
      </c>
      <c r="D23" s="53">
        <f t="shared" si="2"/>
        <v>-1521</v>
      </c>
      <c r="E23" s="43">
        <f t="shared" si="3"/>
        <v>-1</v>
      </c>
      <c r="F23" s="53">
        <f>SUM('2022'!B23:K23)</f>
        <v>6377</v>
      </c>
      <c r="G23" s="53">
        <f>SUM('2021'!B23:K23)</f>
        <v>15278</v>
      </c>
      <c r="H23" s="53">
        <f t="shared" si="4"/>
        <v>-8901</v>
      </c>
      <c r="I23" s="44">
        <f t="shared" si="5"/>
        <v>-0.58260243487367458</v>
      </c>
    </row>
    <row r="24" spans="1:9" x14ac:dyDescent="0.25">
      <c r="A24" s="19" t="s">
        <v>34</v>
      </c>
      <c r="B24" s="40">
        <f>'2022'!K24</f>
        <v>0</v>
      </c>
      <c r="C24" s="52">
        <f>'2021'!K24</f>
        <v>2131</v>
      </c>
      <c r="D24" s="52">
        <f t="shared" si="2"/>
        <v>-2131</v>
      </c>
      <c r="E24" s="41">
        <f t="shared" si="3"/>
        <v>-1</v>
      </c>
      <c r="F24" s="52">
        <f>SUM('2022'!B24:K24)</f>
        <v>9072</v>
      </c>
      <c r="G24" s="52">
        <f>SUM('2021'!B24:K24)</f>
        <v>21767</v>
      </c>
      <c r="H24" s="52">
        <f t="shared" si="4"/>
        <v>-12695</v>
      </c>
      <c r="I24" s="42">
        <f t="shared" si="5"/>
        <v>-0.58322230899986216</v>
      </c>
    </row>
    <row r="25" spans="1:9" x14ac:dyDescent="0.25">
      <c r="A25" s="21" t="s">
        <v>35</v>
      </c>
      <c r="B25" s="22">
        <f>'2022'!K25</f>
        <v>0</v>
      </c>
      <c r="C25" s="53">
        <f>'2021'!K25</f>
        <v>3682</v>
      </c>
      <c r="D25" s="53">
        <f t="shared" si="2"/>
        <v>-3682</v>
      </c>
      <c r="E25" s="43">
        <f t="shared" si="3"/>
        <v>-1</v>
      </c>
      <c r="F25" s="53">
        <f>SUM('2022'!B25:K25)</f>
        <v>15022</v>
      </c>
      <c r="G25" s="53">
        <f>SUM('2021'!B25:K25)</f>
        <v>34155</v>
      </c>
      <c r="H25" s="53">
        <f t="shared" si="4"/>
        <v>-19133</v>
      </c>
      <c r="I25" s="44">
        <f t="shared" si="5"/>
        <v>-0.56018152539891675</v>
      </c>
    </row>
    <row r="26" spans="1:9" x14ac:dyDescent="0.25">
      <c r="A26" s="19" t="s">
        <v>36</v>
      </c>
      <c r="B26" s="40">
        <f>'2022'!K26</f>
        <v>0</v>
      </c>
      <c r="C26" s="52">
        <f>'2021'!K26</f>
        <v>4320</v>
      </c>
      <c r="D26" s="52">
        <f t="shared" si="2"/>
        <v>-4320</v>
      </c>
      <c r="E26" s="41">
        <f t="shared" si="3"/>
        <v>-1</v>
      </c>
      <c r="F26" s="52">
        <f>SUM('2022'!B26:K26)</f>
        <v>19408</v>
      </c>
      <c r="G26" s="52">
        <f>SUM('2021'!B26:K26)</f>
        <v>45495</v>
      </c>
      <c r="H26" s="52">
        <f t="shared" si="4"/>
        <v>-26087</v>
      </c>
      <c r="I26" s="42">
        <f t="shared" si="5"/>
        <v>-0.57340367073304754</v>
      </c>
    </row>
    <row r="27" spans="1:9" x14ac:dyDescent="0.25">
      <c r="A27" s="24" t="s">
        <v>37</v>
      </c>
      <c r="B27" s="45">
        <f>'2022'!K27</f>
        <v>0</v>
      </c>
      <c r="C27" s="45">
        <f>'2021'!K27</f>
        <v>16695</v>
      </c>
      <c r="D27" s="45">
        <f t="shared" si="2"/>
        <v>-16695</v>
      </c>
      <c r="E27" s="46">
        <f t="shared" si="3"/>
        <v>-1</v>
      </c>
      <c r="F27" s="45">
        <f>SUM('2022'!B27:K27)</f>
        <v>69324</v>
      </c>
      <c r="G27" s="45">
        <f>SUM('2021'!B27:K27)</f>
        <v>161888</v>
      </c>
      <c r="H27" s="45">
        <f t="shared" si="4"/>
        <v>-92564</v>
      </c>
      <c r="I27" s="47">
        <f t="shared" si="5"/>
        <v>-0.57177801937141726</v>
      </c>
    </row>
    <row r="28" spans="1:9" x14ac:dyDescent="0.25">
      <c r="A28" s="21" t="s">
        <v>38</v>
      </c>
      <c r="B28" s="22">
        <f>'2022'!K28</f>
        <v>0</v>
      </c>
      <c r="C28" s="53">
        <f>'2021'!K28</f>
        <v>10679</v>
      </c>
      <c r="D28" s="53">
        <f t="shared" si="2"/>
        <v>-10679</v>
      </c>
      <c r="E28" s="43">
        <f t="shared" si="3"/>
        <v>-1</v>
      </c>
      <c r="F28" s="53">
        <f>SUM('2022'!B28:K28)</f>
        <v>41928</v>
      </c>
      <c r="G28" s="53">
        <f>SUM('2021'!B28:K28)</f>
        <v>88422</v>
      </c>
      <c r="H28" s="53">
        <f t="shared" si="4"/>
        <v>-46494</v>
      </c>
      <c r="I28" s="44">
        <f t="shared" si="5"/>
        <v>-0.52581936622107617</v>
      </c>
    </row>
    <row r="29" spans="1:9" x14ac:dyDescent="0.25">
      <c r="A29" s="19" t="s">
        <v>39</v>
      </c>
      <c r="B29" s="40">
        <f>'2022'!K29</f>
        <v>0</v>
      </c>
      <c r="C29" s="52">
        <f>'2021'!K29</f>
        <v>51595</v>
      </c>
      <c r="D29" s="52">
        <f t="shared" si="2"/>
        <v>-51595</v>
      </c>
      <c r="E29" s="41">
        <f t="shared" si="3"/>
        <v>-1</v>
      </c>
      <c r="F29" s="52">
        <f>SUM('2022'!B29:K29)</f>
        <v>216641</v>
      </c>
      <c r="G29" s="52">
        <f>SUM('2021'!B29:K29)</f>
        <v>389300</v>
      </c>
      <c r="H29" s="52">
        <f t="shared" si="4"/>
        <v>-172659</v>
      </c>
      <c r="I29" s="42">
        <f t="shared" si="5"/>
        <v>-0.44351143077318261</v>
      </c>
    </row>
    <row r="30" spans="1:9" x14ac:dyDescent="0.25">
      <c r="A30" s="21" t="s">
        <v>40</v>
      </c>
      <c r="B30" s="22">
        <f>'2022'!K30</f>
        <v>0</v>
      </c>
      <c r="C30" s="53">
        <f>'2021'!K30</f>
        <v>73659</v>
      </c>
      <c r="D30" s="53">
        <f t="shared" si="2"/>
        <v>-73659</v>
      </c>
      <c r="E30" s="43">
        <f t="shared" si="3"/>
        <v>-1</v>
      </c>
      <c r="F30" s="53">
        <f>SUM('2022'!B30:K30)</f>
        <v>281910</v>
      </c>
      <c r="G30" s="53">
        <f>SUM('2021'!B30:K30)</f>
        <v>549574</v>
      </c>
      <c r="H30" s="53">
        <f t="shared" si="4"/>
        <v>-267664</v>
      </c>
      <c r="I30" s="44">
        <f t="shared" si="5"/>
        <v>-0.48703905206578185</v>
      </c>
    </row>
    <row r="31" spans="1:9" x14ac:dyDescent="0.25">
      <c r="A31" s="24" t="s">
        <v>41</v>
      </c>
      <c r="B31" s="45">
        <f>'2022'!K31</f>
        <v>0</v>
      </c>
      <c r="C31" s="45">
        <f>'2021'!K31</f>
        <v>135933</v>
      </c>
      <c r="D31" s="45">
        <f t="shared" si="2"/>
        <v>-135933</v>
      </c>
      <c r="E31" s="46">
        <f t="shared" si="3"/>
        <v>-1</v>
      </c>
      <c r="F31" s="45">
        <f>SUM('2022'!B31:K31)</f>
        <v>540479</v>
      </c>
      <c r="G31" s="45">
        <f>SUM('2021'!B31:K31)</f>
        <v>1027296</v>
      </c>
      <c r="H31" s="45">
        <f t="shared" si="4"/>
        <v>-486817</v>
      </c>
      <c r="I31" s="47">
        <f t="shared" si="5"/>
        <v>-0.47388191913528332</v>
      </c>
    </row>
    <row r="32" spans="1:9" x14ac:dyDescent="0.25">
      <c r="A32" s="19" t="s">
        <v>42</v>
      </c>
      <c r="B32" s="40">
        <f>'2022'!K32</f>
        <v>0</v>
      </c>
      <c r="C32" s="52">
        <f>'2021'!K32</f>
        <v>89954</v>
      </c>
      <c r="D32" s="52">
        <f t="shared" si="2"/>
        <v>-89954</v>
      </c>
      <c r="E32" s="41">
        <f t="shared" si="3"/>
        <v>-1</v>
      </c>
      <c r="F32" s="52">
        <f>SUM('2022'!B32:K32)</f>
        <v>378898</v>
      </c>
      <c r="G32" s="52">
        <f>SUM('2021'!B32:K32)</f>
        <v>769780</v>
      </c>
      <c r="H32" s="52">
        <f t="shared" si="4"/>
        <v>-390882</v>
      </c>
      <c r="I32" s="42">
        <f t="shared" si="5"/>
        <v>-0.50778404219387352</v>
      </c>
    </row>
    <row r="33" spans="1:9" x14ac:dyDescent="0.25">
      <c r="A33" s="21" t="s">
        <v>43</v>
      </c>
      <c r="B33" s="22">
        <f>'2022'!K33</f>
        <v>0</v>
      </c>
      <c r="C33" s="53">
        <f>'2021'!K33</f>
        <v>129909</v>
      </c>
      <c r="D33" s="53">
        <f t="shared" si="2"/>
        <v>-129909</v>
      </c>
      <c r="E33" s="43">
        <f t="shared" si="3"/>
        <v>-1</v>
      </c>
      <c r="F33" s="53">
        <f>SUM('2022'!B33:K33)</f>
        <v>530721</v>
      </c>
      <c r="G33" s="53">
        <f>SUM('2021'!B33:K33)</f>
        <v>998005</v>
      </c>
      <c r="H33" s="53">
        <f t="shared" si="4"/>
        <v>-467284</v>
      </c>
      <c r="I33" s="44">
        <f t="shared" si="5"/>
        <v>-0.46821809509972395</v>
      </c>
    </row>
    <row r="34" spans="1:9" x14ac:dyDescent="0.25">
      <c r="A34" s="24" t="s">
        <v>44</v>
      </c>
      <c r="B34" s="45">
        <f>'2022'!K34</f>
        <v>0</v>
      </c>
      <c r="C34" s="45">
        <f>'2021'!K34</f>
        <v>219863</v>
      </c>
      <c r="D34" s="54">
        <f t="shared" si="2"/>
        <v>-219863</v>
      </c>
      <c r="E34" s="46">
        <f t="shared" si="3"/>
        <v>-1</v>
      </c>
      <c r="F34" s="45">
        <f>SUM('2022'!B34:K34)</f>
        <v>909619</v>
      </c>
      <c r="G34" s="8">
        <f>SUM('2021'!B34:K34)</f>
        <v>1767785</v>
      </c>
      <c r="H34" s="8">
        <f t="shared" si="4"/>
        <v>-858166</v>
      </c>
      <c r="I34" s="47">
        <f t="shared" si="5"/>
        <v>-0.48544704248537013</v>
      </c>
    </row>
    <row r="35" spans="1:9" x14ac:dyDescent="0.25">
      <c r="A35" s="19" t="s">
        <v>45</v>
      </c>
      <c r="B35" s="40">
        <f>'2022'!K35</f>
        <v>0</v>
      </c>
      <c r="C35" s="52">
        <f>'2021'!K35</f>
        <v>62</v>
      </c>
      <c r="D35" s="52">
        <f t="shared" si="2"/>
        <v>-62</v>
      </c>
      <c r="E35" s="41">
        <f t="shared" si="3"/>
        <v>-1</v>
      </c>
      <c r="F35" s="10">
        <f>SUM('2022'!B35:K35)</f>
        <v>224</v>
      </c>
      <c r="G35" s="40">
        <f>SUM('2021'!B35:K35)</f>
        <v>544</v>
      </c>
      <c r="H35" s="40">
        <f t="shared" si="4"/>
        <v>-320</v>
      </c>
      <c r="I35" s="6">
        <f t="shared" si="5"/>
        <v>-0.58823529411764708</v>
      </c>
    </row>
    <row r="36" spans="1:9" x14ac:dyDescent="0.25">
      <c r="A36" s="21" t="s">
        <v>46</v>
      </c>
      <c r="B36" s="22">
        <f>'2022'!K36</f>
        <v>0</v>
      </c>
      <c r="C36" s="53">
        <f>'2021'!K36</f>
        <v>6870</v>
      </c>
      <c r="D36" s="53">
        <f t="shared" si="2"/>
        <v>-6870</v>
      </c>
      <c r="E36" s="55">
        <f t="shared" si="3"/>
        <v>-1</v>
      </c>
      <c r="F36" s="11">
        <f>SUM('2022'!B36:K36)</f>
        <v>25843</v>
      </c>
      <c r="G36" s="22">
        <f>SUM('2021'!B36:K36)</f>
        <v>61160</v>
      </c>
      <c r="H36" s="22">
        <f t="shared" si="4"/>
        <v>-35317</v>
      </c>
      <c r="I36" s="7">
        <f t="shared" si="5"/>
        <v>-0.57745258338783523</v>
      </c>
    </row>
    <row r="37" spans="1:9" x14ac:dyDescent="0.25">
      <c r="A37" s="19" t="s">
        <v>47</v>
      </c>
      <c r="B37" s="40">
        <f>'2022'!K37</f>
        <v>0</v>
      </c>
      <c r="C37" s="52">
        <f>'2021'!K37</f>
        <v>24914</v>
      </c>
      <c r="D37" s="52">
        <f t="shared" si="2"/>
        <v>-24914</v>
      </c>
      <c r="E37" s="41">
        <f t="shared" si="3"/>
        <v>-1</v>
      </c>
      <c r="F37" s="10">
        <f>SUM('2022'!B37:K37)</f>
        <v>103910</v>
      </c>
      <c r="G37" s="40">
        <f>SUM('2021'!B37:K37)</f>
        <v>319921</v>
      </c>
      <c r="H37" s="40">
        <f t="shared" si="4"/>
        <v>-216011</v>
      </c>
      <c r="I37" s="6">
        <f t="shared" si="5"/>
        <v>-0.67520106526298684</v>
      </c>
    </row>
    <row r="38" spans="1:9" x14ac:dyDescent="0.25">
      <c r="A38" s="24" t="s">
        <v>48</v>
      </c>
      <c r="B38" s="45">
        <f>'2022'!K38</f>
        <v>0</v>
      </c>
      <c r="C38" s="45">
        <f>'2021'!K38</f>
        <v>31846</v>
      </c>
      <c r="D38" s="45">
        <f t="shared" si="2"/>
        <v>-31846</v>
      </c>
      <c r="E38" s="46">
        <f t="shared" si="3"/>
        <v>-1</v>
      </c>
      <c r="F38" s="45">
        <f>SUM('2022'!B38:K38)</f>
        <v>129977</v>
      </c>
      <c r="G38" s="9">
        <f>SUM('2021'!B38:K38)</f>
        <v>381625</v>
      </c>
      <c r="H38" s="9">
        <f t="shared" si="4"/>
        <v>-251648</v>
      </c>
      <c r="I38" s="47">
        <f t="shared" si="5"/>
        <v>-0.65941172617097932</v>
      </c>
    </row>
    <row r="39" spans="1:9" x14ac:dyDescent="0.25">
      <c r="A39" s="26" t="s">
        <v>49</v>
      </c>
      <c r="B39" s="48">
        <f>'2022'!K39</f>
        <v>0</v>
      </c>
      <c r="C39" s="48">
        <f>'2021'!K39</f>
        <v>1157462</v>
      </c>
      <c r="D39" s="48">
        <f t="shared" si="2"/>
        <v>-1157462</v>
      </c>
      <c r="E39" s="49">
        <f t="shared" si="3"/>
        <v>-1</v>
      </c>
      <c r="F39" s="50">
        <f>SUM('2022'!B39:K39)</f>
        <v>4580753</v>
      </c>
      <c r="G39" s="50">
        <f>SUM('2021'!B39:K39)</f>
        <v>9031246</v>
      </c>
      <c r="H39" s="50">
        <f t="shared" si="4"/>
        <v>-4450493</v>
      </c>
      <c r="I39" s="51">
        <f t="shared" si="5"/>
        <v>-0.49278837050834401</v>
      </c>
    </row>
  </sheetData>
  <mergeCells count="2">
    <mergeCell ref="B4:E4"/>
    <mergeCell ref="F4:I4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900C9-F3A8-491F-9E59-8E2CC2C42728}">
  <dimension ref="A1:I39"/>
  <sheetViews>
    <sheetView workbookViewId="0">
      <selection activeCell="B5" sqref="B5:C5"/>
    </sheetView>
  </sheetViews>
  <sheetFormatPr baseColWidth="10" defaultColWidth="10.85546875" defaultRowHeight="15" x14ac:dyDescent="0.25"/>
  <cols>
    <col min="1" max="1" width="24.7109375" customWidth="1"/>
    <col min="2" max="9" width="15.7109375" customWidth="1"/>
  </cols>
  <sheetData>
    <row r="1" spans="1:9" ht="26.25" x14ac:dyDescent="0.4">
      <c r="A1" s="2" t="s">
        <v>51</v>
      </c>
    </row>
    <row r="2" spans="1:9" ht="15.75" x14ac:dyDescent="0.25">
      <c r="A2" s="28" t="s">
        <v>12</v>
      </c>
    </row>
    <row r="4" spans="1:9" x14ac:dyDescent="0.25">
      <c r="A4" s="4" t="s">
        <v>1</v>
      </c>
      <c r="B4" s="67" t="s">
        <v>52</v>
      </c>
      <c r="C4" s="68"/>
      <c r="D4" s="68"/>
      <c r="E4" s="69"/>
      <c r="F4" s="67" t="s">
        <v>53</v>
      </c>
      <c r="G4" s="68"/>
      <c r="H4" s="68"/>
      <c r="I4" s="69"/>
    </row>
    <row r="5" spans="1:9" x14ac:dyDescent="0.25">
      <c r="A5" s="37"/>
      <c r="B5" s="38">
        <f>'01 - 2022'!B5</f>
        <v>2022</v>
      </c>
      <c r="C5" s="38">
        <f>'01 - 2022'!C5</f>
        <v>2021</v>
      </c>
      <c r="D5" s="38" t="s">
        <v>54</v>
      </c>
      <c r="E5" s="38" t="s">
        <v>55</v>
      </c>
      <c r="F5" s="39">
        <f>B5</f>
        <v>2022</v>
      </c>
      <c r="G5" s="39">
        <f>C5</f>
        <v>2021</v>
      </c>
      <c r="H5" s="39" t="s">
        <v>54</v>
      </c>
      <c r="I5" s="38" t="s">
        <v>55</v>
      </c>
    </row>
    <row r="6" spans="1:9" x14ac:dyDescent="0.25">
      <c r="A6" s="19" t="s">
        <v>16</v>
      </c>
      <c r="B6" s="40">
        <f>'2022'!L6</f>
        <v>0</v>
      </c>
      <c r="C6" s="52">
        <f>'2021'!L6</f>
        <v>1933</v>
      </c>
      <c r="D6" s="52">
        <f t="shared" ref="D6" si="0">B6-C6</f>
        <v>-1933</v>
      </c>
      <c r="E6" s="41">
        <f t="shared" ref="E6" si="1">D6/C6</f>
        <v>-1</v>
      </c>
      <c r="F6" s="52">
        <f>SUM('2022'!B6:L6)</f>
        <v>5890</v>
      </c>
      <c r="G6" s="52">
        <f>SUM('2021'!B6:L6)</f>
        <v>13776</v>
      </c>
      <c r="H6" s="52">
        <f>F6-G6</f>
        <v>-7886</v>
      </c>
      <c r="I6" s="42">
        <f>H6/G6</f>
        <v>-0.5724448315911731</v>
      </c>
    </row>
    <row r="7" spans="1:9" x14ac:dyDescent="0.25">
      <c r="A7" s="21" t="s">
        <v>17</v>
      </c>
      <c r="B7" s="22">
        <f>'2022'!L7</f>
        <v>0</v>
      </c>
      <c r="C7" s="53">
        <f>'2021'!L7</f>
        <v>18218</v>
      </c>
      <c r="D7" s="53">
        <f t="shared" ref="D7:D39" si="2">B7-C7</f>
        <v>-18218</v>
      </c>
      <c r="E7" s="43">
        <f t="shared" ref="E7:E39" si="3">D7/C7</f>
        <v>-1</v>
      </c>
      <c r="F7" s="53">
        <f>SUM('2022'!B7:L7)</f>
        <v>58093</v>
      </c>
      <c r="G7" s="53">
        <f>SUM('2021'!B7:L7)</f>
        <v>138554</v>
      </c>
      <c r="H7" s="53">
        <f t="shared" ref="H7:H39" si="4">F7-G7</f>
        <v>-80461</v>
      </c>
      <c r="I7" s="44">
        <f t="shared" ref="I7:I39" si="5">H7/G7</f>
        <v>-0.58071943069128285</v>
      </c>
    </row>
    <row r="8" spans="1:9" x14ac:dyDescent="0.25">
      <c r="A8" s="19" t="s">
        <v>18</v>
      </c>
      <c r="B8" s="40">
        <f>'2022'!L8</f>
        <v>0</v>
      </c>
      <c r="C8" s="52">
        <f>'2021'!L8</f>
        <v>11768</v>
      </c>
      <c r="D8" s="52">
        <f t="shared" si="2"/>
        <v>-11768</v>
      </c>
      <c r="E8" s="41">
        <f t="shared" si="3"/>
        <v>-1</v>
      </c>
      <c r="F8" s="52">
        <f>SUM('2022'!B8:L8)</f>
        <v>43654</v>
      </c>
      <c r="G8" s="52">
        <f>SUM('2021'!B8:L8)</f>
        <v>91933</v>
      </c>
      <c r="H8" s="52">
        <f t="shared" si="4"/>
        <v>-48279</v>
      </c>
      <c r="I8" s="42">
        <f t="shared" si="5"/>
        <v>-0.52515418837631755</v>
      </c>
    </row>
    <row r="9" spans="1:9" x14ac:dyDescent="0.25">
      <c r="A9" s="24" t="s">
        <v>19</v>
      </c>
      <c r="B9" s="45">
        <f>'2022'!L9</f>
        <v>0</v>
      </c>
      <c r="C9" s="45">
        <f>'2021'!L9</f>
        <v>31919</v>
      </c>
      <c r="D9" s="45">
        <f t="shared" si="2"/>
        <v>-31919</v>
      </c>
      <c r="E9" s="46">
        <f t="shared" si="3"/>
        <v>-1</v>
      </c>
      <c r="F9" s="45">
        <f>SUM('2022'!B9:L9)</f>
        <v>107637</v>
      </c>
      <c r="G9" s="45">
        <f>SUM('2021'!B9:L9)</f>
        <v>244263</v>
      </c>
      <c r="H9" s="45">
        <f t="shared" si="4"/>
        <v>-136626</v>
      </c>
      <c r="I9" s="47">
        <f t="shared" si="5"/>
        <v>-0.55933972807997934</v>
      </c>
    </row>
    <row r="10" spans="1:9" x14ac:dyDescent="0.25">
      <c r="A10" s="21" t="s">
        <v>20</v>
      </c>
      <c r="B10" s="22">
        <f>'2022'!L10</f>
        <v>0</v>
      </c>
      <c r="C10" s="53">
        <f>'2021'!L10</f>
        <v>40234</v>
      </c>
      <c r="D10" s="53">
        <f t="shared" si="2"/>
        <v>-40234</v>
      </c>
      <c r="E10" s="43">
        <f t="shared" si="3"/>
        <v>-1</v>
      </c>
      <c r="F10" s="53">
        <f>SUM('2022'!B10:L10)</f>
        <v>130498</v>
      </c>
      <c r="G10" s="53">
        <f>SUM('2021'!B10:L10)</f>
        <v>286728</v>
      </c>
      <c r="H10" s="53">
        <f t="shared" si="4"/>
        <v>-156230</v>
      </c>
      <c r="I10" s="42">
        <f t="shared" si="5"/>
        <v>-0.54487179487179482</v>
      </c>
    </row>
    <row r="11" spans="1:9" x14ac:dyDescent="0.25">
      <c r="A11" s="19" t="s">
        <v>21</v>
      </c>
      <c r="B11" s="40">
        <f>'2022'!L11</f>
        <v>0</v>
      </c>
      <c r="C11" s="52">
        <f>'2021'!L11</f>
        <v>151717</v>
      </c>
      <c r="D11" s="52">
        <f t="shared" si="2"/>
        <v>-151717</v>
      </c>
      <c r="E11" s="41">
        <f t="shared" si="3"/>
        <v>-1</v>
      </c>
      <c r="F11" s="52">
        <f>SUM('2022'!B11:L11)</f>
        <v>512729</v>
      </c>
      <c r="G11" s="52">
        <f>SUM('2021'!B11:L11)</f>
        <v>1118560</v>
      </c>
      <c r="H11" s="52">
        <f t="shared" si="4"/>
        <v>-605831</v>
      </c>
      <c r="I11" s="42">
        <f t="shared" si="5"/>
        <v>-0.54161690030038623</v>
      </c>
    </row>
    <row r="12" spans="1:9" x14ac:dyDescent="0.25">
      <c r="A12" s="21" t="s">
        <v>22</v>
      </c>
      <c r="B12" s="22">
        <f>'2022'!L12</f>
        <v>0</v>
      </c>
      <c r="C12" s="53">
        <f>'2021'!L12</f>
        <v>5103</v>
      </c>
      <c r="D12" s="53">
        <f t="shared" si="2"/>
        <v>-5103</v>
      </c>
      <c r="E12" s="43">
        <f t="shared" si="3"/>
        <v>-1</v>
      </c>
      <c r="F12" s="53">
        <f>SUM('2022'!B12:L12)</f>
        <v>18055</v>
      </c>
      <c r="G12" s="53">
        <f>SUM('2021'!B12:L12)</f>
        <v>37136</v>
      </c>
      <c r="H12" s="53">
        <f t="shared" si="4"/>
        <v>-19081</v>
      </c>
      <c r="I12" s="44">
        <f t="shared" si="5"/>
        <v>-0.51381408875484702</v>
      </c>
    </row>
    <row r="13" spans="1:9" x14ac:dyDescent="0.25">
      <c r="A13" s="19" t="s">
        <v>23</v>
      </c>
      <c r="B13" s="40">
        <f>'2022'!L13</f>
        <v>0</v>
      </c>
      <c r="C13" s="52">
        <f>'2021'!L13</f>
        <v>213001</v>
      </c>
      <c r="D13" s="52">
        <f t="shared" si="2"/>
        <v>-213001</v>
      </c>
      <c r="E13" s="41">
        <f t="shared" si="3"/>
        <v>-1</v>
      </c>
      <c r="F13" s="52">
        <f>SUM('2022'!B13:L13)</f>
        <v>720117</v>
      </c>
      <c r="G13" s="52">
        <f>SUM('2021'!B13:L13)</f>
        <v>1531385</v>
      </c>
      <c r="H13" s="52">
        <f t="shared" si="4"/>
        <v>-811268</v>
      </c>
      <c r="I13" s="42">
        <f t="shared" si="5"/>
        <v>-0.52976096801261607</v>
      </c>
    </row>
    <row r="14" spans="1:9" x14ac:dyDescent="0.25">
      <c r="A14" s="24" t="s">
        <v>24</v>
      </c>
      <c r="B14" s="45">
        <f>'2022'!L14</f>
        <v>0</v>
      </c>
      <c r="C14" s="45">
        <f>'2021'!L14</f>
        <v>410055</v>
      </c>
      <c r="D14" s="45">
        <f t="shared" si="2"/>
        <v>-410055</v>
      </c>
      <c r="E14" s="46">
        <f t="shared" si="3"/>
        <v>-1</v>
      </c>
      <c r="F14" s="45">
        <f>SUM('2022'!B14:L14)</f>
        <v>1381399</v>
      </c>
      <c r="G14" s="45">
        <f>SUM('2021'!B14:L14)</f>
        <v>2973809</v>
      </c>
      <c r="H14" s="45">
        <f t="shared" si="4"/>
        <v>-1592410</v>
      </c>
      <c r="I14" s="47">
        <f t="shared" si="5"/>
        <v>-0.5354782368336366</v>
      </c>
    </row>
    <row r="15" spans="1:9" x14ac:dyDescent="0.25">
      <c r="A15" s="21" t="s">
        <v>25</v>
      </c>
      <c r="B15" s="22">
        <f>'2022'!L15</f>
        <v>0</v>
      </c>
      <c r="C15" s="53">
        <f>'2021'!L15</f>
        <v>15934</v>
      </c>
      <c r="D15" s="53">
        <f t="shared" si="2"/>
        <v>-15934</v>
      </c>
      <c r="E15" s="43">
        <f t="shared" si="3"/>
        <v>-1</v>
      </c>
      <c r="F15" s="53">
        <f>SUM('2022'!B15:L15)</f>
        <v>51702</v>
      </c>
      <c r="G15" s="53">
        <f>SUM('2021'!B15:L15)</f>
        <v>127534</v>
      </c>
      <c r="H15" s="53">
        <f t="shared" si="4"/>
        <v>-75832</v>
      </c>
      <c r="I15" s="44">
        <f t="shared" si="5"/>
        <v>-0.59460222372073335</v>
      </c>
    </row>
    <row r="16" spans="1:9" x14ac:dyDescent="0.25">
      <c r="A16" s="19" t="s">
        <v>26</v>
      </c>
      <c r="B16" s="40">
        <f>'2022'!L16</f>
        <v>0</v>
      </c>
      <c r="C16" s="52">
        <f>'2021'!L16</f>
        <v>11830</v>
      </c>
      <c r="D16" s="52">
        <f t="shared" si="2"/>
        <v>-11830</v>
      </c>
      <c r="E16" s="41">
        <f t="shared" si="3"/>
        <v>-1</v>
      </c>
      <c r="F16" s="52">
        <f>SUM('2022'!B16:L16)</f>
        <v>35798</v>
      </c>
      <c r="G16" s="52">
        <f>SUM('2021'!B16:L16)</f>
        <v>91351</v>
      </c>
      <c r="H16" s="52">
        <f t="shared" si="4"/>
        <v>-55553</v>
      </c>
      <c r="I16" s="42">
        <f t="shared" si="5"/>
        <v>-0.60812689516261453</v>
      </c>
    </row>
    <row r="17" spans="1:9" x14ac:dyDescent="0.25">
      <c r="A17" s="24" t="s">
        <v>27</v>
      </c>
      <c r="B17" s="45">
        <f>'2022'!L17</f>
        <v>0</v>
      </c>
      <c r="C17" s="45">
        <f>'2021'!L17</f>
        <v>27764</v>
      </c>
      <c r="D17" s="45">
        <f t="shared" si="2"/>
        <v>-27764</v>
      </c>
      <c r="E17" s="46">
        <f t="shared" si="3"/>
        <v>-1</v>
      </c>
      <c r="F17" s="45">
        <f>SUM('2022'!B17:L17)</f>
        <v>87500</v>
      </c>
      <c r="G17" s="45">
        <f>SUM('2021'!B17:L17)</f>
        <v>218885</v>
      </c>
      <c r="H17" s="45">
        <f t="shared" si="4"/>
        <v>-131385</v>
      </c>
      <c r="I17" s="47">
        <f t="shared" si="5"/>
        <v>-0.60024670489069598</v>
      </c>
    </row>
    <row r="18" spans="1:9" x14ac:dyDescent="0.25">
      <c r="A18" s="21" t="s">
        <v>28</v>
      </c>
      <c r="B18" s="22">
        <f>'2022'!L18</f>
        <v>0</v>
      </c>
      <c r="C18" s="53">
        <f>'2021'!L18</f>
        <v>87841</v>
      </c>
      <c r="D18" s="53">
        <f t="shared" si="2"/>
        <v>-87841</v>
      </c>
      <c r="E18" s="43">
        <f t="shared" si="3"/>
        <v>-1</v>
      </c>
      <c r="F18" s="53">
        <f>SUM('2022'!B18:L18)</f>
        <v>300782</v>
      </c>
      <c r="G18" s="53">
        <f>SUM('2021'!B18:L18)</f>
        <v>707581</v>
      </c>
      <c r="H18" s="53">
        <f t="shared" si="4"/>
        <v>-406799</v>
      </c>
      <c r="I18" s="44">
        <f t="shared" si="5"/>
        <v>-0.57491509805944474</v>
      </c>
    </row>
    <row r="19" spans="1:9" x14ac:dyDescent="0.25">
      <c r="A19" s="19" t="s">
        <v>29</v>
      </c>
      <c r="B19" s="40">
        <f>'2022'!L19</f>
        <v>0</v>
      </c>
      <c r="C19" s="52">
        <f>'2021'!L19</f>
        <v>308527</v>
      </c>
      <c r="D19" s="52">
        <f t="shared" si="2"/>
        <v>-308527</v>
      </c>
      <c r="E19" s="41">
        <f t="shared" si="3"/>
        <v>-1</v>
      </c>
      <c r="F19" s="52">
        <f>SUM('2022'!B19:L19)</f>
        <v>1054036</v>
      </c>
      <c r="G19" s="52">
        <f>SUM('2021'!B19:L19)</f>
        <v>2414220</v>
      </c>
      <c r="H19" s="52">
        <f t="shared" si="4"/>
        <v>-1360184</v>
      </c>
      <c r="I19" s="42">
        <f t="shared" si="5"/>
        <v>-0.56340515777352518</v>
      </c>
    </row>
    <row r="20" spans="1:9" x14ac:dyDescent="0.25">
      <c r="A20" s="24" t="s">
        <v>30</v>
      </c>
      <c r="B20" s="45">
        <f>'2022'!L20</f>
        <v>0</v>
      </c>
      <c r="C20" s="45">
        <f>'2021'!L20</f>
        <v>396368</v>
      </c>
      <c r="D20" s="45">
        <f t="shared" si="2"/>
        <v>-396368</v>
      </c>
      <c r="E20" s="46">
        <f t="shared" si="3"/>
        <v>-1</v>
      </c>
      <c r="F20" s="45">
        <f>SUM('2022'!B20:L20)</f>
        <v>1354818</v>
      </c>
      <c r="G20" s="45">
        <f>SUM('2021'!B20:L20)</f>
        <v>3121801</v>
      </c>
      <c r="H20" s="45">
        <f t="shared" si="4"/>
        <v>-1766983</v>
      </c>
      <c r="I20" s="47">
        <f t="shared" si="5"/>
        <v>-0.56601397718816804</v>
      </c>
    </row>
    <row r="21" spans="1:9" x14ac:dyDescent="0.25">
      <c r="A21" s="21" t="s">
        <v>31</v>
      </c>
      <c r="B21" s="22">
        <f>'2022'!L21</f>
        <v>0</v>
      </c>
      <c r="C21" s="53">
        <f>'2021'!L21</f>
        <v>1607</v>
      </c>
      <c r="D21" s="53">
        <f t="shared" si="2"/>
        <v>-1607</v>
      </c>
      <c r="E21" s="43">
        <f t="shared" si="3"/>
        <v>-1</v>
      </c>
      <c r="F21" s="53">
        <f>SUM('2022'!B21:L21)</f>
        <v>5240</v>
      </c>
      <c r="G21" s="53">
        <f>SUM('2021'!B21:L21)</f>
        <v>15080</v>
      </c>
      <c r="H21" s="53">
        <f t="shared" si="4"/>
        <v>-9840</v>
      </c>
      <c r="I21" s="44">
        <f t="shared" si="5"/>
        <v>-0.65251989389920428</v>
      </c>
    </row>
    <row r="22" spans="1:9" x14ac:dyDescent="0.25">
      <c r="A22" s="19" t="s">
        <v>32</v>
      </c>
      <c r="B22" s="40">
        <f>'2022'!L22</f>
        <v>0</v>
      </c>
      <c r="C22" s="52">
        <f>'2021'!L22</f>
        <v>4514</v>
      </c>
      <c r="D22" s="52">
        <f t="shared" si="2"/>
        <v>-4514</v>
      </c>
      <c r="E22" s="41">
        <f t="shared" si="3"/>
        <v>-1</v>
      </c>
      <c r="F22" s="52">
        <f>SUM('2022'!B22:L22)</f>
        <v>14205</v>
      </c>
      <c r="G22" s="52">
        <f>SUM('2021'!B22:L22)</f>
        <v>36234</v>
      </c>
      <c r="H22" s="52">
        <f t="shared" si="4"/>
        <v>-22029</v>
      </c>
      <c r="I22" s="42">
        <f t="shared" si="5"/>
        <v>-0.60796489485014071</v>
      </c>
    </row>
    <row r="23" spans="1:9" x14ac:dyDescent="0.25">
      <c r="A23" s="21" t="s">
        <v>33</v>
      </c>
      <c r="B23" s="22">
        <f>'2022'!L23</f>
        <v>0</v>
      </c>
      <c r="C23" s="53">
        <f>'2021'!L23</f>
        <v>1922</v>
      </c>
      <c r="D23" s="53">
        <f t="shared" si="2"/>
        <v>-1922</v>
      </c>
      <c r="E23" s="43">
        <f t="shared" si="3"/>
        <v>-1</v>
      </c>
      <c r="F23" s="53">
        <f>SUM('2022'!B23:L23)</f>
        <v>6377</v>
      </c>
      <c r="G23" s="53">
        <f>SUM('2021'!B23:L23)</f>
        <v>17200</v>
      </c>
      <c r="H23" s="53">
        <f t="shared" si="4"/>
        <v>-10823</v>
      </c>
      <c r="I23" s="44">
        <f t="shared" si="5"/>
        <v>-0.62924418604651167</v>
      </c>
    </row>
    <row r="24" spans="1:9" x14ac:dyDescent="0.25">
      <c r="A24" s="19" t="s">
        <v>34</v>
      </c>
      <c r="B24" s="40">
        <f>'2022'!L24</f>
        <v>0</v>
      </c>
      <c r="C24" s="52">
        <f>'2021'!L24</f>
        <v>2812</v>
      </c>
      <c r="D24" s="52">
        <f t="shared" si="2"/>
        <v>-2812</v>
      </c>
      <c r="E24" s="41">
        <f t="shared" si="3"/>
        <v>-1</v>
      </c>
      <c r="F24" s="52">
        <f>SUM('2022'!B24:L24)</f>
        <v>9072</v>
      </c>
      <c r="G24" s="52">
        <f>SUM('2021'!B24:L24)</f>
        <v>24579</v>
      </c>
      <c r="H24" s="52">
        <f t="shared" si="4"/>
        <v>-15507</v>
      </c>
      <c r="I24" s="42">
        <f t="shared" si="5"/>
        <v>-0.63090443061149759</v>
      </c>
    </row>
    <row r="25" spans="1:9" x14ac:dyDescent="0.25">
      <c r="A25" s="21" t="s">
        <v>35</v>
      </c>
      <c r="B25" s="22">
        <f>'2022'!L25</f>
        <v>0</v>
      </c>
      <c r="C25" s="53">
        <f>'2021'!L25</f>
        <v>4692</v>
      </c>
      <c r="D25" s="53">
        <f t="shared" si="2"/>
        <v>-4692</v>
      </c>
      <c r="E25" s="43">
        <f t="shared" si="3"/>
        <v>-1</v>
      </c>
      <c r="F25" s="53">
        <f>SUM('2022'!B25:L25)</f>
        <v>15022</v>
      </c>
      <c r="G25" s="53">
        <f>SUM('2021'!B25:L25)</f>
        <v>38847</v>
      </c>
      <c r="H25" s="53">
        <f t="shared" si="4"/>
        <v>-23825</v>
      </c>
      <c r="I25" s="44">
        <f t="shared" si="5"/>
        <v>-0.61330347259762663</v>
      </c>
    </row>
    <row r="26" spans="1:9" x14ac:dyDescent="0.25">
      <c r="A26" s="19" t="s">
        <v>36</v>
      </c>
      <c r="B26" s="40">
        <f>'2022'!L26</f>
        <v>0</v>
      </c>
      <c r="C26" s="52">
        <f>'2021'!L26</f>
        <v>5583</v>
      </c>
      <c r="D26" s="52">
        <f t="shared" si="2"/>
        <v>-5583</v>
      </c>
      <c r="E26" s="41">
        <f t="shared" si="3"/>
        <v>-1</v>
      </c>
      <c r="F26" s="52">
        <f>SUM('2022'!B26:L26)</f>
        <v>19408</v>
      </c>
      <c r="G26" s="52">
        <f>SUM('2021'!B26:L26)</f>
        <v>51078</v>
      </c>
      <c r="H26" s="52">
        <f t="shared" si="4"/>
        <v>-31670</v>
      </c>
      <c r="I26" s="42">
        <f t="shared" si="5"/>
        <v>-0.62003210775676421</v>
      </c>
    </row>
    <row r="27" spans="1:9" x14ac:dyDescent="0.25">
      <c r="A27" s="24" t="s">
        <v>37</v>
      </c>
      <c r="B27" s="45">
        <f>'2022'!L27</f>
        <v>0</v>
      </c>
      <c r="C27" s="45">
        <f>'2021'!L27</f>
        <v>21130</v>
      </c>
      <c r="D27" s="45">
        <f t="shared" si="2"/>
        <v>-21130</v>
      </c>
      <c r="E27" s="46">
        <f t="shared" si="3"/>
        <v>-1</v>
      </c>
      <c r="F27" s="45">
        <f>SUM('2022'!B27:L27)</f>
        <v>69324</v>
      </c>
      <c r="G27" s="45">
        <f>SUM('2021'!B27:L27)</f>
        <v>183018</v>
      </c>
      <c r="H27" s="45">
        <f t="shared" si="4"/>
        <v>-113694</v>
      </c>
      <c r="I27" s="47">
        <f t="shared" si="5"/>
        <v>-0.62121758515555847</v>
      </c>
    </row>
    <row r="28" spans="1:9" x14ac:dyDescent="0.25">
      <c r="A28" s="21" t="s">
        <v>38</v>
      </c>
      <c r="B28" s="22">
        <f>'2022'!L28</f>
        <v>0</v>
      </c>
      <c r="C28" s="53">
        <f>'2021'!L28</f>
        <v>11587</v>
      </c>
      <c r="D28" s="53">
        <f t="shared" si="2"/>
        <v>-11587</v>
      </c>
      <c r="E28" s="43">
        <f t="shared" si="3"/>
        <v>-1</v>
      </c>
      <c r="F28" s="53">
        <f>SUM('2022'!B28:L28)</f>
        <v>41928</v>
      </c>
      <c r="G28" s="53">
        <f>SUM('2021'!B28:L28)</f>
        <v>100009</v>
      </c>
      <c r="H28" s="53">
        <f t="shared" si="4"/>
        <v>-58081</v>
      </c>
      <c r="I28" s="44">
        <f t="shared" si="5"/>
        <v>-0.58075773180413759</v>
      </c>
    </row>
    <row r="29" spans="1:9" x14ac:dyDescent="0.25">
      <c r="A29" s="19" t="s">
        <v>39</v>
      </c>
      <c r="B29" s="40">
        <f>'2022'!L29</f>
        <v>0</v>
      </c>
      <c r="C29" s="52">
        <f>'2021'!L29</f>
        <v>64626</v>
      </c>
      <c r="D29" s="52">
        <f t="shared" si="2"/>
        <v>-64626</v>
      </c>
      <c r="E29" s="41">
        <f t="shared" si="3"/>
        <v>-1</v>
      </c>
      <c r="F29" s="52">
        <f>SUM('2022'!B29:L29)</f>
        <v>216641</v>
      </c>
      <c r="G29" s="52">
        <f>SUM('2021'!B29:L29)</f>
        <v>453926</v>
      </c>
      <c r="H29" s="52">
        <f t="shared" si="4"/>
        <v>-237285</v>
      </c>
      <c r="I29" s="42">
        <f t="shared" si="5"/>
        <v>-0.52273938923965579</v>
      </c>
    </row>
    <row r="30" spans="1:9" x14ac:dyDescent="0.25">
      <c r="A30" s="21" t="s">
        <v>40</v>
      </c>
      <c r="B30" s="22">
        <f>'2022'!L30</f>
        <v>0</v>
      </c>
      <c r="C30" s="53">
        <f>'2021'!L30</f>
        <v>81812</v>
      </c>
      <c r="D30" s="53">
        <f t="shared" si="2"/>
        <v>-81812</v>
      </c>
      <c r="E30" s="43">
        <f t="shared" si="3"/>
        <v>-1</v>
      </c>
      <c r="F30" s="53">
        <f>SUM('2022'!B30:L30)</f>
        <v>281910</v>
      </c>
      <c r="G30" s="53">
        <f>SUM('2021'!B30:L30)</f>
        <v>631386</v>
      </c>
      <c r="H30" s="53">
        <f t="shared" si="4"/>
        <v>-349476</v>
      </c>
      <c r="I30" s="44">
        <f t="shared" si="5"/>
        <v>-0.55350609611236234</v>
      </c>
    </row>
    <row r="31" spans="1:9" x14ac:dyDescent="0.25">
      <c r="A31" s="24" t="s">
        <v>41</v>
      </c>
      <c r="B31" s="45">
        <f>'2022'!L31</f>
        <v>0</v>
      </c>
      <c r="C31" s="45">
        <f>'2021'!L31</f>
        <v>158025</v>
      </c>
      <c r="D31" s="45">
        <f t="shared" si="2"/>
        <v>-158025</v>
      </c>
      <c r="E31" s="46">
        <f t="shared" si="3"/>
        <v>-1</v>
      </c>
      <c r="F31" s="45">
        <f>SUM('2022'!B31:L31)</f>
        <v>540479</v>
      </c>
      <c r="G31" s="45">
        <f>SUM('2021'!B31:L31)</f>
        <v>1185321</v>
      </c>
      <c r="H31" s="45">
        <f t="shared" si="4"/>
        <v>-644842</v>
      </c>
      <c r="I31" s="47">
        <f t="shared" si="5"/>
        <v>-0.54402309585335951</v>
      </c>
    </row>
    <row r="32" spans="1:9" x14ac:dyDescent="0.25">
      <c r="A32" s="19" t="s">
        <v>42</v>
      </c>
      <c r="B32" s="40">
        <f>'2022'!L32</f>
        <v>0</v>
      </c>
      <c r="C32" s="52">
        <f>'2021'!L32</f>
        <v>107924</v>
      </c>
      <c r="D32" s="52">
        <f t="shared" si="2"/>
        <v>-107924</v>
      </c>
      <c r="E32" s="41">
        <f t="shared" si="3"/>
        <v>-1</v>
      </c>
      <c r="F32" s="52">
        <f>SUM('2022'!B32:L32)</f>
        <v>378898</v>
      </c>
      <c r="G32" s="52">
        <f>SUM('2021'!B32:L32)</f>
        <v>877704</v>
      </c>
      <c r="H32" s="52">
        <f t="shared" si="4"/>
        <v>-498806</v>
      </c>
      <c r="I32" s="42">
        <f t="shared" si="5"/>
        <v>-0.56830776662747351</v>
      </c>
    </row>
    <row r="33" spans="1:9" x14ac:dyDescent="0.25">
      <c r="A33" s="21" t="s">
        <v>43</v>
      </c>
      <c r="B33" s="22">
        <f>'2022'!L33</f>
        <v>0</v>
      </c>
      <c r="C33" s="53">
        <f>'2021'!L33</f>
        <v>156697</v>
      </c>
      <c r="D33" s="53">
        <f t="shared" si="2"/>
        <v>-156697</v>
      </c>
      <c r="E33" s="43">
        <f t="shared" si="3"/>
        <v>-1</v>
      </c>
      <c r="F33" s="53">
        <f>SUM('2022'!B33:L33)</f>
        <v>530721</v>
      </c>
      <c r="G33" s="53">
        <f>SUM('2021'!B33:L33)</f>
        <v>1154702</v>
      </c>
      <c r="H33" s="53">
        <f t="shared" si="4"/>
        <v>-623981</v>
      </c>
      <c r="I33" s="44">
        <f t="shared" si="5"/>
        <v>-0.5403827134620014</v>
      </c>
    </row>
    <row r="34" spans="1:9" x14ac:dyDescent="0.25">
      <c r="A34" s="24" t="s">
        <v>44</v>
      </c>
      <c r="B34" s="45">
        <f>'2022'!L34</f>
        <v>0</v>
      </c>
      <c r="C34" s="45">
        <f>'2021'!L34</f>
        <v>264621</v>
      </c>
      <c r="D34" s="54">
        <f t="shared" si="2"/>
        <v>-264621</v>
      </c>
      <c r="E34" s="46">
        <f t="shared" si="3"/>
        <v>-1</v>
      </c>
      <c r="F34" s="45">
        <f>SUM('2022'!B34:L34)</f>
        <v>909619</v>
      </c>
      <c r="G34" s="8">
        <f>SUM('2021'!B34:L34)</f>
        <v>2032406</v>
      </c>
      <c r="H34" s="8">
        <f t="shared" si="4"/>
        <v>-1122787</v>
      </c>
      <c r="I34" s="47">
        <f t="shared" si="5"/>
        <v>-0.55244227777324018</v>
      </c>
    </row>
    <row r="35" spans="1:9" x14ac:dyDescent="0.25">
      <c r="A35" s="19" t="s">
        <v>45</v>
      </c>
      <c r="B35" s="40">
        <f>'2022'!L35</f>
        <v>0</v>
      </c>
      <c r="C35" s="52">
        <f>'2021'!L35</f>
        <v>63</v>
      </c>
      <c r="D35" s="52">
        <f t="shared" si="2"/>
        <v>-63</v>
      </c>
      <c r="E35" s="41">
        <f t="shared" si="3"/>
        <v>-1</v>
      </c>
      <c r="F35" s="10">
        <f>SUM('2022'!B35:L35)</f>
        <v>224</v>
      </c>
      <c r="G35" s="40">
        <f>SUM('2021'!B35:L35)</f>
        <v>607</v>
      </c>
      <c r="H35" s="40">
        <f t="shared" si="4"/>
        <v>-383</v>
      </c>
      <c r="I35" s="6">
        <f t="shared" si="5"/>
        <v>-0.63097199341021415</v>
      </c>
    </row>
    <row r="36" spans="1:9" x14ac:dyDescent="0.25">
      <c r="A36" s="21" t="s">
        <v>46</v>
      </c>
      <c r="B36" s="22">
        <f>'2022'!L36</f>
        <v>0</v>
      </c>
      <c r="C36" s="53">
        <f>'2021'!L36</f>
        <v>8455</v>
      </c>
      <c r="D36" s="53">
        <f t="shared" si="2"/>
        <v>-8455</v>
      </c>
      <c r="E36" s="55">
        <f t="shared" si="3"/>
        <v>-1</v>
      </c>
      <c r="F36" s="11">
        <f>SUM('2022'!B36:L36)</f>
        <v>25843</v>
      </c>
      <c r="G36" s="22">
        <f>SUM('2021'!B36:L36)</f>
        <v>69615</v>
      </c>
      <c r="H36" s="22">
        <f t="shared" si="4"/>
        <v>-43772</v>
      </c>
      <c r="I36" s="7">
        <f t="shared" si="5"/>
        <v>-0.62877253465488758</v>
      </c>
    </row>
    <row r="37" spans="1:9" x14ac:dyDescent="0.25">
      <c r="A37" s="19" t="s">
        <v>47</v>
      </c>
      <c r="B37" s="40">
        <f>'2022'!L37</f>
        <v>0</v>
      </c>
      <c r="C37" s="52">
        <f>'2021'!L37</f>
        <v>25636</v>
      </c>
      <c r="D37" s="52">
        <f t="shared" si="2"/>
        <v>-25636</v>
      </c>
      <c r="E37" s="41">
        <f t="shared" si="3"/>
        <v>-1</v>
      </c>
      <c r="F37" s="10">
        <f>SUM('2022'!B37:L37)</f>
        <v>103910</v>
      </c>
      <c r="G37" s="40">
        <f>SUM('2021'!B37:L37)</f>
        <v>345557</v>
      </c>
      <c r="H37" s="40">
        <f t="shared" si="4"/>
        <v>-241647</v>
      </c>
      <c r="I37" s="6">
        <f t="shared" si="5"/>
        <v>-0.69929707689324772</v>
      </c>
    </row>
    <row r="38" spans="1:9" x14ac:dyDescent="0.25">
      <c r="A38" s="24" t="s">
        <v>48</v>
      </c>
      <c r="B38" s="45">
        <f>'2022'!L38</f>
        <v>0</v>
      </c>
      <c r="C38" s="45">
        <f>'2021'!L38</f>
        <v>34154</v>
      </c>
      <c r="D38" s="45">
        <f t="shared" si="2"/>
        <v>-34154</v>
      </c>
      <c r="E38" s="46">
        <f t="shared" si="3"/>
        <v>-1</v>
      </c>
      <c r="F38" s="45">
        <f>SUM('2022'!B38:L38)</f>
        <v>129977</v>
      </c>
      <c r="G38" s="9">
        <f>SUM('2021'!B38:L38)</f>
        <v>415779</v>
      </c>
      <c r="H38" s="9">
        <f t="shared" si="4"/>
        <v>-285802</v>
      </c>
      <c r="I38" s="47">
        <f t="shared" si="5"/>
        <v>-0.68738921398146613</v>
      </c>
    </row>
    <row r="39" spans="1:9" x14ac:dyDescent="0.25">
      <c r="A39" s="26" t="s">
        <v>49</v>
      </c>
      <c r="B39" s="48">
        <f>'2022'!L39</f>
        <v>0</v>
      </c>
      <c r="C39" s="48">
        <f>'2021'!L39</f>
        <v>1344036</v>
      </c>
      <c r="D39" s="48">
        <f t="shared" si="2"/>
        <v>-1344036</v>
      </c>
      <c r="E39" s="49">
        <f t="shared" si="3"/>
        <v>-1</v>
      </c>
      <c r="F39" s="50">
        <f>SUM('2022'!B39:L39)</f>
        <v>4580753</v>
      </c>
      <c r="G39" s="50">
        <f>SUM('2021'!B39:L39)</f>
        <v>10375282</v>
      </c>
      <c r="H39" s="50">
        <f t="shared" si="4"/>
        <v>-5794529</v>
      </c>
      <c r="I39" s="51">
        <f t="shared" si="5"/>
        <v>-0.55849363901626958</v>
      </c>
    </row>
  </sheetData>
  <mergeCells count="2">
    <mergeCell ref="B4:E4"/>
    <mergeCell ref="F4:I4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A4C903-35A4-44D1-8A7A-F7A42DCEBB8B}">
  <dimension ref="A1:I39"/>
  <sheetViews>
    <sheetView workbookViewId="0">
      <selection activeCell="B5" sqref="B5:C5"/>
    </sheetView>
  </sheetViews>
  <sheetFormatPr baseColWidth="10" defaultColWidth="10.85546875" defaultRowHeight="15" x14ac:dyDescent="0.25"/>
  <cols>
    <col min="1" max="1" width="24.7109375" customWidth="1"/>
    <col min="2" max="9" width="15.7109375" customWidth="1"/>
  </cols>
  <sheetData>
    <row r="1" spans="1:9" ht="26.25" x14ac:dyDescent="0.4">
      <c r="A1" s="2" t="s">
        <v>51</v>
      </c>
    </row>
    <row r="2" spans="1:9" ht="15.75" x14ac:dyDescent="0.25">
      <c r="A2" s="28" t="s">
        <v>13</v>
      </c>
    </row>
    <row r="4" spans="1:9" x14ac:dyDescent="0.25">
      <c r="A4" s="4" t="s">
        <v>1</v>
      </c>
      <c r="B4" s="67" t="s">
        <v>52</v>
      </c>
      <c r="C4" s="68"/>
      <c r="D4" s="68"/>
      <c r="E4" s="69"/>
      <c r="F4" s="67" t="s">
        <v>53</v>
      </c>
      <c r="G4" s="68"/>
      <c r="H4" s="68"/>
      <c r="I4" s="69"/>
    </row>
    <row r="5" spans="1:9" x14ac:dyDescent="0.25">
      <c r="A5" s="37"/>
      <c r="B5" s="38">
        <f>'01 - 2022'!B5</f>
        <v>2022</v>
      </c>
      <c r="C5" s="38">
        <f>'01 - 2022'!C5</f>
        <v>2021</v>
      </c>
      <c r="D5" s="38" t="s">
        <v>54</v>
      </c>
      <c r="E5" s="38" t="s">
        <v>55</v>
      </c>
      <c r="F5" s="39">
        <f>B5</f>
        <v>2022</v>
      </c>
      <c r="G5" s="39">
        <f>C5</f>
        <v>2021</v>
      </c>
      <c r="H5" s="39" t="s">
        <v>54</v>
      </c>
      <c r="I5" s="38" t="s">
        <v>55</v>
      </c>
    </row>
    <row r="6" spans="1:9" x14ac:dyDescent="0.25">
      <c r="A6" s="19" t="s">
        <v>16</v>
      </c>
      <c r="B6" s="40">
        <f>'2022'!M6</f>
        <v>0</v>
      </c>
      <c r="C6" s="52">
        <f>'2021'!M6</f>
        <v>1242</v>
      </c>
      <c r="D6" s="52">
        <f t="shared" ref="D6" si="0">B6-C6</f>
        <v>-1242</v>
      </c>
      <c r="E6" s="41">
        <f t="shared" ref="E6" si="1">D6/C6</f>
        <v>-1</v>
      </c>
      <c r="F6" s="52">
        <f>SUM('2022'!B6:M6)</f>
        <v>5890</v>
      </c>
      <c r="G6" s="52">
        <f>SUM('2021'!B6:M6)</f>
        <v>15018</v>
      </c>
      <c r="H6" s="52">
        <f>F6-G6</f>
        <v>-9128</v>
      </c>
      <c r="I6" s="42">
        <f>H6/G6</f>
        <v>-0.60780396857104813</v>
      </c>
    </row>
    <row r="7" spans="1:9" x14ac:dyDescent="0.25">
      <c r="A7" s="21" t="s">
        <v>17</v>
      </c>
      <c r="B7" s="22">
        <f>'2022'!M7</f>
        <v>0</v>
      </c>
      <c r="C7" s="53">
        <f>'2021'!M7</f>
        <v>11429</v>
      </c>
      <c r="D7" s="53">
        <f t="shared" ref="D7:D39" si="2">B7-C7</f>
        <v>-11429</v>
      </c>
      <c r="E7" s="43">
        <f t="shared" ref="E7:E39" si="3">D7/C7</f>
        <v>-1</v>
      </c>
      <c r="F7" s="53">
        <f>SUM('2022'!B7:M7)</f>
        <v>58093</v>
      </c>
      <c r="G7" s="53">
        <f>SUM('2021'!B7:M7)</f>
        <v>149983</v>
      </c>
      <c r="H7" s="53">
        <f t="shared" ref="H7:H39" si="4">F7-G7</f>
        <v>-91890</v>
      </c>
      <c r="I7" s="44">
        <f t="shared" ref="I7:I39" si="5">H7/G7</f>
        <v>-0.61266943586939848</v>
      </c>
    </row>
    <row r="8" spans="1:9" x14ac:dyDescent="0.25">
      <c r="A8" s="19" t="s">
        <v>18</v>
      </c>
      <c r="B8" s="40">
        <f>'2022'!M8</f>
        <v>0</v>
      </c>
      <c r="C8" s="52">
        <f>'2021'!M8</f>
        <v>8826</v>
      </c>
      <c r="D8" s="52">
        <f t="shared" si="2"/>
        <v>-8826</v>
      </c>
      <c r="E8" s="41">
        <f t="shared" si="3"/>
        <v>-1</v>
      </c>
      <c r="F8" s="52">
        <f>SUM('2022'!B8:M8)</f>
        <v>43654</v>
      </c>
      <c r="G8" s="52">
        <f>SUM('2021'!B8:M8)</f>
        <v>100759</v>
      </c>
      <c r="H8" s="52">
        <f t="shared" si="4"/>
        <v>-57105</v>
      </c>
      <c r="I8" s="42">
        <f t="shared" si="5"/>
        <v>-0.56674837979733816</v>
      </c>
    </row>
    <row r="9" spans="1:9" x14ac:dyDescent="0.25">
      <c r="A9" s="24" t="s">
        <v>19</v>
      </c>
      <c r="B9" s="45">
        <f>'2022'!M9</f>
        <v>0</v>
      </c>
      <c r="C9" s="45">
        <f>'2021'!M9</f>
        <v>21497</v>
      </c>
      <c r="D9" s="45">
        <f t="shared" si="2"/>
        <v>-21497</v>
      </c>
      <c r="E9" s="46">
        <f t="shared" si="3"/>
        <v>-1</v>
      </c>
      <c r="F9" s="45">
        <f>SUM('2022'!B9:M9)</f>
        <v>107637</v>
      </c>
      <c r="G9" s="45">
        <f>SUM('2021'!B9:M9)</f>
        <v>265760</v>
      </c>
      <c r="H9" s="45">
        <f t="shared" si="4"/>
        <v>-158123</v>
      </c>
      <c r="I9" s="47">
        <f t="shared" si="5"/>
        <v>-0.59498419626730881</v>
      </c>
    </row>
    <row r="10" spans="1:9" x14ac:dyDescent="0.25">
      <c r="A10" s="21" t="s">
        <v>20</v>
      </c>
      <c r="B10" s="22">
        <f>'2022'!M10</f>
        <v>0</v>
      </c>
      <c r="C10" s="53">
        <f>'2021'!M10</f>
        <v>25282</v>
      </c>
      <c r="D10" s="53">
        <f t="shared" si="2"/>
        <v>-25282</v>
      </c>
      <c r="E10" s="43">
        <f t="shared" si="3"/>
        <v>-1</v>
      </c>
      <c r="F10" s="53">
        <f>SUM('2022'!B10:M10)</f>
        <v>130498</v>
      </c>
      <c r="G10" s="53">
        <f>SUM('2021'!B10:M10)</f>
        <v>312010</v>
      </c>
      <c r="H10" s="53">
        <f t="shared" si="4"/>
        <v>-181512</v>
      </c>
      <c r="I10" s="42">
        <f t="shared" si="5"/>
        <v>-0.58175058491715004</v>
      </c>
    </row>
    <row r="11" spans="1:9" x14ac:dyDescent="0.25">
      <c r="A11" s="19" t="s">
        <v>21</v>
      </c>
      <c r="B11" s="40">
        <f>'2022'!M11</f>
        <v>0</v>
      </c>
      <c r="C11" s="52">
        <f>'2021'!M11</f>
        <v>99677</v>
      </c>
      <c r="D11" s="52">
        <f t="shared" si="2"/>
        <v>-99677</v>
      </c>
      <c r="E11" s="41">
        <f t="shared" si="3"/>
        <v>-1</v>
      </c>
      <c r="F11" s="52">
        <f>SUM('2022'!B11:M11)</f>
        <v>512729</v>
      </c>
      <c r="G11" s="52">
        <f>SUM('2021'!B11:M11)</f>
        <v>1218237</v>
      </c>
      <c r="H11" s="52">
        <f t="shared" si="4"/>
        <v>-705508</v>
      </c>
      <c r="I11" s="42">
        <f t="shared" si="5"/>
        <v>-0.57912212484106129</v>
      </c>
    </row>
    <row r="12" spans="1:9" x14ac:dyDescent="0.25">
      <c r="A12" s="21" t="s">
        <v>22</v>
      </c>
      <c r="B12" s="22">
        <f>'2022'!M12</f>
        <v>0</v>
      </c>
      <c r="C12" s="53">
        <f>'2021'!M12</f>
        <v>3334</v>
      </c>
      <c r="D12" s="53">
        <f t="shared" si="2"/>
        <v>-3334</v>
      </c>
      <c r="E12" s="43">
        <f t="shared" si="3"/>
        <v>-1</v>
      </c>
      <c r="F12" s="53">
        <f>SUM('2022'!B12:M12)</f>
        <v>18055</v>
      </c>
      <c r="G12" s="53">
        <f>SUM('2021'!B12:M12)</f>
        <v>40470</v>
      </c>
      <c r="H12" s="53">
        <f t="shared" si="4"/>
        <v>-22415</v>
      </c>
      <c r="I12" s="44">
        <f t="shared" si="5"/>
        <v>-0.55386706202125036</v>
      </c>
    </row>
    <row r="13" spans="1:9" x14ac:dyDescent="0.25">
      <c r="A13" s="19" t="s">
        <v>23</v>
      </c>
      <c r="B13" s="40">
        <f>'2022'!M13</f>
        <v>0</v>
      </c>
      <c r="C13" s="52">
        <f>'2021'!M13</f>
        <v>140623</v>
      </c>
      <c r="D13" s="52">
        <f t="shared" si="2"/>
        <v>-140623</v>
      </c>
      <c r="E13" s="41">
        <f t="shared" si="3"/>
        <v>-1</v>
      </c>
      <c r="F13" s="52">
        <f>SUM('2022'!B13:M13)</f>
        <v>720117</v>
      </c>
      <c r="G13" s="52">
        <f>SUM('2021'!B13:M13)</f>
        <v>1672008</v>
      </c>
      <c r="H13" s="52">
        <f t="shared" si="4"/>
        <v>-951891</v>
      </c>
      <c r="I13" s="42">
        <f t="shared" si="5"/>
        <v>-0.56931007507141118</v>
      </c>
    </row>
    <row r="14" spans="1:9" x14ac:dyDescent="0.25">
      <c r="A14" s="24" t="s">
        <v>24</v>
      </c>
      <c r="B14" s="45">
        <f>'2022'!M14</f>
        <v>0</v>
      </c>
      <c r="C14" s="45">
        <f>'2021'!M14</f>
        <v>268916</v>
      </c>
      <c r="D14" s="45">
        <f t="shared" si="2"/>
        <v>-268916</v>
      </c>
      <c r="E14" s="46">
        <f t="shared" si="3"/>
        <v>-1</v>
      </c>
      <c r="F14" s="45">
        <f>SUM('2022'!B14:M14)</f>
        <v>1381399</v>
      </c>
      <c r="G14" s="45">
        <f>SUM('2021'!B14:M14)</f>
        <v>3242725</v>
      </c>
      <c r="H14" s="45">
        <f t="shared" si="4"/>
        <v>-1861326</v>
      </c>
      <c r="I14" s="47">
        <f t="shared" si="5"/>
        <v>-0.57400057050782904</v>
      </c>
    </row>
    <row r="15" spans="1:9" x14ac:dyDescent="0.25">
      <c r="A15" s="21" t="s">
        <v>25</v>
      </c>
      <c r="B15" s="22">
        <f>'2022'!M15</f>
        <v>0</v>
      </c>
      <c r="C15" s="53">
        <f>'2021'!M15</f>
        <v>8535</v>
      </c>
      <c r="D15" s="53">
        <f t="shared" si="2"/>
        <v>-8535</v>
      </c>
      <c r="E15" s="43">
        <f t="shared" si="3"/>
        <v>-1</v>
      </c>
      <c r="F15" s="53">
        <f>SUM('2022'!B15:M15)</f>
        <v>51702</v>
      </c>
      <c r="G15" s="53">
        <f>SUM('2021'!B15:M15)</f>
        <v>136069</v>
      </c>
      <c r="H15" s="53">
        <f t="shared" si="4"/>
        <v>-84367</v>
      </c>
      <c r="I15" s="44">
        <f t="shared" si="5"/>
        <v>-0.62003101367688451</v>
      </c>
    </row>
    <row r="16" spans="1:9" x14ac:dyDescent="0.25">
      <c r="A16" s="19" t="s">
        <v>26</v>
      </c>
      <c r="B16" s="40">
        <f>'2022'!M16</f>
        <v>0</v>
      </c>
      <c r="C16" s="52">
        <f>'2021'!M16</f>
        <v>6639</v>
      </c>
      <c r="D16" s="52">
        <f t="shared" si="2"/>
        <v>-6639</v>
      </c>
      <c r="E16" s="41">
        <f t="shared" si="3"/>
        <v>-1</v>
      </c>
      <c r="F16" s="52">
        <f>SUM('2022'!B16:M16)</f>
        <v>35798</v>
      </c>
      <c r="G16" s="52">
        <f>SUM('2021'!B16:M16)</f>
        <v>97990</v>
      </c>
      <c r="H16" s="52">
        <f t="shared" si="4"/>
        <v>-62192</v>
      </c>
      <c r="I16" s="42">
        <f t="shared" si="5"/>
        <v>-0.63467700785794467</v>
      </c>
    </row>
    <row r="17" spans="1:9" x14ac:dyDescent="0.25">
      <c r="A17" s="24" t="s">
        <v>27</v>
      </c>
      <c r="B17" s="45">
        <f>'2022'!M17</f>
        <v>0</v>
      </c>
      <c r="C17" s="45">
        <f>'2021'!M17</f>
        <v>15174</v>
      </c>
      <c r="D17" s="45">
        <f t="shared" si="2"/>
        <v>-15174</v>
      </c>
      <c r="E17" s="46">
        <f t="shared" si="3"/>
        <v>-1</v>
      </c>
      <c r="F17" s="45">
        <f>SUM('2022'!B17:M17)</f>
        <v>87500</v>
      </c>
      <c r="G17" s="45">
        <f>SUM('2021'!B17:M17)</f>
        <v>234059</v>
      </c>
      <c r="H17" s="45">
        <f t="shared" si="4"/>
        <v>-146559</v>
      </c>
      <c r="I17" s="47">
        <f t="shared" si="5"/>
        <v>-0.62616263420761431</v>
      </c>
    </row>
    <row r="18" spans="1:9" x14ac:dyDescent="0.25">
      <c r="A18" s="21" t="s">
        <v>28</v>
      </c>
      <c r="B18" s="22">
        <f>'2022'!M18</f>
        <v>0</v>
      </c>
      <c r="C18" s="53">
        <f>'2021'!M18</f>
        <v>58614</v>
      </c>
      <c r="D18" s="53">
        <f t="shared" si="2"/>
        <v>-58614</v>
      </c>
      <c r="E18" s="43">
        <f t="shared" si="3"/>
        <v>-1</v>
      </c>
      <c r="F18" s="53">
        <f>SUM('2022'!B18:M18)</f>
        <v>300782</v>
      </c>
      <c r="G18" s="53">
        <f>SUM('2021'!B18:M18)</f>
        <v>766195</v>
      </c>
      <c r="H18" s="53">
        <f t="shared" si="4"/>
        <v>-465413</v>
      </c>
      <c r="I18" s="44">
        <f t="shared" si="5"/>
        <v>-0.60743413882888819</v>
      </c>
    </row>
    <row r="19" spans="1:9" x14ac:dyDescent="0.25">
      <c r="A19" s="19" t="s">
        <v>29</v>
      </c>
      <c r="B19" s="40">
        <f>'2022'!M19</f>
        <v>0</v>
      </c>
      <c r="C19" s="52">
        <f>'2021'!M19</f>
        <v>208177</v>
      </c>
      <c r="D19" s="52">
        <f t="shared" si="2"/>
        <v>-208177</v>
      </c>
      <c r="E19" s="41">
        <f t="shared" si="3"/>
        <v>-1</v>
      </c>
      <c r="F19" s="52">
        <f>SUM('2022'!B19:M19)</f>
        <v>1054036</v>
      </c>
      <c r="G19" s="52">
        <f>SUM('2021'!B19:M19)</f>
        <v>2622397</v>
      </c>
      <c r="H19" s="52">
        <f t="shared" si="4"/>
        <v>-1568361</v>
      </c>
      <c r="I19" s="42">
        <f t="shared" si="5"/>
        <v>-0.5980639087064239</v>
      </c>
    </row>
    <row r="20" spans="1:9" x14ac:dyDescent="0.25">
      <c r="A20" s="24" t="s">
        <v>30</v>
      </c>
      <c r="B20" s="45">
        <f>'2022'!M20</f>
        <v>0</v>
      </c>
      <c r="C20" s="45">
        <f>'2021'!M20</f>
        <v>266791</v>
      </c>
      <c r="D20" s="45">
        <f t="shared" si="2"/>
        <v>-266791</v>
      </c>
      <c r="E20" s="46">
        <f t="shared" si="3"/>
        <v>-1</v>
      </c>
      <c r="F20" s="45">
        <f>SUM('2022'!B20:M20)</f>
        <v>1354818</v>
      </c>
      <c r="G20" s="45">
        <f>SUM('2021'!B20:M20)</f>
        <v>3388592</v>
      </c>
      <c r="H20" s="45">
        <f t="shared" si="4"/>
        <v>-2033774</v>
      </c>
      <c r="I20" s="47">
        <f t="shared" si="5"/>
        <v>-0.60018261271938311</v>
      </c>
    </row>
    <row r="21" spans="1:9" x14ac:dyDescent="0.25">
      <c r="A21" s="21" t="s">
        <v>31</v>
      </c>
      <c r="B21" s="22">
        <f>'2022'!M21</f>
        <v>0</v>
      </c>
      <c r="C21" s="53">
        <f>'2021'!M21</f>
        <v>1120</v>
      </c>
      <c r="D21" s="53">
        <f t="shared" si="2"/>
        <v>-1120</v>
      </c>
      <c r="E21" s="43">
        <f t="shared" si="3"/>
        <v>-1</v>
      </c>
      <c r="F21" s="53">
        <f>SUM('2022'!B21:M21)</f>
        <v>5240</v>
      </c>
      <c r="G21" s="53">
        <f>SUM('2021'!B21:M21)</f>
        <v>16200</v>
      </c>
      <c r="H21" s="53">
        <f t="shared" si="4"/>
        <v>-10960</v>
      </c>
      <c r="I21" s="44">
        <f t="shared" si="5"/>
        <v>-0.67654320987654326</v>
      </c>
    </row>
    <row r="22" spans="1:9" x14ac:dyDescent="0.25">
      <c r="A22" s="19" t="s">
        <v>32</v>
      </c>
      <c r="B22" s="40">
        <f>'2022'!M22</f>
        <v>0</v>
      </c>
      <c r="C22" s="52">
        <f>'2021'!M22</f>
        <v>3259</v>
      </c>
      <c r="D22" s="52">
        <f t="shared" si="2"/>
        <v>-3259</v>
      </c>
      <c r="E22" s="41">
        <f t="shared" si="3"/>
        <v>-1</v>
      </c>
      <c r="F22" s="52">
        <f>SUM('2022'!B22:M22)</f>
        <v>14205</v>
      </c>
      <c r="G22" s="52">
        <f>SUM('2021'!B22:M22)</f>
        <v>39493</v>
      </c>
      <c r="H22" s="52">
        <f t="shared" si="4"/>
        <v>-25288</v>
      </c>
      <c r="I22" s="42">
        <f t="shared" si="5"/>
        <v>-0.6403160053680399</v>
      </c>
    </row>
    <row r="23" spans="1:9" x14ac:dyDescent="0.25">
      <c r="A23" s="21" t="s">
        <v>33</v>
      </c>
      <c r="B23" s="22">
        <f>'2022'!M23</f>
        <v>0</v>
      </c>
      <c r="C23" s="53">
        <f>'2021'!M23</f>
        <v>1083</v>
      </c>
      <c r="D23" s="53">
        <f t="shared" si="2"/>
        <v>-1083</v>
      </c>
      <c r="E23" s="43">
        <f t="shared" si="3"/>
        <v>-1</v>
      </c>
      <c r="F23" s="53">
        <f>SUM('2022'!B23:M23)</f>
        <v>6377</v>
      </c>
      <c r="G23" s="53">
        <f>SUM('2021'!B23:M23)</f>
        <v>18283</v>
      </c>
      <c r="H23" s="53">
        <f t="shared" si="4"/>
        <v>-11906</v>
      </c>
      <c r="I23" s="44">
        <f t="shared" si="5"/>
        <v>-0.6512060383963244</v>
      </c>
    </row>
    <row r="24" spans="1:9" x14ac:dyDescent="0.25">
      <c r="A24" s="19" t="s">
        <v>34</v>
      </c>
      <c r="B24" s="40">
        <f>'2022'!M24</f>
        <v>0</v>
      </c>
      <c r="C24" s="52">
        <f>'2021'!M24</f>
        <v>1942</v>
      </c>
      <c r="D24" s="52">
        <f t="shared" si="2"/>
        <v>-1942</v>
      </c>
      <c r="E24" s="41">
        <f t="shared" si="3"/>
        <v>-1</v>
      </c>
      <c r="F24" s="52">
        <f>SUM('2022'!B24:M24)</f>
        <v>9072</v>
      </c>
      <c r="G24" s="52">
        <f>SUM('2021'!B24:M24)</f>
        <v>26521</v>
      </c>
      <c r="H24" s="52">
        <f t="shared" si="4"/>
        <v>-17449</v>
      </c>
      <c r="I24" s="42">
        <f t="shared" si="5"/>
        <v>-0.6579314505486219</v>
      </c>
    </row>
    <row r="25" spans="1:9" x14ac:dyDescent="0.25">
      <c r="A25" s="21" t="s">
        <v>35</v>
      </c>
      <c r="B25" s="22">
        <f>'2022'!M25</f>
        <v>0</v>
      </c>
      <c r="C25" s="53">
        <f>'2021'!M25</f>
        <v>3233</v>
      </c>
      <c r="D25" s="53">
        <f t="shared" si="2"/>
        <v>-3233</v>
      </c>
      <c r="E25" s="43">
        <f t="shared" si="3"/>
        <v>-1</v>
      </c>
      <c r="F25" s="53">
        <f>SUM('2022'!B25:M25)</f>
        <v>15022</v>
      </c>
      <c r="G25" s="53">
        <f>SUM('2021'!B25:M25)</f>
        <v>42080</v>
      </c>
      <c r="H25" s="53">
        <f t="shared" si="4"/>
        <v>-27058</v>
      </c>
      <c r="I25" s="44">
        <f t="shared" si="5"/>
        <v>-0.64301330798479084</v>
      </c>
    </row>
    <row r="26" spans="1:9" x14ac:dyDescent="0.25">
      <c r="A26" s="19" t="s">
        <v>36</v>
      </c>
      <c r="B26" s="40">
        <f>'2022'!M26</f>
        <v>0</v>
      </c>
      <c r="C26" s="52">
        <f>'2021'!M26</f>
        <v>4080</v>
      </c>
      <c r="D26" s="52">
        <f t="shared" si="2"/>
        <v>-4080</v>
      </c>
      <c r="E26" s="41">
        <f t="shared" si="3"/>
        <v>-1</v>
      </c>
      <c r="F26" s="52">
        <f>SUM('2022'!B26:M26)</f>
        <v>19408</v>
      </c>
      <c r="G26" s="52">
        <f>SUM('2021'!B26:M26)</f>
        <v>55158</v>
      </c>
      <c r="H26" s="52">
        <f t="shared" si="4"/>
        <v>-35750</v>
      </c>
      <c r="I26" s="42">
        <f t="shared" si="5"/>
        <v>-0.64813807607237395</v>
      </c>
    </row>
    <row r="27" spans="1:9" x14ac:dyDescent="0.25">
      <c r="A27" s="24" t="s">
        <v>37</v>
      </c>
      <c r="B27" s="45">
        <f>'2022'!M27</f>
        <v>0</v>
      </c>
      <c r="C27" s="45">
        <f>'2021'!M27</f>
        <v>14717</v>
      </c>
      <c r="D27" s="45">
        <f t="shared" si="2"/>
        <v>-14717</v>
      </c>
      <c r="E27" s="46">
        <f t="shared" si="3"/>
        <v>-1</v>
      </c>
      <c r="F27" s="45">
        <f>SUM('2022'!B27:M27)</f>
        <v>69324</v>
      </c>
      <c r="G27" s="45">
        <f>SUM('2021'!B27:M27)</f>
        <v>197735</v>
      </c>
      <c r="H27" s="45">
        <f t="shared" si="4"/>
        <v>-128411</v>
      </c>
      <c r="I27" s="47">
        <f t="shared" si="5"/>
        <v>-0.64940956330442257</v>
      </c>
    </row>
    <row r="28" spans="1:9" x14ac:dyDescent="0.25">
      <c r="A28" s="21" t="s">
        <v>38</v>
      </c>
      <c r="B28" s="22">
        <f>'2022'!M28</f>
        <v>0</v>
      </c>
      <c r="C28" s="53">
        <f>'2021'!M28</f>
        <v>8189</v>
      </c>
      <c r="D28" s="53">
        <f t="shared" si="2"/>
        <v>-8189</v>
      </c>
      <c r="E28" s="43">
        <f t="shared" si="3"/>
        <v>-1</v>
      </c>
      <c r="F28" s="53">
        <f>SUM('2022'!B28:M28)</f>
        <v>41928</v>
      </c>
      <c r="G28" s="53">
        <f>SUM('2021'!B28:M28)</f>
        <v>108198</v>
      </c>
      <c r="H28" s="53">
        <f t="shared" si="4"/>
        <v>-66270</v>
      </c>
      <c r="I28" s="44">
        <f t="shared" si="5"/>
        <v>-0.61248821604835579</v>
      </c>
    </row>
    <row r="29" spans="1:9" x14ac:dyDescent="0.25">
      <c r="A29" s="19" t="s">
        <v>39</v>
      </c>
      <c r="B29" s="40">
        <f>'2022'!M29</f>
        <v>0</v>
      </c>
      <c r="C29" s="52">
        <f>'2021'!M29</f>
        <v>38648</v>
      </c>
      <c r="D29" s="52">
        <f t="shared" si="2"/>
        <v>-38648</v>
      </c>
      <c r="E29" s="41">
        <f t="shared" si="3"/>
        <v>-1</v>
      </c>
      <c r="F29" s="52">
        <f>SUM('2022'!B29:M29)</f>
        <v>216641</v>
      </c>
      <c r="G29" s="52">
        <f>SUM('2021'!B29:M29)</f>
        <v>492574</v>
      </c>
      <c r="H29" s="52">
        <f t="shared" si="4"/>
        <v>-275933</v>
      </c>
      <c r="I29" s="42">
        <f t="shared" si="5"/>
        <v>-0.56018588070015873</v>
      </c>
    </row>
    <row r="30" spans="1:9" x14ac:dyDescent="0.25">
      <c r="A30" s="21" t="s">
        <v>40</v>
      </c>
      <c r="B30" s="22">
        <f>'2022'!M30</f>
        <v>0</v>
      </c>
      <c r="C30" s="53">
        <f>'2021'!M30</f>
        <v>54560</v>
      </c>
      <c r="D30" s="53">
        <f t="shared" si="2"/>
        <v>-54560</v>
      </c>
      <c r="E30" s="43">
        <f t="shared" si="3"/>
        <v>-1</v>
      </c>
      <c r="F30" s="53">
        <f>SUM('2022'!B30:M30)</f>
        <v>281910</v>
      </c>
      <c r="G30" s="53">
        <f>SUM('2021'!B30:M30)</f>
        <v>685946</v>
      </c>
      <c r="H30" s="53">
        <f t="shared" si="4"/>
        <v>-404036</v>
      </c>
      <c r="I30" s="44">
        <f t="shared" si="5"/>
        <v>-0.5890201269487686</v>
      </c>
    </row>
    <row r="31" spans="1:9" x14ac:dyDescent="0.25">
      <c r="A31" s="24" t="s">
        <v>41</v>
      </c>
      <c r="B31" s="45">
        <f>'2022'!M31</f>
        <v>0</v>
      </c>
      <c r="C31" s="45">
        <f>'2021'!M31</f>
        <v>101397</v>
      </c>
      <c r="D31" s="45">
        <f t="shared" si="2"/>
        <v>-101397</v>
      </c>
      <c r="E31" s="46">
        <f t="shared" si="3"/>
        <v>-1</v>
      </c>
      <c r="F31" s="45">
        <f>SUM('2022'!B31:M31)</f>
        <v>540479</v>
      </c>
      <c r="G31" s="45">
        <f>SUM('2021'!B31:M31)</f>
        <v>1286718</v>
      </c>
      <c r="H31" s="45">
        <f t="shared" si="4"/>
        <v>-746239</v>
      </c>
      <c r="I31" s="47">
        <f t="shared" si="5"/>
        <v>-0.57995535929395559</v>
      </c>
    </row>
    <row r="32" spans="1:9" x14ac:dyDescent="0.25">
      <c r="A32" s="19" t="s">
        <v>42</v>
      </c>
      <c r="B32" s="40">
        <f>'2022'!M32</f>
        <v>0</v>
      </c>
      <c r="C32" s="52">
        <f>'2021'!M32</f>
        <v>74719</v>
      </c>
      <c r="D32" s="52">
        <f t="shared" si="2"/>
        <v>-74719</v>
      </c>
      <c r="E32" s="41">
        <f t="shared" si="3"/>
        <v>-1</v>
      </c>
      <c r="F32" s="52">
        <f>SUM('2022'!B32:M32)</f>
        <v>378898</v>
      </c>
      <c r="G32" s="52">
        <f>SUM('2021'!B32:M32)</f>
        <v>952423</v>
      </c>
      <c r="H32" s="52">
        <f t="shared" si="4"/>
        <v>-573525</v>
      </c>
      <c r="I32" s="42">
        <f t="shared" si="5"/>
        <v>-0.60217466398858488</v>
      </c>
    </row>
    <row r="33" spans="1:9" x14ac:dyDescent="0.25">
      <c r="A33" s="21" t="s">
        <v>43</v>
      </c>
      <c r="B33" s="22">
        <f>'2022'!M33</f>
        <v>0</v>
      </c>
      <c r="C33" s="53">
        <f>'2021'!M33</f>
        <v>110021</v>
      </c>
      <c r="D33" s="53">
        <f t="shared" si="2"/>
        <v>-110021</v>
      </c>
      <c r="E33" s="43">
        <f t="shared" si="3"/>
        <v>-1</v>
      </c>
      <c r="F33" s="53">
        <f>SUM('2022'!B33:M33)</f>
        <v>530721</v>
      </c>
      <c r="G33" s="53">
        <f>SUM('2021'!B33:M33)</f>
        <v>1264723</v>
      </c>
      <c r="H33" s="53">
        <f t="shared" si="4"/>
        <v>-734002</v>
      </c>
      <c r="I33" s="44">
        <f t="shared" si="5"/>
        <v>-0.58036581923472574</v>
      </c>
    </row>
    <row r="34" spans="1:9" x14ac:dyDescent="0.25">
      <c r="A34" s="24" t="s">
        <v>44</v>
      </c>
      <c r="B34" s="45">
        <f>'2022'!M34</f>
        <v>0</v>
      </c>
      <c r="C34" s="45">
        <f>'2021'!M34</f>
        <v>184740</v>
      </c>
      <c r="D34" s="54">
        <f t="shared" si="2"/>
        <v>-184740</v>
      </c>
      <c r="E34" s="46">
        <f t="shared" si="3"/>
        <v>-1</v>
      </c>
      <c r="F34" s="45">
        <f>SUM('2022'!B34:M34)</f>
        <v>909619</v>
      </c>
      <c r="G34" s="8">
        <f>SUM('2021'!B34:M34)</f>
        <v>2217146</v>
      </c>
      <c r="H34" s="8">
        <f t="shared" si="4"/>
        <v>-1307527</v>
      </c>
      <c r="I34" s="47">
        <f t="shared" si="5"/>
        <v>-0.58973428001584016</v>
      </c>
    </row>
    <row r="35" spans="1:9" x14ac:dyDescent="0.25">
      <c r="A35" s="19" t="s">
        <v>45</v>
      </c>
      <c r="B35" s="40">
        <f>'2022'!M35</f>
        <v>0</v>
      </c>
      <c r="C35" s="52">
        <f>'2021'!M35</f>
        <v>38</v>
      </c>
      <c r="D35" s="52">
        <f t="shared" si="2"/>
        <v>-38</v>
      </c>
      <c r="E35" s="41">
        <f t="shared" si="3"/>
        <v>-1</v>
      </c>
      <c r="F35" s="10">
        <f>SUM('2022'!B35:M35)</f>
        <v>224</v>
      </c>
      <c r="G35" s="40">
        <f>SUM('2021'!B35:M35)</f>
        <v>645</v>
      </c>
      <c r="H35" s="40">
        <f t="shared" si="4"/>
        <v>-421</v>
      </c>
      <c r="I35" s="6">
        <f t="shared" si="5"/>
        <v>-0.65271317829457365</v>
      </c>
    </row>
    <row r="36" spans="1:9" x14ac:dyDescent="0.25">
      <c r="A36" s="21" t="s">
        <v>46</v>
      </c>
      <c r="B36" s="22">
        <f>'2022'!M36</f>
        <v>0</v>
      </c>
      <c r="C36" s="53">
        <f>'2021'!M36</f>
        <v>5506</v>
      </c>
      <c r="D36" s="53">
        <f t="shared" si="2"/>
        <v>-5506</v>
      </c>
      <c r="E36" s="55">
        <f t="shared" si="3"/>
        <v>-1</v>
      </c>
      <c r="F36" s="11">
        <f>SUM('2022'!B36:M36)</f>
        <v>25843</v>
      </c>
      <c r="G36" s="22">
        <f>SUM('2021'!B36:M36)</f>
        <v>75121</v>
      </c>
      <c r="H36" s="22">
        <f t="shared" si="4"/>
        <v>-49278</v>
      </c>
      <c r="I36" s="7">
        <f t="shared" si="5"/>
        <v>-0.65598168288494563</v>
      </c>
    </row>
    <row r="37" spans="1:9" x14ac:dyDescent="0.25">
      <c r="A37" s="19" t="s">
        <v>47</v>
      </c>
      <c r="B37" s="40">
        <f>'2022'!M37</f>
        <v>0</v>
      </c>
      <c r="C37" s="52">
        <f>'2021'!M37</f>
        <v>19021</v>
      </c>
      <c r="D37" s="52">
        <f t="shared" si="2"/>
        <v>-19021</v>
      </c>
      <c r="E37" s="41">
        <f t="shared" si="3"/>
        <v>-1</v>
      </c>
      <c r="F37" s="10">
        <f>SUM('2022'!B37:M37)</f>
        <v>103910</v>
      </c>
      <c r="G37" s="40">
        <f>SUM('2021'!B37:M37)</f>
        <v>364578</v>
      </c>
      <c r="H37" s="40">
        <f t="shared" si="4"/>
        <v>-260668</v>
      </c>
      <c r="I37" s="6">
        <f t="shared" si="5"/>
        <v>-0.7149855449314001</v>
      </c>
    </row>
    <row r="38" spans="1:9" x14ac:dyDescent="0.25">
      <c r="A38" s="24" t="s">
        <v>48</v>
      </c>
      <c r="B38" s="45">
        <f>'2022'!M38</f>
        <v>0</v>
      </c>
      <c r="C38" s="45">
        <f>'2021'!M38</f>
        <v>24565</v>
      </c>
      <c r="D38" s="45">
        <f t="shared" si="2"/>
        <v>-24565</v>
      </c>
      <c r="E38" s="46">
        <f t="shared" si="3"/>
        <v>-1</v>
      </c>
      <c r="F38" s="45">
        <f>SUM('2022'!B38:M38)</f>
        <v>129977</v>
      </c>
      <c r="G38" s="9">
        <f>SUM('2021'!B38:M38)</f>
        <v>440344</v>
      </c>
      <c r="H38" s="9">
        <f t="shared" si="4"/>
        <v>-310367</v>
      </c>
      <c r="I38" s="47">
        <f t="shared" si="5"/>
        <v>-0.70482849771996436</v>
      </c>
    </row>
    <row r="39" spans="1:9" x14ac:dyDescent="0.25">
      <c r="A39" s="26" t="s">
        <v>49</v>
      </c>
      <c r="B39" s="48">
        <f>'2022'!M39</f>
        <v>0</v>
      </c>
      <c r="C39" s="48">
        <f>'2021'!M39</f>
        <v>897797</v>
      </c>
      <c r="D39" s="48">
        <f t="shared" si="2"/>
        <v>-897797</v>
      </c>
      <c r="E39" s="49">
        <f t="shared" si="3"/>
        <v>-1</v>
      </c>
      <c r="F39" s="50">
        <f>SUM('2022'!B39:M39)</f>
        <v>4580753</v>
      </c>
      <c r="G39" s="50">
        <f>SUM('2021'!B39:M39)</f>
        <v>11273079</v>
      </c>
      <c r="H39" s="50">
        <f t="shared" si="4"/>
        <v>-6692326</v>
      </c>
      <c r="I39" s="51">
        <f t="shared" si="5"/>
        <v>-0.59365555763425415</v>
      </c>
    </row>
  </sheetData>
  <mergeCells count="2">
    <mergeCell ref="B4:E4"/>
    <mergeCell ref="F4:I4"/>
  </mergeCells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40"/>
  <sheetViews>
    <sheetView topLeftCell="A10" workbookViewId="0">
      <selection activeCell="E41" sqref="E41"/>
    </sheetView>
  </sheetViews>
  <sheetFormatPr baseColWidth="10" defaultColWidth="11.42578125" defaultRowHeight="15" x14ac:dyDescent="0.25"/>
  <cols>
    <col min="1" max="1" width="35.42578125" customWidth="1"/>
    <col min="2" max="2" width="12.85546875" bestFit="1" customWidth="1"/>
    <col min="3" max="13" width="11.5703125" bestFit="1" customWidth="1"/>
    <col min="14" max="14" width="12.85546875" bestFit="1" customWidth="1"/>
  </cols>
  <sheetData>
    <row r="1" spans="1:14" ht="21" x14ac:dyDescent="0.35">
      <c r="A1" s="3" t="s">
        <v>50</v>
      </c>
    </row>
    <row r="4" spans="1:14" x14ac:dyDescent="0.25">
      <c r="A4" s="15" t="s">
        <v>1</v>
      </c>
      <c r="B4" s="16" t="s">
        <v>2</v>
      </c>
      <c r="C4" s="16" t="s">
        <v>3</v>
      </c>
      <c r="D4" s="16" t="s">
        <v>4</v>
      </c>
      <c r="E4" s="16" t="s">
        <v>5</v>
      </c>
      <c r="F4" s="16" t="s">
        <v>6</v>
      </c>
      <c r="G4" s="16" t="s">
        <v>7</v>
      </c>
      <c r="H4" s="16" t="s">
        <v>8</v>
      </c>
      <c r="I4" s="16" t="s">
        <v>9</v>
      </c>
      <c r="J4" s="16" t="s">
        <v>10</v>
      </c>
      <c r="K4" s="16" t="s">
        <v>11</v>
      </c>
      <c r="L4" s="16" t="s">
        <v>12</v>
      </c>
      <c r="M4" s="16" t="s">
        <v>13</v>
      </c>
      <c r="N4" s="17" t="s">
        <v>14</v>
      </c>
    </row>
    <row r="5" spans="1:14" x14ac:dyDescent="0.25">
      <c r="A5" s="13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8" t="s">
        <v>15</v>
      </c>
    </row>
    <row r="6" spans="1:14" x14ac:dyDescent="0.25">
      <c r="A6" s="19" t="s">
        <v>16</v>
      </c>
      <c r="B6" s="61">
        <v>1636</v>
      </c>
      <c r="C6" s="61">
        <v>1088</v>
      </c>
      <c r="D6" s="33">
        <v>1955</v>
      </c>
      <c r="E6" s="33">
        <v>1211</v>
      </c>
      <c r="F6" s="30"/>
      <c r="G6" s="30"/>
      <c r="H6" s="30"/>
      <c r="I6" s="30"/>
      <c r="J6" s="30"/>
      <c r="K6" s="30"/>
      <c r="L6" s="30"/>
      <c r="M6" s="30"/>
      <c r="N6" s="20"/>
    </row>
    <row r="7" spans="1:14" x14ac:dyDescent="0.25">
      <c r="A7" s="21" t="s">
        <v>17</v>
      </c>
      <c r="B7" s="62">
        <v>15162</v>
      </c>
      <c r="C7" s="62">
        <v>12927</v>
      </c>
      <c r="D7" s="34">
        <v>17894</v>
      </c>
      <c r="E7" s="34">
        <v>12110</v>
      </c>
      <c r="F7" s="31"/>
      <c r="G7" s="31"/>
      <c r="H7" s="31"/>
      <c r="I7" s="31"/>
      <c r="J7" s="31"/>
      <c r="K7" s="31"/>
      <c r="L7" s="31"/>
      <c r="M7" s="31"/>
      <c r="N7" s="23"/>
    </row>
    <row r="8" spans="1:14" x14ac:dyDescent="0.25">
      <c r="A8" s="19" t="s">
        <v>18</v>
      </c>
      <c r="B8" s="61">
        <v>10224</v>
      </c>
      <c r="C8" s="61">
        <v>9665</v>
      </c>
      <c r="D8" s="33">
        <v>14524</v>
      </c>
      <c r="E8" s="33">
        <v>9241</v>
      </c>
      <c r="F8" s="30"/>
      <c r="G8" s="30"/>
      <c r="H8" s="30"/>
      <c r="I8" s="30"/>
      <c r="J8" s="30"/>
      <c r="K8" s="30"/>
      <c r="L8" s="30"/>
      <c r="M8" s="30"/>
      <c r="N8" s="20"/>
    </row>
    <row r="9" spans="1:14" x14ac:dyDescent="0.25">
      <c r="A9" s="24" t="s">
        <v>19</v>
      </c>
      <c r="B9" s="63">
        <v>27022</v>
      </c>
      <c r="C9" s="63">
        <v>23680</v>
      </c>
      <c r="D9" s="35">
        <v>34373</v>
      </c>
      <c r="E9" s="35">
        <v>22562</v>
      </c>
      <c r="F9" s="32"/>
      <c r="G9" s="32"/>
      <c r="H9" s="32"/>
      <c r="I9" s="32"/>
      <c r="J9" s="32"/>
      <c r="K9" s="32"/>
      <c r="L9" s="32"/>
      <c r="M9" s="32"/>
      <c r="N9" s="25"/>
    </row>
    <row r="10" spans="1:14" s="1" customFormat="1" x14ac:dyDescent="0.25">
      <c r="A10" s="21" t="s">
        <v>20</v>
      </c>
      <c r="B10" s="62">
        <v>29504</v>
      </c>
      <c r="C10" s="62">
        <v>30234</v>
      </c>
      <c r="D10" s="34">
        <v>40581</v>
      </c>
      <c r="E10" s="34">
        <v>30179</v>
      </c>
      <c r="F10" s="31"/>
      <c r="G10" s="31"/>
      <c r="H10" s="31"/>
      <c r="I10" s="31"/>
      <c r="J10" s="31"/>
      <c r="K10" s="31"/>
      <c r="L10" s="31"/>
      <c r="M10" s="31"/>
      <c r="N10" s="23"/>
    </row>
    <row r="11" spans="1:14" x14ac:dyDescent="0.25">
      <c r="A11" s="19" t="s">
        <v>21</v>
      </c>
      <c r="B11" s="61">
        <v>109036</v>
      </c>
      <c r="C11" s="61">
        <v>117545</v>
      </c>
      <c r="D11" s="33">
        <v>159182</v>
      </c>
      <c r="E11" s="33">
        <v>126966</v>
      </c>
      <c r="F11" s="30"/>
      <c r="G11" s="30"/>
      <c r="H11" s="30"/>
      <c r="I11" s="30"/>
      <c r="J11" s="30"/>
      <c r="K11" s="30"/>
      <c r="L11" s="30"/>
      <c r="M11" s="30"/>
      <c r="N11" s="20"/>
    </row>
    <row r="12" spans="1:14" x14ac:dyDescent="0.25">
      <c r="A12" s="21" t="s">
        <v>22</v>
      </c>
      <c r="B12" s="62">
        <v>4668</v>
      </c>
      <c r="C12" s="62">
        <v>3896</v>
      </c>
      <c r="D12" s="34">
        <v>5635</v>
      </c>
      <c r="E12" s="34">
        <v>3856</v>
      </c>
      <c r="F12" s="31"/>
      <c r="G12" s="31"/>
      <c r="H12" s="31"/>
      <c r="I12" s="31"/>
      <c r="J12" s="31"/>
      <c r="K12" s="31"/>
      <c r="L12" s="31"/>
      <c r="M12" s="31"/>
      <c r="N12" s="23"/>
    </row>
    <row r="13" spans="1:14" x14ac:dyDescent="0.25">
      <c r="A13" s="19" t="s">
        <v>23</v>
      </c>
      <c r="B13" s="61">
        <v>154908</v>
      </c>
      <c r="C13" s="61">
        <v>168907</v>
      </c>
      <c r="D13" s="33">
        <v>226740</v>
      </c>
      <c r="E13" s="33">
        <v>169562</v>
      </c>
      <c r="F13" s="30"/>
      <c r="G13" s="30"/>
      <c r="H13" s="30"/>
      <c r="I13" s="30"/>
      <c r="J13" s="30"/>
      <c r="K13" s="30"/>
      <c r="L13" s="30"/>
      <c r="M13" s="30"/>
      <c r="N13" s="20"/>
    </row>
    <row r="14" spans="1:14" x14ac:dyDescent="0.25">
      <c r="A14" s="24" t="s">
        <v>24</v>
      </c>
      <c r="B14" s="63">
        <v>298116</v>
      </c>
      <c r="C14" s="63">
        <v>320582</v>
      </c>
      <c r="D14" s="35">
        <v>432138</v>
      </c>
      <c r="E14" s="35">
        <v>330563</v>
      </c>
      <c r="F14" s="32"/>
      <c r="G14" s="32"/>
      <c r="H14" s="32"/>
      <c r="I14" s="32"/>
      <c r="J14" s="32"/>
      <c r="K14" s="32"/>
      <c r="L14" s="32"/>
      <c r="M14" s="32"/>
      <c r="N14" s="25"/>
    </row>
    <row r="15" spans="1:14" x14ac:dyDescent="0.25">
      <c r="A15" s="21" t="s">
        <v>25</v>
      </c>
      <c r="B15" s="62">
        <v>13182</v>
      </c>
      <c r="C15" s="62">
        <v>11052</v>
      </c>
      <c r="D15" s="34">
        <v>16559</v>
      </c>
      <c r="E15" s="34">
        <v>10909</v>
      </c>
      <c r="F15" s="31"/>
      <c r="G15" s="31"/>
      <c r="H15" s="31"/>
      <c r="I15" s="31"/>
      <c r="J15" s="31"/>
      <c r="K15" s="31"/>
      <c r="L15" s="31"/>
      <c r="M15" s="31"/>
      <c r="N15" s="23"/>
    </row>
    <row r="16" spans="1:14" x14ac:dyDescent="0.25">
      <c r="A16" s="19" t="s">
        <v>26</v>
      </c>
      <c r="B16" s="61">
        <v>7712</v>
      </c>
      <c r="C16" s="61">
        <v>7976</v>
      </c>
      <c r="D16" s="33">
        <v>12003</v>
      </c>
      <c r="E16" s="33">
        <v>8107</v>
      </c>
      <c r="F16" s="30"/>
      <c r="G16" s="30"/>
      <c r="H16" s="30"/>
      <c r="I16" s="30"/>
      <c r="J16" s="30"/>
      <c r="K16" s="30"/>
      <c r="L16" s="30"/>
      <c r="M16" s="30"/>
      <c r="N16" s="20"/>
    </row>
    <row r="17" spans="1:14" x14ac:dyDescent="0.25">
      <c r="A17" s="24" t="s">
        <v>27</v>
      </c>
      <c r="B17" s="63">
        <v>20894</v>
      </c>
      <c r="C17" s="63">
        <v>19028</v>
      </c>
      <c r="D17" s="35">
        <v>28562</v>
      </c>
      <c r="E17" s="35">
        <v>19016</v>
      </c>
      <c r="F17" s="32"/>
      <c r="G17" s="32"/>
      <c r="H17" s="32"/>
      <c r="I17" s="32"/>
      <c r="J17" s="32"/>
      <c r="K17" s="32"/>
      <c r="L17" s="32"/>
      <c r="M17" s="32"/>
      <c r="N17" s="25"/>
    </row>
    <row r="18" spans="1:14" x14ac:dyDescent="0.25">
      <c r="A18" s="21" t="s">
        <v>28</v>
      </c>
      <c r="B18" s="62">
        <v>69643</v>
      </c>
      <c r="C18" s="62">
        <v>67027</v>
      </c>
      <c r="D18" s="34">
        <v>92054</v>
      </c>
      <c r="E18" s="34">
        <v>72058</v>
      </c>
      <c r="F18" s="31"/>
      <c r="G18" s="31"/>
      <c r="H18" s="31"/>
      <c r="I18" s="31"/>
      <c r="J18" s="31"/>
      <c r="K18" s="31"/>
      <c r="L18" s="31"/>
      <c r="M18" s="31"/>
      <c r="N18" s="23"/>
    </row>
    <row r="19" spans="1:14" x14ac:dyDescent="0.25">
      <c r="A19" s="19" t="s">
        <v>29</v>
      </c>
      <c r="B19" s="61">
        <v>244990</v>
      </c>
      <c r="C19" s="61">
        <v>238389</v>
      </c>
      <c r="D19" s="33">
        <v>325155</v>
      </c>
      <c r="E19" s="33">
        <v>245502</v>
      </c>
      <c r="F19" s="30"/>
      <c r="G19" s="30"/>
      <c r="H19" s="30"/>
      <c r="I19" s="30"/>
      <c r="J19" s="30"/>
      <c r="K19" s="30"/>
      <c r="L19" s="30"/>
      <c r="M19" s="30"/>
      <c r="N19" s="20"/>
    </row>
    <row r="20" spans="1:14" x14ac:dyDescent="0.25">
      <c r="A20" s="24" t="s">
        <v>30</v>
      </c>
      <c r="B20" s="63">
        <v>314633</v>
      </c>
      <c r="C20" s="63">
        <v>305416</v>
      </c>
      <c r="D20" s="35">
        <v>417209</v>
      </c>
      <c r="E20" s="35">
        <v>317560</v>
      </c>
      <c r="F20" s="32"/>
      <c r="G20" s="32"/>
      <c r="H20" s="32"/>
      <c r="I20" s="32"/>
      <c r="J20" s="32"/>
      <c r="K20" s="32"/>
      <c r="L20" s="32"/>
      <c r="M20" s="32"/>
      <c r="N20" s="25"/>
    </row>
    <row r="21" spans="1:14" x14ac:dyDescent="0.25">
      <c r="A21" s="21" t="s">
        <v>31</v>
      </c>
      <c r="B21" s="62">
        <v>1496</v>
      </c>
      <c r="C21" s="62">
        <v>1034</v>
      </c>
      <c r="D21" s="34">
        <v>1641</v>
      </c>
      <c r="E21" s="34">
        <v>1069</v>
      </c>
      <c r="F21" s="31"/>
      <c r="G21" s="31"/>
      <c r="H21" s="31"/>
      <c r="I21" s="31"/>
      <c r="J21" s="31"/>
      <c r="K21" s="31"/>
      <c r="L21" s="31"/>
      <c r="M21" s="31"/>
      <c r="N21" s="23"/>
    </row>
    <row r="22" spans="1:14" x14ac:dyDescent="0.25">
      <c r="A22" s="19" t="s">
        <v>32</v>
      </c>
      <c r="B22" s="61">
        <v>3939</v>
      </c>
      <c r="C22" s="61">
        <v>2854</v>
      </c>
      <c r="D22" s="33">
        <v>4175</v>
      </c>
      <c r="E22" s="33">
        <v>3237</v>
      </c>
      <c r="F22" s="30"/>
      <c r="G22" s="30"/>
      <c r="H22" s="30"/>
      <c r="I22" s="30"/>
      <c r="J22" s="30"/>
      <c r="K22" s="30"/>
      <c r="L22" s="30"/>
      <c r="M22" s="30"/>
      <c r="N22" s="20"/>
    </row>
    <row r="23" spans="1:14" x14ac:dyDescent="0.25">
      <c r="A23" s="21" t="s">
        <v>33</v>
      </c>
      <c r="B23" s="62">
        <v>1658</v>
      </c>
      <c r="C23" s="62">
        <v>1222</v>
      </c>
      <c r="D23" s="34">
        <v>2119</v>
      </c>
      <c r="E23" s="34">
        <v>1378</v>
      </c>
      <c r="F23" s="31"/>
      <c r="G23" s="31"/>
      <c r="H23" s="31"/>
      <c r="I23" s="31"/>
      <c r="J23" s="31"/>
      <c r="K23" s="31"/>
      <c r="L23" s="31"/>
      <c r="M23" s="31"/>
      <c r="N23" s="23"/>
    </row>
    <row r="24" spans="1:14" x14ac:dyDescent="0.25">
      <c r="A24" s="19" t="s">
        <v>34</v>
      </c>
      <c r="B24" s="61">
        <v>2592</v>
      </c>
      <c r="C24" s="61">
        <v>1890</v>
      </c>
      <c r="D24" s="33">
        <v>2647</v>
      </c>
      <c r="E24" s="33">
        <v>1943</v>
      </c>
      <c r="F24" s="30"/>
      <c r="G24" s="30"/>
      <c r="H24" s="30"/>
      <c r="I24" s="30"/>
      <c r="J24" s="30"/>
      <c r="K24" s="30"/>
      <c r="L24" s="30"/>
      <c r="M24" s="30"/>
      <c r="N24" s="20"/>
    </row>
    <row r="25" spans="1:14" x14ac:dyDescent="0.25">
      <c r="A25" s="21" t="s">
        <v>35</v>
      </c>
      <c r="B25" s="62">
        <v>4405</v>
      </c>
      <c r="C25" s="62">
        <v>2693</v>
      </c>
      <c r="D25" s="34">
        <v>4612</v>
      </c>
      <c r="E25" s="34">
        <v>3312</v>
      </c>
      <c r="F25" s="31"/>
      <c r="G25" s="31"/>
      <c r="H25" s="31"/>
      <c r="I25" s="31"/>
      <c r="J25" s="31"/>
      <c r="K25" s="31"/>
      <c r="L25" s="31"/>
      <c r="M25" s="31"/>
      <c r="N25" s="23"/>
    </row>
    <row r="26" spans="1:14" x14ac:dyDescent="0.25">
      <c r="A26" s="19" t="s">
        <v>36</v>
      </c>
      <c r="B26" s="61">
        <v>5379</v>
      </c>
      <c r="C26" s="61">
        <v>4084</v>
      </c>
      <c r="D26" s="33">
        <v>5584</v>
      </c>
      <c r="E26" s="33">
        <v>4361</v>
      </c>
      <c r="F26" s="30"/>
      <c r="G26" s="30"/>
      <c r="H26" s="30"/>
      <c r="I26" s="30"/>
      <c r="J26" s="30"/>
      <c r="K26" s="30"/>
      <c r="L26" s="30"/>
      <c r="M26" s="30"/>
      <c r="N26" s="20"/>
    </row>
    <row r="27" spans="1:14" x14ac:dyDescent="0.25">
      <c r="A27" s="24" t="s">
        <v>37</v>
      </c>
      <c r="B27" s="63">
        <v>19469</v>
      </c>
      <c r="C27" s="63">
        <v>13777</v>
      </c>
      <c r="D27" s="35">
        <v>20778</v>
      </c>
      <c r="E27" s="35">
        <v>15300</v>
      </c>
      <c r="F27" s="32"/>
      <c r="G27" s="32"/>
      <c r="H27" s="32"/>
      <c r="I27" s="32"/>
      <c r="J27" s="32"/>
      <c r="K27" s="32"/>
      <c r="L27" s="32"/>
      <c r="M27" s="32"/>
      <c r="N27" s="25"/>
    </row>
    <row r="28" spans="1:14" x14ac:dyDescent="0.25">
      <c r="A28" s="21" t="s">
        <v>38</v>
      </c>
      <c r="B28" s="62">
        <v>9484</v>
      </c>
      <c r="C28" s="62">
        <v>10483</v>
      </c>
      <c r="D28" s="34">
        <v>11941</v>
      </c>
      <c r="E28" s="34">
        <v>10020</v>
      </c>
      <c r="F28" s="31"/>
      <c r="G28" s="31"/>
      <c r="H28" s="31"/>
      <c r="I28" s="31"/>
      <c r="J28" s="31"/>
      <c r="K28" s="31"/>
      <c r="L28" s="31"/>
      <c r="M28" s="31"/>
      <c r="N28" s="23"/>
    </row>
    <row r="29" spans="1:14" x14ac:dyDescent="0.25">
      <c r="A29" s="19" t="s">
        <v>39</v>
      </c>
      <c r="B29" s="61">
        <v>51402</v>
      </c>
      <c r="C29" s="61">
        <v>46639</v>
      </c>
      <c r="D29" s="33">
        <v>70615</v>
      </c>
      <c r="E29" s="33">
        <v>47985</v>
      </c>
      <c r="F29" s="30"/>
      <c r="G29" s="30"/>
      <c r="H29" s="30"/>
      <c r="I29" s="30"/>
      <c r="J29" s="30"/>
      <c r="K29" s="30"/>
      <c r="L29" s="30"/>
      <c r="M29" s="30"/>
      <c r="N29" s="20"/>
    </row>
    <row r="30" spans="1:14" x14ac:dyDescent="0.25">
      <c r="A30" s="21" t="s">
        <v>40</v>
      </c>
      <c r="B30" s="62">
        <v>63367</v>
      </c>
      <c r="C30" s="62">
        <v>64324</v>
      </c>
      <c r="D30" s="34">
        <v>88215</v>
      </c>
      <c r="E30" s="34">
        <v>66004</v>
      </c>
      <c r="F30" s="31"/>
      <c r="G30" s="31"/>
      <c r="H30" s="31"/>
      <c r="I30" s="31"/>
      <c r="J30" s="31"/>
      <c r="K30" s="31"/>
      <c r="L30" s="31"/>
      <c r="M30" s="31"/>
      <c r="N30" s="23"/>
    </row>
    <row r="31" spans="1:14" x14ac:dyDescent="0.25">
      <c r="A31" s="24" t="s">
        <v>41</v>
      </c>
      <c r="B31" s="63">
        <v>124253</v>
      </c>
      <c r="C31" s="63">
        <v>121446</v>
      </c>
      <c r="D31" s="35">
        <v>170771</v>
      </c>
      <c r="E31" s="35">
        <v>124009</v>
      </c>
      <c r="F31" s="32"/>
      <c r="G31" s="32"/>
      <c r="H31" s="32"/>
      <c r="I31" s="32"/>
      <c r="J31" s="32"/>
      <c r="K31" s="32"/>
      <c r="L31" s="32"/>
      <c r="M31" s="32"/>
      <c r="N31" s="25"/>
    </row>
    <row r="32" spans="1:14" x14ac:dyDescent="0.25">
      <c r="A32" s="19" t="s">
        <v>42</v>
      </c>
      <c r="B32" s="61">
        <v>93756</v>
      </c>
      <c r="C32" s="61">
        <v>82184</v>
      </c>
      <c r="D32" s="33">
        <v>116023</v>
      </c>
      <c r="E32" s="33">
        <v>86935</v>
      </c>
      <c r="F32" s="30"/>
      <c r="G32" s="30"/>
      <c r="H32" s="30"/>
      <c r="I32" s="30"/>
      <c r="J32" s="30"/>
      <c r="K32" s="30"/>
      <c r="L32" s="30"/>
      <c r="M32" s="30"/>
      <c r="N32" s="20"/>
    </row>
    <row r="33" spans="1:14" x14ac:dyDescent="0.25">
      <c r="A33" s="21" t="s">
        <v>43</v>
      </c>
      <c r="B33" s="62">
        <v>125374</v>
      </c>
      <c r="C33" s="62">
        <v>119491</v>
      </c>
      <c r="D33" s="34">
        <v>164009</v>
      </c>
      <c r="E33" s="34">
        <v>121847</v>
      </c>
      <c r="F33" s="31"/>
      <c r="G33" s="31"/>
      <c r="H33" s="31"/>
      <c r="I33" s="31"/>
      <c r="J33" s="31"/>
      <c r="K33" s="31"/>
      <c r="L33" s="31"/>
      <c r="M33" s="31"/>
      <c r="N33" s="23"/>
    </row>
    <row r="34" spans="1:14" x14ac:dyDescent="0.25">
      <c r="A34" s="24" t="s">
        <v>44</v>
      </c>
      <c r="B34" s="63">
        <v>219130</v>
      </c>
      <c r="C34" s="63">
        <v>201675</v>
      </c>
      <c r="D34" s="35">
        <v>280032</v>
      </c>
      <c r="E34" s="35">
        <v>208782</v>
      </c>
      <c r="F34" s="32"/>
      <c r="G34" s="32"/>
      <c r="H34" s="32"/>
      <c r="I34" s="32"/>
      <c r="J34" s="32"/>
      <c r="K34" s="32"/>
      <c r="L34" s="32"/>
      <c r="M34" s="32"/>
      <c r="N34" s="25"/>
    </row>
    <row r="35" spans="1:14" x14ac:dyDescent="0.25">
      <c r="A35" s="19" t="s">
        <v>45</v>
      </c>
      <c r="B35" s="61">
        <v>82</v>
      </c>
      <c r="C35" s="61">
        <v>36</v>
      </c>
      <c r="D35" s="33">
        <v>50</v>
      </c>
      <c r="E35" s="33">
        <v>56</v>
      </c>
      <c r="F35" s="30"/>
      <c r="G35" s="30"/>
      <c r="H35" s="30"/>
      <c r="I35" s="30"/>
      <c r="J35" s="30"/>
      <c r="K35" s="30"/>
      <c r="L35" s="30"/>
      <c r="M35" s="30"/>
      <c r="N35" s="20"/>
    </row>
    <row r="36" spans="1:14" x14ac:dyDescent="0.25">
      <c r="A36" s="21" t="s">
        <v>46</v>
      </c>
      <c r="B36" s="62">
        <v>7085</v>
      </c>
      <c r="C36" s="62">
        <v>5065</v>
      </c>
      <c r="D36" s="34">
        <v>8214</v>
      </c>
      <c r="E36" s="34">
        <v>5479</v>
      </c>
      <c r="F36" s="31"/>
      <c r="G36" s="31"/>
      <c r="H36" s="31"/>
      <c r="I36" s="31"/>
      <c r="J36" s="31"/>
      <c r="K36" s="31"/>
      <c r="L36" s="31"/>
      <c r="M36" s="31"/>
      <c r="N36" s="22"/>
    </row>
    <row r="37" spans="1:14" x14ac:dyDescent="0.25">
      <c r="A37" s="19" t="s">
        <v>47</v>
      </c>
      <c r="B37" s="61">
        <v>22138</v>
      </c>
      <c r="C37" s="61">
        <v>20891</v>
      </c>
      <c r="D37" s="33">
        <v>28967</v>
      </c>
      <c r="E37" s="33">
        <v>31914</v>
      </c>
      <c r="F37" s="30"/>
      <c r="G37" s="30"/>
      <c r="H37" s="30"/>
      <c r="I37" s="30"/>
      <c r="J37" s="30"/>
      <c r="K37" s="30"/>
      <c r="L37" s="30"/>
      <c r="M37" s="30"/>
      <c r="N37" s="20"/>
    </row>
    <row r="38" spans="1:14" x14ac:dyDescent="0.25">
      <c r="A38" s="24" t="s">
        <v>48</v>
      </c>
      <c r="B38" s="63">
        <v>29305</v>
      </c>
      <c r="C38" s="63">
        <v>25992</v>
      </c>
      <c r="D38" s="35">
        <v>37231</v>
      </c>
      <c r="E38" s="35">
        <v>37449</v>
      </c>
      <c r="F38" s="32"/>
      <c r="G38" s="32"/>
      <c r="H38" s="32"/>
      <c r="I38" s="32"/>
      <c r="J38" s="32"/>
      <c r="K38" s="32"/>
      <c r="L38" s="32"/>
      <c r="M38" s="32"/>
      <c r="N38" s="25"/>
    </row>
    <row r="39" spans="1:14" x14ac:dyDescent="0.25">
      <c r="A39" s="26" t="s">
        <v>49</v>
      </c>
      <c r="B39" s="60">
        <v>1052822</v>
      </c>
      <c r="C39" s="60">
        <v>1031596</v>
      </c>
      <c r="D39" s="20">
        <v>1421094</v>
      </c>
      <c r="E39" s="30">
        <v>1075241</v>
      </c>
      <c r="F39" s="30"/>
      <c r="G39" s="30"/>
      <c r="H39" s="30"/>
      <c r="I39" s="30"/>
      <c r="J39" s="30"/>
      <c r="K39" s="30"/>
      <c r="L39" s="30"/>
      <c r="M39" s="30"/>
      <c r="N39" s="27"/>
    </row>
    <row r="40" spans="1:14" x14ac:dyDescent="0.25">
      <c r="E40" s="70">
        <f>E39-E35</f>
        <v>1075185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I41"/>
  <sheetViews>
    <sheetView topLeftCell="A10" zoomScaleNormal="100" workbookViewId="0">
      <selection activeCell="B31" sqref="B31"/>
    </sheetView>
  </sheetViews>
  <sheetFormatPr baseColWidth="10" defaultColWidth="11.42578125" defaultRowHeight="15" x14ac:dyDescent="0.25"/>
  <cols>
    <col min="1" max="1" width="34.5703125" customWidth="1"/>
    <col min="2" max="9" width="15.7109375" customWidth="1"/>
  </cols>
  <sheetData>
    <row r="1" spans="1:9" ht="26.25" x14ac:dyDescent="0.4">
      <c r="A1" s="2" t="s">
        <v>51</v>
      </c>
    </row>
    <row r="2" spans="1:9" ht="15" customHeight="1" x14ac:dyDescent="0.25">
      <c r="A2" s="29" t="s">
        <v>2</v>
      </c>
    </row>
    <row r="4" spans="1:9" x14ac:dyDescent="0.25">
      <c r="A4" s="36" t="s">
        <v>1</v>
      </c>
      <c r="B4" s="64" t="s">
        <v>52</v>
      </c>
      <c r="C4" s="65"/>
      <c r="D4" s="65"/>
      <c r="E4" s="66"/>
      <c r="F4" s="64" t="s">
        <v>53</v>
      </c>
      <c r="G4" s="65"/>
      <c r="H4" s="65"/>
      <c r="I4" s="66"/>
    </row>
    <row r="5" spans="1:9" x14ac:dyDescent="0.25">
      <c r="A5" s="37"/>
      <c r="B5" s="38">
        <v>2022</v>
      </c>
      <c r="C5" s="38">
        <v>2021</v>
      </c>
      <c r="D5" s="38" t="s">
        <v>54</v>
      </c>
      <c r="E5" s="38" t="s">
        <v>55</v>
      </c>
      <c r="F5" s="39">
        <f>B5</f>
        <v>2022</v>
      </c>
      <c r="G5" s="39">
        <f>C5</f>
        <v>2021</v>
      </c>
      <c r="H5" s="39" t="s">
        <v>54</v>
      </c>
      <c r="I5" s="38" t="s">
        <v>55</v>
      </c>
    </row>
    <row r="6" spans="1:9" x14ac:dyDescent="0.25">
      <c r="A6" s="19" t="s">
        <v>16</v>
      </c>
      <c r="B6" s="40">
        <f>'2022'!B6</f>
        <v>1636</v>
      </c>
      <c r="C6" s="40">
        <f>'2021'!B6</f>
        <v>1525</v>
      </c>
      <c r="D6" s="40">
        <f t="shared" ref="D6:D24" si="0">B6-C6</f>
        <v>111</v>
      </c>
      <c r="E6" s="41">
        <f t="shared" ref="E6:E24" si="1">D6/C6</f>
        <v>7.2786885245901642E-2</v>
      </c>
      <c r="F6" s="40">
        <f>B6</f>
        <v>1636</v>
      </c>
      <c r="G6" s="40">
        <f t="shared" ref="G6:H9" si="2">C6</f>
        <v>1525</v>
      </c>
      <c r="H6" s="40">
        <f t="shared" si="2"/>
        <v>111</v>
      </c>
      <c r="I6" s="42">
        <f>H6/G6</f>
        <v>7.2786885245901642E-2</v>
      </c>
    </row>
    <row r="7" spans="1:9" x14ac:dyDescent="0.25">
      <c r="A7" s="21" t="s">
        <v>17</v>
      </c>
      <c r="B7" s="22">
        <f>'2022'!B7</f>
        <v>15162</v>
      </c>
      <c r="C7" s="22">
        <f>'2021'!B7</f>
        <v>12899</v>
      </c>
      <c r="D7" s="22">
        <f t="shared" si="0"/>
        <v>2263</v>
      </c>
      <c r="E7" s="43">
        <f t="shared" si="1"/>
        <v>0.17543995658578185</v>
      </c>
      <c r="F7" s="22">
        <f t="shared" ref="F7:F8" si="3">B7</f>
        <v>15162</v>
      </c>
      <c r="G7" s="22">
        <f t="shared" si="2"/>
        <v>12899</v>
      </c>
      <c r="H7" s="22">
        <f t="shared" si="2"/>
        <v>2263</v>
      </c>
      <c r="I7" s="44">
        <f t="shared" ref="I7:I9" si="4">H7/G7</f>
        <v>0.17543995658578185</v>
      </c>
    </row>
    <row r="8" spans="1:9" x14ac:dyDescent="0.25">
      <c r="A8" s="19" t="s">
        <v>18</v>
      </c>
      <c r="B8" s="40">
        <f>'2022'!B8</f>
        <v>10224</v>
      </c>
      <c r="C8" s="40">
        <f>'2021'!B8</f>
        <v>9242</v>
      </c>
      <c r="D8" s="40">
        <f t="shared" si="0"/>
        <v>982</v>
      </c>
      <c r="E8" s="41">
        <f t="shared" si="1"/>
        <v>0.10625405756329799</v>
      </c>
      <c r="F8" s="40">
        <f t="shared" si="3"/>
        <v>10224</v>
      </c>
      <c r="G8" s="40">
        <f t="shared" si="2"/>
        <v>9242</v>
      </c>
      <c r="H8" s="40">
        <f t="shared" si="2"/>
        <v>982</v>
      </c>
      <c r="I8" s="42">
        <f t="shared" si="4"/>
        <v>0.10625405756329799</v>
      </c>
    </row>
    <row r="9" spans="1:9" x14ac:dyDescent="0.25">
      <c r="A9" s="24" t="s">
        <v>19</v>
      </c>
      <c r="B9" s="45">
        <f>'2022'!B9</f>
        <v>27022</v>
      </c>
      <c r="C9" s="45">
        <f>'2021'!B9</f>
        <v>23666</v>
      </c>
      <c r="D9" s="45">
        <f t="shared" si="0"/>
        <v>3356</v>
      </c>
      <c r="E9" s="46">
        <f t="shared" si="1"/>
        <v>0.14180681145947774</v>
      </c>
      <c r="F9" s="45">
        <f>B9</f>
        <v>27022</v>
      </c>
      <c r="G9" s="45">
        <f t="shared" si="2"/>
        <v>23666</v>
      </c>
      <c r="H9" s="45">
        <f t="shared" si="2"/>
        <v>3356</v>
      </c>
      <c r="I9" s="47">
        <f t="shared" si="4"/>
        <v>0.14180681145947774</v>
      </c>
    </row>
    <row r="10" spans="1:9" s="1" customFormat="1" x14ac:dyDescent="0.25">
      <c r="A10" s="21" t="s">
        <v>20</v>
      </c>
      <c r="B10" s="22">
        <f>'2022'!B10</f>
        <v>29504</v>
      </c>
      <c r="C10" s="22">
        <f>'2021'!B10</f>
        <v>22540</v>
      </c>
      <c r="D10" s="22">
        <f t="shared" si="0"/>
        <v>6964</v>
      </c>
      <c r="E10" s="43">
        <f t="shared" si="1"/>
        <v>0.30896184560780832</v>
      </c>
      <c r="F10" s="22">
        <f>SUM(F6:F9)</f>
        <v>54044</v>
      </c>
      <c r="G10" s="22">
        <f>SUM(G6:G9)</f>
        <v>47332</v>
      </c>
      <c r="H10" s="22">
        <f>H6-H9</f>
        <v>-3245</v>
      </c>
      <c r="I10" s="44">
        <f>H10/G10</f>
        <v>-6.8558269247021048E-2</v>
      </c>
    </row>
    <row r="11" spans="1:9" x14ac:dyDescent="0.25">
      <c r="A11" s="19" t="s">
        <v>21</v>
      </c>
      <c r="B11" s="40">
        <f>'2022'!B11</f>
        <v>109036</v>
      </c>
      <c r="C11" s="40">
        <f>'2021'!B11</f>
        <v>77692</v>
      </c>
      <c r="D11" s="40">
        <f t="shared" si="0"/>
        <v>31344</v>
      </c>
      <c r="E11" s="41">
        <f t="shared" si="1"/>
        <v>0.40343922154147144</v>
      </c>
      <c r="F11" s="40">
        <f t="shared" ref="F11:F39" si="5">B11</f>
        <v>109036</v>
      </c>
      <c r="G11" s="40">
        <f t="shared" ref="G11:H13" si="6">C11</f>
        <v>77692</v>
      </c>
      <c r="H11" s="40">
        <f t="shared" si="6"/>
        <v>31344</v>
      </c>
      <c r="I11" s="42">
        <f>H11/G11</f>
        <v>0.40343922154147144</v>
      </c>
    </row>
    <row r="12" spans="1:9" x14ac:dyDescent="0.25">
      <c r="A12" s="21" t="s">
        <v>22</v>
      </c>
      <c r="B12" s="22">
        <f>'2022'!B12</f>
        <v>4668</v>
      </c>
      <c r="C12" s="22">
        <f>'2021'!B12</f>
        <v>3453</v>
      </c>
      <c r="D12" s="22">
        <f t="shared" si="0"/>
        <v>1215</v>
      </c>
      <c r="E12" s="43">
        <f t="shared" si="1"/>
        <v>0.35186794092093832</v>
      </c>
      <c r="F12" s="22">
        <f t="shared" si="5"/>
        <v>4668</v>
      </c>
      <c r="G12" s="22">
        <f t="shared" si="6"/>
        <v>3453</v>
      </c>
      <c r="H12" s="22">
        <f t="shared" si="6"/>
        <v>1215</v>
      </c>
      <c r="I12" s="44">
        <f t="shared" ref="I12:I19" si="7">H12/G12</f>
        <v>0.35186794092093832</v>
      </c>
    </row>
    <row r="13" spans="1:9" x14ac:dyDescent="0.25">
      <c r="A13" s="19" t="s">
        <v>23</v>
      </c>
      <c r="B13" s="40">
        <f>'2022'!B13</f>
        <v>154908</v>
      </c>
      <c r="C13" s="40">
        <f>'2021'!B13</f>
        <v>111431</v>
      </c>
      <c r="D13" s="40">
        <f t="shared" si="0"/>
        <v>43477</v>
      </c>
      <c r="E13" s="41">
        <f t="shared" si="1"/>
        <v>0.39016970142958424</v>
      </c>
      <c r="F13" s="40">
        <f t="shared" si="5"/>
        <v>154908</v>
      </c>
      <c r="G13" s="40">
        <f t="shared" si="6"/>
        <v>111431</v>
      </c>
      <c r="H13" s="40">
        <f t="shared" si="6"/>
        <v>43477</v>
      </c>
      <c r="I13" s="42">
        <f t="shared" si="7"/>
        <v>0.39016970142958424</v>
      </c>
    </row>
    <row r="14" spans="1:9" x14ac:dyDescent="0.25">
      <c r="A14" s="24" t="s">
        <v>24</v>
      </c>
      <c r="B14" s="45">
        <f>'2022'!B14</f>
        <v>298116</v>
      </c>
      <c r="C14" s="45">
        <f>'2021'!B14</f>
        <v>215116</v>
      </c>
      <c r="D14" s="45">
        <f t="shared" si="0"/>
        <v>83000</v>
      </c>
      <c r="E14" s="46">
        <f t="shared" si="1"/>
        <v>0.38583833838487142</v>
      </c>
      <c r="F14" s="45">
        <f t="shared" si="5"/>
        <v>298116</v>
      </c>
      <c r="G14" s="45">
        <f>C14</f>
        <v>215116</v>
      </c>
      <c r="H14" s="45">
        <f>D14</f>
        <v>83000</v>
      </c>
      <c r="I14" s="47">
        <f t="shared" si="7"/>
        <v>0.38583833838487142</v>
      </c>
    </row>
    <row r="15" spans="1:9" x14ac:dyDescent="0.25">
      <c r="A15" s="21" t="s">
        <v>25</v>
      </c>
      <c r="B15" s="22">
        <f>'2022'!B15</f>
        <v>13182</v>
      </c>
      <c r="C15" s="22">
        <f>'2021'!B15</f>
        <v>12543</v>
      </c>
      <c r="D15" s="22">
        <f t="shared" si="0"/>
        <v>639</v>
      </c>
      <c r="E15" s="43">
        <f t="shared" si="1"/>
        <v>5.0944750059794305E-2</v>
      </c>
      <c r="F15" s="22">
        <f t="shared" si="5"/>
        <v>13182</v>
      </c>
      <c r="G15" s="22">
        <f>C15</f>
        <v>12543</v>
      </c>
      <c r="H15" s="22">
        <f>D15</f>
        <v>639</v>
      </c>
      <c r="I15" s="44">
        <f t="shared" si="7"/>
        <v>5.0944750059794305E-2</v>
      </c>
    </row>
    <row r="16" spans="1:9" x14ac:dyDescent="0.25">
      <c r="A16" s="19" t="s">
        <v>26</v>
      </c>
      <c r="B16" s="40">
        <f>'2022'!B16</f>
        <v>7712</v>
      </c>
      <c r="C16" s="40">
        <f>'2021'!B16</f>
        <v>8744</v>
      </c>
      <c r="D16" s="40">
        <f t="shared" si="0"/>
        <v>-1032</v>
      </c>
      <c r="E16" s="41">
        <f t="shared" si="1"/>
        <v>-0.11802378774016468</v>
      </c>
      <c r="F16" s="40">
        <f t="shared" si="5"/>
        <v>7712</v>
      </c>
      <c r="G16" s="40">
        <f t="shared" ref="G16:H17" si="8">C16</f>
        <v>8744</v>
      </c>
      <c r="H16" s="40">
        <f t="shared" si="8"/>
        <v>-1032</v>
      </c>
      <c r="I16" s="42">
        <f t="shared" si="7"/>
        <v>-0.11802378774016468</v>
      </c>
    </row>
    <row r="17" spans="1:9" x14ac:dyDescent="0.25">
      <c r="A17" s="24" t="s">
        <v>27</v>
      </c>
      <c r="B17" s="45">
        <f>'2022'!B17</f>
        <v>20894</v>
      </c>
      <c r="C17" s="45">
        <f>'2021'!B17</f>
        <v>21287</v>
      </c>
      <c r="D17" s="45">
        <f t="shared" si="0"/>
        <v>-393</v>
      </c>
      <c r="E17" s="46">
        <f t="shared" si="1"/>
        <v>-1.8461972095645228E-2</v>
      </c>
      <c r="F17" s="45">
        <f t="shared" si="5"/>
        <v>20894</v>
      </c>
      <c r="G17" s="45">
        <f t="shared" si="8"/>
        <v>21287</v>
      </c>
      <c r="H17" s="45">
        <f t="shared" si="8"/>
        <v>-393</v>
      </c>
      <c r="I17" s="47">
        <f t="shared" ref="I17" si="9">E17</f>
        <v>-1.8461972095645228E-2</v>
      </c>
    </row>
    <row r="18" spans="1:9" x14ac:dyDescent="0.25">
      <c r="A18" s="21" t="s">
        <v>28</v>
      </c>
      <c r="B18" s="22">
        <f>'2022'!B18</f>
        <v>69643</v>
      </c>
      <c r="C18" s="22">
        <f>'2021'!B18</f>
        <v>58742</v>
      </c>
      <c r="D18" s="22">
        <f t="shared" si="0"/>
        <v>10901</v>
      </c>
      <c r="E18" s="43">
        <f t="shared" si="1"/>
        <v>0.18557420584930714</v>
      </c>
      <c r="F18" s="22">
        <f t="shared" si="5"/>
        <v>69643</v>
      </c>
      <c r="G18" s="22">
        <f>C18</f>
        <v>58742</v>
      </c>
      <c r="H18" s="22">
        <f>D18</f>
        <v>10901</v>
      </c>
      <c r="I18" s="44">
        <f t="shared" si="7"/>
        <v>0.18557420584930714</v>
      </c>
    </row>
    <row r="19" spans="1:9" x14ac:dyDescent="0.25">
      <c r="A19" s="19" t="s">
        <v>29</v>
      </c>
      <c r="B19" s="40">
        <f>'2022'!B19</f>
        <v>244990</v>
      </c>
      <c r="C19" s="40">
        <f>'2021'!B19</f>
        <v>220072</v>
      </c>
      <c r="D19" s="40">
        <f t="shared" si="0"/>
        <v>24918</v>
      </c>
      <c r="E19" s="41">
        <f t="shared" si="1"/>
        <v>0.11322658039187175</v>
      </c>
      <c r="F19" s="40">
        <f t="shared" si="5"/>
        <v>244990</v>
      </c>
      <c r="G19" s="40">
        <f t="shared" ref="G19:G21" si="10">C19</f>
        <v>220072</v>
      </c>
      <c r="H19" s="40">
        <f t="shared" ref="H19:H21" si="11">D19</f>
        <v>24918</v>
      </c>
      <c r="I19" s="42">
        <f t="shared" si="7"/>
        <v>0.11322658039187175</v>
      </c>
    </row>
    <row r="20" spans="1:9" x14ac:dyDescent="0.25">
      <c r="A20" s="24" t="s">
        <v>30</v>
      </c>
      <c r="B20" s="45">
        <f>'2022'!B20</f>
        <v>314633</v>
      </c>
      <c r="C20" s="45">
        <f>'2021'!B20</f>
        <v>278814</v>
      </c>
      <c r="D20" s="45">
        <f t="shared" si="0"/>
        <v>35819</v>
      </c>
      <c r="E20" s="46">
        <f t="shared" si="1"/>
        <v>0.1284691586505699</v>
      </c>
      <c r="F20" s="45">
        <f t="shared" si="5"/>
        <v>314633</v>
      </c>
      <c r="G20" s="45">
        <f t="shared" si="10"/>
        <v>278814</v>
      </c>
      <c r="H20" s="45">
        <f t="shared" si="11"/>
        <v>35819</v>
      </c>
      <c r="I20" s="47">
        <f t="shared" ref="I20" si="12">E20</f>
        <v>0.1284691586505699</v>
      </c>
    </row>
    <row r="21" spans="1:9" x14ac:dyDescent="0.25">
      <c r="A21" s="21" t="s">
        <v>31</v>
      </c>
      <c r="B21" s="22">
        <f>'2022'!B21</f>
        <v>1496</v>
      </c>
      <c r="C21" s="22">
        <f>'2021'!B21</f>
        <v>1702</v>
      </c>
      <c r="D21" s="22">
        <f t="shared" si="0"/>
        <v>-206</v>
      </c>
      <c r="E21" s="43">
        <f t="shared" si="1"/>
        <v>-0.12103407755581669</v>
      </c>
      <c r="F21" s="22">
        <f t="shared" si="5"/>
        <v>1496</v>
      </c>
      <c r="G21" s="22">
        <f t="shared" si="10"/>
        <v>1702</v>
      </c>
      <c r="H21" s="22">
        <f t="shared" si="11"/>
        <v>-206</v>
      </c>
      <c r="I21" s="44">
        <f>H21/G21</f>
        <v>-0.12103407755581669</v>
      </c>
    </row>
    <row r="22" spans="1:9" x14ac:dyDescent="0.25">
      <c r="A22" s="19" t="s">
        <v>32</v>
      </c>
      <c r="B22" s="40">
        <f>'2022'!B22</f>
        <v>3939</v>
      </c>
      <c r="C22" s="40">
        <f>'2021'!B22</f>
        <v>3677</v>
      </c>
      <c r="D22" s="40">
        <f t="shared" si="0"/>
        <v>262</v>
      </c>
      <c r="E22" s="41">
        <f t="shared" si="1"/>
        <v>7.1253739461517543E-2</v>
      </c>
      <c r="F22" s="40">
        <f t="shared" si="5"/>
        <v>3939</v>
      </c>
      <c r="G22" s="40">
        <f t="shared" ref="G22:H24" si="13">C22</f>
        <v>3677</v>
      </c>
      <c r="H22" s="40">
        <f t="shared" si="13"/>
        <v>262</v>
      </c>
      <c r="I22" s="42">
        <f>H22/G22</f>
        <v>7.1253739461517543E-2</v>
      </c>
    </row>
    <row r="23" spans="1:9" x14ac:dyDescent="0.25">
      <c r="A23" s="21" t="s">
        <v>33</v>
      </c>
      <c r="B23" s="22">
        <f>'2022'!B23</f>
        <v>1658</v>
      </c>
      <c r="C23" s="22">
        <f>'2021'!B23</f>
        <v>2126</v>
      </c>
      <c r="D23" s="22">
        <f t="shared" si="0"/>
        <v>-468</v>
      </c>
      <c r="E23" s="43">
        <f t="shared" si="1"/>
        <v>-0.22013170272812793</v>
      </c>
      <c r="F23" s="22">
        <f t="shared" si="5"/>
        <v>1658</v>
      </c>
      <c r="G23" s="22">
        <f t="shared" si="13"/>
        <v>2126</v>
      </c>
      <c r="H23" s="22">
        <f t="shared" si="13"/>
        <v>-468</v>
      </c>
      <c r="I23" s="44">
        <f t="shared" ref="I23:I24" si="14">H23/G23</f>
        <v>-0.22013170272812793</v>
      </c>
    </row>
    <row r="24" spans="1:9" x14ac:dyDescent="0.25">
      <c r="A24" s="19" t="s">
        <v>34</v>
      </c>
      <c r="B24" s="40">
        <f>'2022'!B24</f>
        <v>2592</v>
      </c>
      <c r="C24" s="40">
        <f>'2021'!B24</f>
        <v>2560</v>
      </c>
      <c r="D24" s="40">
        <f t="shared" si="0"/>
        <v>32</v>
      </c>
      <c r="E24" s="41">
        <f t="shared" si="1"/>
        <v>1.2500000000000001E-2</v>
      </c>
      <c r="F24" s="40">
        <f t="shared" si="5"/>
        <v>2592</v>
      </c>
      <c r="G24" s="40">
        <f t="shared" si="13"/>
        <v>2560</v>
      </c>
      <c r="H24" s="40">
        <f t="shared" si="13"/>
        <v>32</v>
      </c>
      <c r="I24" s="42">
        <f t="shared" si="14"/>
        <v>1.2500000000000001E-2</v>
      </c>
    </row>
    <row r="25" spans="1:9" x14ac:dyDescent="0.25">
      <c r="A25" s="21" t="s">
        <v>35</v>
      </c>
      <c r="B25" s="22">
        <f>'2022'!B25</f>
        <v>4405</v>
      </c>
      <c r="C25" s="22">
        <f>'2021'!B25</f>
        <v>3878</v>
      </c>
      <c r="D25" s="22">
        <f t="shared" ref="D25:D32" si="15">B25-C25</f>
        <v>527</v>
      </c>
      <c r="E25" s="43">
        <f t="shared" ref="E25:E32" si="16">D25/C25</f>
        <v>0.13589479112944816</v>
      </c>
      <c r="F25" s="22">
        <f t="shared" si="5"/>
        <v>4405</v>
      </c>
      <c r="G25" s="22">
        <f t="shared" ref="G25:G30" si="17">C25</f>
        <v>3878</v>
      </c>
      <c r="H25" s="22">
        <f t="shared" ref="H25:H30" si="18">D25</f>
        <v>527</v>
      </c>
      <c r="I25" s="44">
        <f t="shared" ref="I25:I26" si="19">H25/G25</f>
        <v>0.13589479112944816</v>
      </c>
    </row>
    <row r="26" spans="1:9" x14ac:dyDescent="0.25">
      <c r="A26" s="19" t="s">
        <v>36</v>
      </c>
      <c r="B26" s="40">
        <f>'2022'!B26</f>
        <v>5379</v>
      </c>
      <c r="C26" s="40">
        <f>'2021'!B26</f>
        <v>5655</v>
      </c>
      <c r="D26" s="40">
        <f t="shared" si="15"/>
        <v>-276</v>
      </c>
      <c r="E26" s="41">
        <f t="shared" si="16"/>
        <v>-4.880636604774536E-2</v>
      </c>
      <c r="F26" s="40">
        <f t="shared" si="5"/>
        <v>5379</v>
      </c>
      <c r="G26" s="40">
        <f t="shared" si="17"/>
        <v>5655</v>
      </c>
      <c r="H26" s="40">
        <f t="shared" si="18"/>
        <v>-276</v>
      </c>
      <c r="I26" s="42">
        <f t="shared" si="19"/>
        <v>-4.880636604774536E-2</v>
      </c>
    </row>
    <row r="27" spans="1:9" x14ac:dyDescent="0.25">
      <c r="A27" s="24" t="s">
        <v>37</v>
      </c>
      <c r="B27" s="45">
        <f>'2022'!B27</f>
        <v>19469</v>
      </c>
      <c r="C27" s="45">
        <f>'2021'!B27</f>
        <v>19598</v>
      </c>
      <c r="D27" s="45">
        <f t="shared" si="15"/>
        <v>-129</v>
      </c>
      <c r="E27" s="46">
        <f t="shared" si="16"/>
        <v>-6.5823043167670169E-3</v>
      </c>
      <c r="F27" s="45">
        <f t="shared" si="5"/>
        <v>19469</v>
      </c>
      <c r="G27" s="45">
        <f t="shared" si="17"/>
        <v>19598</v>
      </c>
      <c r="H27" s="45">
        <f t="shared" si="18"/>
        <v>-129</v>
      </c>
      <c r="I27" s="47">
        <f t="shared" ref="I27" si="20">E27</f>
        <v>-6.5823043167670169E-3</v>
      </c>
    </row>
    <row r="28" spans="1:9" x14ac:dyDescent="0.25">
      <c r="A28" s="21" t="s">
        <v>38</v>
      </c>
      <c r="B28" s="22">
        <f>'2022'!B28</f>
        <v>9484</v>
      </c>
      <c r="C28" s="22">
        <f>'2021'!B28</f>
        <v>8151</v>
      </c>
      <c r="D28" s="22">
        <f t="shared" si="15"/>
        <v>1333</v>
      </c>
      <c r="E28" s="43">
        <f t="shared" si="16"/>
        <v>0.16353821616979511</v>
      </c>
      <c r="F28" s="22">
        <f t="shared" si="5"/>
        <v>9484</v>
      </c>
      <c r="G28" s="22">
        <f t="shared" si="17"/>
        <v>8151</v>
      </c>
      <c r="H28" s="22">
        <f t="shared" si="18"/>
        <v>1333</v>
      </c>
      <c r="I28" s="44">
        <f>H28/G28</f>
        <v>0.16353821616979511</v>
      </c>
    </row>
    <row r="29" spans="1:9" x14ac:dyDescent="0.25">
      <c r="A29" s="19" t="s">
        <v>39</v>
      </c>
      <c r="B29" s="40">
        <f>'2022'!B29</f>
        <v>51402</v>
      </c>
      <c r="C29" s="40">
        <f>'2021'!B29</f>
        <v>44129</v>
      </c>
      <c r="D29" s="40">
        <f t="shared" si="15"/>
        <v>7273</v>
      </c>
      <c r="E29" s="41">
        <f t="shared" si="16"/>
        <v>0.16481225497971855</v>
      </c>
      <c r="F29" s="40">
        <f t="shared" si="5"/>
        <v>51402</v>
      </c>
      <c r="G29" s="40">
        <f t="shared" si="17"/>
        <v>44129</v>
      </c>
      <c r="H29" s="40">
        <f t="shared" si="18"/>
        <v>7273</v>
      </c>
      <c r="I29" s="42">
        <f>H29/G29</f>
        <v>0.16481225497971855</v>
      </c>
    </row>
    <row r="30" spans="1:9" x14ac:dyDescent="0.25">
      <c r="A30" s="21" t="s">
        <v>40</v>
      </c>
      <c r="B30" s="22">
        <f>'2022'!B30</f>
        <v>63367</v>
      </c>
      <c r="C30" s="22">
        <f>'2021'!B30</f>
        <v>50103</v>
      </c>
      <c r="D30" s="22">
        <f t="shared" si="15"/>
        <v>13264</v>
      </c>
      <c r="E30" s="43">
        <f t="shared" si="16"/>
        <v>0.26473464662794643</v>
      </c>
      <c r="F30" s="22">
        <f t="shared" si="5"/>
        <v>63367</v>
      </c>
      <c r="G30" s="22">
        <f t="shared" si="17"/>
        <v>50103</v>
      </c>
      <c r="H30" s="22">
        <f t="shared" si="18"/>
        <v>13264</v>
      </c>
      <c r="I30" s="44">
        <f t="shared" ref="I30" si="21">H30/G30</f>
        <v>0.26473464662794643</v>
      </c>
    </row>
    <row r="31" spans="1:9" x14ac:dyDescent="0.25">
      <c r="A31" s="24" t="s">
        <v>41</v>
      </c>
      <c r="B31" s="45">
        <f>'2022'!B31</f>
        <v>124253</v>
      </c>
      <c r="C31" s="45">
        <f>'2021'!B31</f>
        <v>102383</v>
      </c>
      <c r="D31" s="45">
        <f t="shared" si="15"/>
        <v>21870</v>
      </c>
      <c r="E31" s="46">
        <f t="shared" si="16"/>
        <v>0.2136096812947462</v>
      </c>
      <c r="F31" s="45">
        <f t="shared" si="5"/>
        <v>124253</v>
      </c>
      <c r="G31" s="45">
        <f t="shared" ref="G31:G33" si="22">C31</f>
        <v>102383</v>
      </c>
      <c r="H31" s="45">
        <f t="shared" ref="H31:H33" si="23">D31</f>
        <v>21870</v>
      </c>
      <c r="I31" s="47">
        <f t="shared" ref="I31" si="24">E31</f>
        <v>0.2136096812947462</v>
      </c>
    </row>
    <row r="32" spans="1:9" x14ac:dyDescent="0.25">
      <c r="A32" s="19" t="s">
        <v>42</v>
      </c>
      <c r="B32" s="40">
        <f>'2022'!B32</f>
        <v>93756</v>
      </c>
      <c r="C32" s="40">
        <f>'2021'!B32</f>
        <v>75357</v>
      </c>
      <c r="D32" s="40">
        <f t="shared" si="15"/>
        <v>18399</v>
      </c>
      <c r="E32" s="41">
        <f t="shared" si="16"/>
        <v>0.24415780882996935</v>
      </c>
      <c r="F32" s="40">
        <f t="shared" si="5"/>
        <v>93756</v>
      </c>
      <c r="G32" s="40">
        <f t="shared" si="22"/>
        <v>75357</v>
      </c>
      <c r="H32" s="40">
        <f t="shared" si="23"/>
        <v>18399</v>
      </c>
      <c r="I32" s="42">
        <f>H32/G32</f>
        <v>0.24415780882996935</v>
      </c>
    </row>
    <row r="33" spans="1:9" x14ac:dyDescent="0.25">
      <c r="A33" s="21" t="s">
        <v>43</v>
      </c>
      <c r="B33" s="22">
        <f>'2022'!B33</f>
        <v>125374</v>
      </c>
      <c r="C33" s="22">
        <f>'2021'!B33</f>
        <v>113869</v>
      </c>
      <c r="D33" s="22">
        <f>B33-C33</f>
        <v>11505</v>
      </c>
      <c r="E33" s="43">
        <f t="shared" ref="E33:E39" si="25">D33/C33</f>
        <v>0.10103715673273674</v>
      </c>
      <c r="F33" s="22">
        <f t="shared" si="5"/>
        <v>125374</v>
      </c>
      <c r="G33" s="22">
        <f t="shared" si="22"/>
        <v>113869</v>
      </c>
      <c r="H33" s="22">
        <f t="shared" si="23"/>
        <v>11505</v>
      </c>
      <c r="I33" s="44">
        <f t="shared" ref="I33" si="26">H33/G33</f>
        <v>0.10103715673273674</v>
      </c>
    </row>
    <row r="34" spans="1:9" x14ac:dyDescent="0.25">
      <c r="A34" s="24" t="s">
        <v>44</v>
      </c>
      <c r="B34" s="45">
        <f>'2022'!B34</f>
        <v>219130</v>
      </c>
      <c r="C34" s="45">
        <f>'2021'!B34</f>
        <v>189226</v>
      </c>
      <c r="D34" s="45">
        <f>B34-C34</f>
        <v>29904</v>
      </c>
      <c r="E34" s="46">
        <f t="shared" si="25"/>
        <v>0.15803325124454357</v>
      </c>
      <c r="F34" s="45">
        <f t="shared" si="5"/>
        <v>219130</v>
      </c>
      <c r="G34" s="45">
        <f t="shared" ref="G34:G37" si="27">C34</f>
        <v>189226</v>
      </c>
      <c r="H34" s="45">
        <f t="shared" ref="H34:H37" si="28">D34</f>
        <v>29904</v>
      </c>
      <c r="I34" s="47">
        <f t="shared" ref="I34" si="29">E34</f>
        <v>0.15803325124454357</v>
      </c>
    </row>
    <row r="35" spans="1:9" x14ac:dyDescent="0.25">
      <c r="A35" s="19" t="s">
        <v>45</v>
      </c>
      <c r="B35" s="40">
        <f>'2022'!B35</f>
        <v>82</v>
      </c>
      <c r="C35" s="40">
        <f>'2021'!B35</f>
        <v>52</v>
      </c>
      <c r="D35" s="40">
        <f t="shared" ref="D35" si="30">B35-C35</f>
        <v>30</v>
      </c>
      <c r="E35" s="41">
        <f t="shared" si="25"/>
        <v>0.57692307692307687</v>
      </c>
      <c r="F35" s="40">
        <f t="shared" si="5"/>
        <v>82</v>
      </c>
      <c r="G35" s="40">
        <f t="shared" si="27"/>
        <v>52</v>
      </c>
      <c r="H35" s="40">
        <f t="shared" si="28"/>
        <v>30</v>
      </c>
      <c r="I35" s="42">
        <f t="shared" ref="I35:I39" si="31">H35/G35</f>
        <v>0.57692307692307687</v>
      </c>
    </row>
    <row r="36" spans="1:9" x14ac:dyDescent="0.25">
      <c r="A36" s="21" t="s">
        <v>46</v>
      </c>
      <c r="B36" s="22">
        <f>'2022'!B36</f>
        <v>7085</v>
      </c>
      <c r="C36" s="22">
        <f>'2021'!B36</f>
        <v>6626</v>
      </c>
      <c r="D36" s="22">
        <f>B36-C36</f>
        <v>459</v>
      </c>
      <c r="E36" s="41">
        <f t="shared" si="25"/>
        <v>6.9272562632055543E-2</v>
      </c>
      <c r="F36" s="22">
        <f t="shared" si="5"/>
        <v>7085</v>
      </c>
      <c r="G36" s="22">
        <f t="shared" si="27"/>
        <v>6626</v>
      </c>
      <c r="H36" s="22">
        <f t="shared" si="28"/>
        <v>459</v>
      </c>
      <c r="I36" s="44">
        <f t="shared" si="31"/>
        <v>6.9272562632055543E-2</v>
      </c>
    </row>
    <row r="37" spans="1:9" x14ac:dyDescent="0.25">
      <c r="A37" s="19" t="s">
        <v>47</v>
      </c>
      <c r="B37" s="40">
        <f>'2022'!B37</f>
        <v>22138</v>
      </c>
      <c r="C37" s="40">
        <f>'2021'!B37</f>
        <v>21979</v>
      </c>
      <c r="D37" s="40">
        <f>B37-C37</f>
        <v>159</v>
      </c>
      <c r="E37" s="41">
        <f t="shared" si="25"/>
        <v>7.2341780790754814E-3</v>
      </c>
      <c r="F37" s="40">
        <f t="shared" si="5"/>
        <v>22138</v>
      </c>
      <c r="G37" s="40">
        <f t="shared" si="27"/>
        <v>21979</v>
      </c>
      <c r="H37" s="40">
        <f t="shared" si="28"/>
        <v>159</v>
      </c>
      <c r="I37" s="42">
        <f t="shared" si="31"/>
        <v>7.2341780790754814E-3</v>
      </c>
    </row>
    <row r="38" spans="1:9" x14ac:dyDescent="0.25">
      <c r="A38" s="24" t="s">
        <v>48</v>
      </c>
      <c r="B38" s="45">
        <f>'2022'!B38</f>
        <v>29305</v>
      </c>
      <c r="C38" s="45">
        <f>'2021'!B38</f>
        <v>28657</v>
      </c>
      <c r="D38" s="45">
        <f>B38-C38</f>
        <v>648</v>
      </c>
      <c r="E38" s="46">
        <f t="shared" si="25"/>
        <v>2.2612276232683113E-2</v>
      </c>
      <c r="F38" s="45">
        <f t="shared" si="5"/>
        <v>29305</v>
      </c>
      <c r="G38" s="45">
        <f t="shared" ref="G38:G39" si="32">C38</f>
        <v>28657</v>
      </c>
      <c r="H38" s="45">
        <f t="shared" ref="H38:H39" si="33">D38</f>
        <v>648</v>
      </c>
      <c r="I38" s="47">
        <f t="shared" ref="I38" si="34">E38</f>
        <v>2.2612276232683113E-2</v>
      </c>
    </row>
    <row r="39" spans="1:9" x14ac:dyDescent="0.25">
      <c r="A39" s="26" t="s">
        <v>49</v>
      </c>
      <c r="B39" s="48">
        <f>'2022'!B39</f>
        <v>1052822</v>
      </c>
      <c r="C39" s="48">
        <f>'2021'!B39</f>
        <v>878747</v>
      </c>
      <c r="D39" s="48">
        <f>B39-C39</f>
        <v>174075</v>
      </c>
      <c r="E39" s="49">
        <f t="shared" si="25"/>
        <v>0.19809455964003292</v>
      </c>
      <c r="F39" s="50">
        <f t="shared" si="5"/>
        <v>1052822</v>
      </c>
      <c r="G39" s="50">
        <f t="shared" si="32"/>
        <v>878747</v>
      </c>
      <c r="H39" s="50">
        <f t="shared" si="33"/>
        <v>174075</v>
      </c>
      <c r="I39" s="51">
        <f t="shared" si="31"/>
        <v>0.19809455964003292</v>
      </c>
    </row>
    <row r="41" spans="1:9" x14ac:dyDescent="0.25">
      <c r="A41" s="5"/>
    </row>
  </sheetData>
  <mergeCells count="2">
    <mergeCell ref="B4:E4"/>
    <mergeCell ref="F4:I4"/>
  </mergeCells>
  <pageMargins left="0.7" right="0.7" top="0.75" bottom="0.75" header="0.3" footer="0.3"/>
  <pageSetup paperSize="9" scale="74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I39"/>
  <sheetViews>
    <sheetView topLeftCell="A7" zoomScaleNormal="100" workbookViewId="0">
      <selection activeCell="B38" sqref="B38"/>
    </sheetView>
  </sheetViews>
  <sheetFormatPr baseColWidth="10" defaultColWidth="11.42578125" defaultRowHeight="15" x14ac:dyDescent="0.25"/>
  <cols>
    <col min="1" max="1" width="24.7109375" customWidth="1"/>
    <col min="2" max="9" width="15.7109375" customWidth="1"/>
  </cols>
  <sheetData>
    <row r="1" spans="1:9" ht="26.25" x14ac:dyDescent="0.4">
      <c r="A1" s="2" t="s">
        <v>51</v>
      </c>
    </row>
    <row r="2" spans="1:9" ht="15" customHeight="1" x14ac:dyDescent="0.25">
      <c r="A2" s="29" t="s">
        <v>3</v>
      </c>
    </row>
    <row r="4" spans="1:9" x14ac:dyDescent="0.25">
      <c r="A4" s="36" t="s">
        <v>1</v>
      </c>
      <c r="B4" s="64" t="s">
        <v>52</v>
      </c>
      <c r="C4" s="65"/>
      <c r="D4" s="65"/>
      <c r="E4" s="66"/>
      <c r="F4" s="64" t="s">
        <v>53</v>
      </c>
      <c r="G4" s="65"/>
      <c r="H4" s="65"/>
      <c r="I4" s="66"/>
    </row>
    <row r="5" spans="1:9" x14ac:dyDescent="0.25">
      <c r="A5" s="37"/>
      <c r="B5" s="38">
        <f>'01 - 2022'!B5</f>
        <v>2022</v>
      </c>
      <c r="C5" s="38">
        <f>'01 - 2022'!C5</f>
        <v>2021</v>
      </c>
      <c r="D5" s="38" t="s">
        <v>54</v>
      </c>
      <c r="E5" s="38" t="s">
        <v>55</v>
      </c>
      <c r="F5" s="39">
        <f>B5</f>
        <v>2022</v>
      </c>
      <c r="G5" s="39">
        <f>C5</f>
        <v>2021</v>
      </c>
      <c r="H5" s="39" t="s">
        <v>54</v>
      </c>
      <c r="I5" s="38" t="s">
        <v>55</v>
      </c>
    </row>
    <row r="6" spans="1:9" x14ac:dyDescent="0.25">
      <c r="A6" s="19" t="s">
        <v>16</v>
      </c>
      <c r="B6" s="40">
        <f>'2022'!C6</f>
        <v>1088</v>
      </c>
      <c r="C6" s="52">
        <f>'2021'!C6</f>
        <v>1290</v>
      </c>
      <c r="D6" s="52">
        <f t="shared" ref="D6:D32" si="0">B6-C6</f>
        <v>-202</v>
      </c>
      <c r="E6" s="41">
        <f t="shared" ref="E6:E39" si="1">D6/C6</f>
        <v>-0.15658914728682172</v>
      </c>
      <c r="F6" s="52">
        <f>SUM('2022'!B6:C6)</f>
        <v>2724</v>
      </c>
      <c r="G6" s="52">
        <f>SUM('2021'!B6:C6)</f>
        <v>2815</v>
      </c>
      <c r="H6" s="52">
        <f>F6-G6</f>
        <v>-91</v>
      </c>
      <c r="I6" s="42">
        <f>H6/G6</f>
        <v>-3.2326820603907638E-2</v>
      </c>
    </row>
    <row r="7" spans="1:9" x14ac:dyDescent="0.25">
      <c r="A7" s="21" t="s">
        <v>17</v>
      </c>
      <c r="B7" s="22">
        <f>'2022'!C7</f>
        <v>12927</v>
      </c>
      <c r="C7" s="53">
        <f>'2021'!C7</f>
        <v>13444</v>
      </c>
      <c r="D7" s="53">
        <f t="shared" si="0"/>
        <v>-517</v>
      </c>
      <c r="E7" s="43">
        <f t="shared" si="1"/>
        <v>-3.8455816721213926E-2</v>
      </c>
      <c r="F7" s="53">
        <f>SUM('2022'!B7:C7)</f>
        <v>28089</v>
      </c>
      <c r="G7" s="53">
        <f>SUM('2021'!B7:C7)</f>
        <v>26343</v>
      </c>
      <c r="H7" s="53">
        <f t="shared" ref="H7:H39" si="2">F7-G7</f>
        <v>1746</v>
      </c>
      <c r="I7" s="44">
        <f t="shared" ref="I7:I9" si="3">H7/G7</f>
        <v>6.6279467031089848E-2</v>
      </c>
    </row>
    <row r="8" spans="1:9" x14ac:dyDescent="0.25">
      <c r="A8" s="19" t="s">
        <v>18</v>
      </c>
      <c r="B8" s="40">
        <f>'2022'!C8</f>
        <v>9665</v>
      </c>
      <c r="C8" s="52">
        <f>'2021'!C8</f>
        <v>8415</v>
      </c>
      <c r="D8" s="52">
        <f t="shared" si="0"/>
        <v>1250</v>
      </c>
      <c r="E8" s="41">
        <f t="shared" si="1"/>
        <v>0.14854426619132502</v>
      </c>
      <c r="F8" s="52">
        <f>SUM('2022'!B8:C8)</f>
        <v>19889</v>
      </c>
      <c r="G8" s="52">
        <f>SUM('2021'!B8:C8)</f>
        <v>17657</v>
      </c>
      <c r="H8" s="52">
        <f t="shared" si="2"/>
        <v>2232</v>
      </c>
      <c r="I8" s="42">
        <f t="shared" si="3"/>
        <v>0.12640878971512715</v>
      </c>
    </row>
    <row r="9" spans="1:9" x14ac:dyDescent="0.25">
      <c r="A9" s="24" t="s">
        <v>19</v>
      </c>
      <c r="B9" s="45">
        <f>'2022'!C9</f>
        <v>23680</v>
      </c>
      <c r="C9" s="45">
        <f>'2021'!C9</f>
        <v>23149</v>
      </c>
      <c r="D9" s="45">
        <f t="shared" si="0"/>
        <v>531</v>
      </c>
      <c r="E9" s="46">
        <f t="shared" si="1"/>
        <v>2.293835586850404E-2</v>
      </c>
      <c r="F9" s="45">
        <f>SUM('2022'!B9:C9)</f>
        <v>50702</v>
      </c>
      <c r="G9" s="45">
        <f>SUM('2021'!B9:C9)</f>
        <v>46815</v>
      </c>
      <c r="H9" s="45">
        <f t="shared" si="2"/>
        <v>3887</v>
      </c>
      <c r="I9" s="47">
        <f t="shared" si="3"/>
        <v>8.3028943714621384E-2</v>
      </c>
    </row>
    <row r="10" spans="1:9" s="1" customFormat="1" x14ac:dyDescent="0.25">
      <c r="A10" s="21" t="s">
        <v>20</v>
      </c>
      <c r="B10" s="22">
        <f>'2022'!C10</f>
        <v>30234</v>
      </c>
      <c r="C10" s="53">
        <f>'2021'!C10</f>
        <v>22841</v>
      </c>
      <c r="D10" s="53">
        <f t="shared" si="0"/>
        <v>7393</v>
      </c>
      <c r="E10" s="43">
        <f t="shared" si="1"/>
        <v>0.32367234359266234</v>
      </c>
      <c r="F10" s="53">
        <f>SUM('2022'!B10:C10)</f>
        <v>59738</v>
      </c>
      <c r="G10" s="53">
        <f>SUM('2021'!B10:C10)</f>
        <v>45381</v>
      </c>
      <c r="H10" s="53">
        <f t="shared" si="2"/>
        <v>14357</v>
      </c>
      <c r="I10" s="42">
        <f>H10/G10</f>
        <v>0.31636587999383003</v>
      </c>
    </row>
    <row r="11" spans="1:9" x14ac:dyDescent="0.25">
      <c r="A11" s="19" t="s">
        <v>21</v>
      </c>
      <c r="B11" s="40">
        <f>'2022'!C11</f>
        <v>117545</v>
      </c>
      <c r="C11" s="52">
        <f>'2021'!C11</f>
        <v>88237</v>
      </c>
      <c r="D11" s="52">
        <f t="shared" si="0"/>
        <v>29308</v>
      </c>
      <c r="E11" s="41">
        <f t="shared" si="1"/>
        <v>0.33215091174903955</v>
      </c>
      <c r="F11" s="52">
        <f>SUM('2022'!B11:C11)</f>
        <v>226581</v>
      </c>
      <c r="G11" s="52">
        <f>SUM('2021'!B11:C11)</f>
        <v>165929</v>
      </c>
      <c r="H11" s="52">
        <f t="shared" si="2"/>
        <v>60652</v>
      </c>
      <c r="I11" s="42">
        <f>H11/G11</f>
        <v>0.36552983504993097</v>
      </c>
    </row>
    <row r="12" spans="1:9" x14ac:dyDescent="0.25">
      <c r="A12" s="21" t="s">
        <v>22</v>
      </c>
      <c r="B12" s="22">
        <f>'2022'!C12</f>
        <v>3896</v>
      </c>
      <c r="C12" s="53">
        <f>'2021'!C12</f>
        <v>2952</v>
      </c>
      <c r="D12" s="53">
        <f t="shared" si="0"/>
        <v>944</v>
      </c>
      <c r="E12" s="43">
        <f t="shared" si="1"/>
        <v>0.31978319783197834</v>
      </c>
      <c r="F12" s="53">
        <f>SUM('2022'!B12:C12)</f>
        <v>8564</v>
      </c>
      <c r="G12" s="53">
        <f>SUM('2021'!B12:C12)</f>
        <v>6405</v>
      </c>
      <c r="H12" s="53">
        <f t="shared" si="2"/>
        <v>2159</v>
      </c>
      <c r="I12" s="44">
        <f t="shared" ref="I12:I19" si="4">H12/G12</f>
        <v>0.33708040593286492</v>
      </c>
    </row>
    <row r="13" spans="1:9" x14ac:dyDescent="0.25">
      <c r="A13" s="19" t="s">
        <v>23</v>
      </c>
      <c r="B13" s="40">
        <f>'2022'!C13</f>
        <v>168907</v>
      </c>
      <c r="C13" s="52">
        <f>'2021'!C13</f>
        <v>128685</v>
      </c>
      <c r="D13" s="52">
        <f t="shared" si="0"/>
        <v>40222</v>
      </c>
      <c r="E13" s="41">
        <f t="shared" si="1"/>
        <v>0.3125616816256751</v>
      </c>
      <c r="F13" s="52">
        <f>SUM('2022'!B13:C13)</f>
        <v>323815</v>
      </c>
      <c r="G13" s="52">
        <f>SUM('2021'!B13:C13)</f>
        <v>240116</v>
      </c>
      <c r="H13" s="52">
        <f t="shared" si="2"/>
        <v>83699</v>
      </c>
      <c r="I13" s="42">
        <f t="shared" si="4"/>
        <v>0.34857735427876524</v>
      </c>
    </row>
    <row r="14" spans="1:9" x14ac:dyDescent="0.25">
      <c r="A14" s="24" t="s">
        <v>24</v>
      </c>
      <c r="B14" s="45">
        <f>'2022'!C14</f>
        <v>320582</v>
      </c>
      <c r="C14" s="45">
        <f>'2021'!C14</f>
        <v>242715</v>
      </c>
      <c r="D14" s="45">
        <f t="shared" si="0"/>
        <v>77867</v>
      </c>
      <c r="E14" s="46">
        <f t="shared" si="1"/>
        <v>0.32081659559565745</v>
      </c>
      <c r="F14" s="45">
        <f>SUM('2022'!B14:C14)</f>
        <v>618698</v>
      </c>
      <c r="G14" s="45">
        <f>SUM('2021'!B14:C14)</f>
        <v>457831</v>
      </c>
      <c r="H14" s="45">
        <f t="shared" si="2"/>
        <v>160867</v>
      </c>
      <c r="I14" s="47">
        <f t="shared" si="4"/>
        <v>0.35136764439279994</v>
      </c>
    </row>
    <row r="15" spans="1:9" x14ac:dyDescent="0.25">
      <c r="A15" s="21" t="s">
        <v>25</v>
      </c>
      <c r="B15" s="22">
        <f>'2022'!C15</f>
        <v>11052</v>
      </c>
      <c r="C15" s="53">
        <f>'2021'!C15</f>
        <v>11143</v>
      </c>
      <c r="D15" s="53">
        <f t="shared" si="0"/>
        <v>-91</v>
      </c>
      <c r="E15" s="43">
        <f t="shared" si="1"/>
        <v>-8.1665619671542674E-3</v>
      </c>
      <c r="F15" s="53">
        <f>SUM('2022'!B15:C15)</f>
        <v>24234</v>
      </c>
      <c r="G15" s="53">
        <f>SUM('2021'!B15:C15)</f>
        <v>23686</v>
      </c>
      <c r="H15" s="53">
        <f t="shared" si="2"/>
        <v>548</v>
      </c>
      <c r="I15" s="44">
        <f t="shared" si="4"/>
        <v>2.3136029722198768E-2</v>
      </c>
    </row>
    <row r="16" spans="1:9" x14ac:dyDescent="0.25">
      <c r="A16" s="19" t="s">
        <v>26</v>
      </c>
      <c r="B16" s="40">
        <f>'2022'!C16</f>
        <v>7976</v>
      </c>
      <c r="C16" s="52">
        <f>'2021'!C16</f>
        <v>8012</v>
      </c>
      <c r="D16" s="52">
        <f t="shared" si="0"/>
        <v>-36</v>
      </c>
      <c r="E16" s="41">
        <f t="shared" si="1"/>
        <v>-4.4932601098352475E-3</v>
      </c>
      <c r="F16" s="52">
        <f>SUM('2022'!B16:C16)</f>
        <v>15688</v>
      </c>
      <c r="G16" s="52">
        <f>SUM('2021'!B16:C16)</f>
        <v>16756</v>
      </c>
      <c r="H16" s="52">
        <f t="shared" si="2"/>
        <v>-1068</v>
      </c>
      <c r="I16" s="42">
        <f t="shared" si="4"/>
        <v>-6.3738362377655761E-2</v>
      </c>
    </row>
    <row r="17" spans="1:9" x14ac:dyDescent="0.25">
      <c r="A17" s="24" t="s">
        <v>27</v>
      </c>
      <c r="B17" s="45">
        <f>'2022'!C17</f>
        <v>19028</v>
      </c>
      <c r="C17" s="45">
        <f>'2021'!C17</f>
        <v>19155</v>
      </c>
      <c r="D17" s="45">
        <f t="shared" si="0"/>
        <v>-127</v>
      </c>
      <c r="E17" s="46">
        <f t="shared" si="1"/>
        <v>-6.6301226833724875E-3</v>
      </c>
      <c r="F17" s="45">
        <f>SUM('2022'!B17:C17)</f>
        <v>39922</v>
      </c>
      <c r="G17" s="45">
        <f>SUM('2021'!B17:C17)</f>
        <v>40442</v>
      </c>
      <c r="H17" s="45">
        <f t="shared" si="2"/>
        <v>-520</v>
      </c>
      <c r="I17" s="47">
        <f t="shared" ref="I17:I38" si="5">E17</f>
        <v>-6.6301226833724875E-3</v>
      </c>
    </row>
    <row r="18" spans="1:9" x14ac:dyDescent="0.25">
      <c r="A18" s="21" t="s">
        <v>28</v>
      </c>
      <c r="B18" s="22">
        <f>'2022'!C18</f>
        <v>67027</v>
      </c>
      <c r="C18" s="53">
        <f>'2021'!C18</f>
        <v>62929</v>
      </c>
      <c r="D18" s="53">
        <f t="shared" si="0"/>
        <v>4098</v>
      </c>
      <c r="E18" s="43">
        <f t="shared" si="1"/>
        <v>6.5121009391536491E-2</v>
      </c>
      <c r="F18" s="53">
        <f>SUM('2022'!B18:C18)</f>
        <v>136670</v>
      </c>
      <c r="G18" s="53">
        <f>SUM('2021'!B18:C18)</f>
        <v>121671</v>
      </c>
      <c r="H18" s="53">
        <f t="shared" si="2"/>
        <v>14999</v>
      </c>
      <c r="I18" s="44">
        <f t="shared" si="4"/>
        <v>0.12327506143616802</v>
      </c>
    </row>
    <row r="19" spans="1:9" x14ac:dyDescent="0.25">
      <c r="A19" s="19" t="s">
        <v>29</v>
      </c>
      <c r="B19" s="40">
        <f>'2022'!C19</f>
        <v>238389</v>
      </c>
      <c r="C19" s="52">
        <f>'2021'!C19</f>
        <v>232851</v>
      </c>
      <c r="D19" s="52">
        <f t="shared" si="0"/>
        <v>5538</v>
      </c>
      <c r="E19" s="41">
        <f t="shared" si="1"/>
        <v>2.378344950204208E-2</v>
      </c>
      <c r="F19" s="52">
        <f>SUM('2022'!B19:C19)</f>
        <v>483379</v>
      </c>
      <c r="G19" s="52">
        <f>SUM('2021'!B19:C19)</f>
        <v>452923</v>
      </c>
      <c r="H19" s="52">
        <f t="shared" si="2"/>
        <v>30456</v>
      </c>
      <c r="I19" s="42">
        <f t="shared" si="4"/>
        <v>6.724321794212261E-2</v>
      </c>
    </row>
    <row r="20" spans="1:9" x14ac:dyDescent="0.25">
      <c r="A20" s="24" t="s">
        <v>30</v>
      </c>
      <c r="B20" s="45">
        <f>'2022'!C20</f>
        <v>305416</v>
      </c>
      <c r="C20" s="45">
        <f>'2021'!C20</f>
        <v>295780</v>
      </c>
      <c r="D20" s="45">
        <f t="shared" si="0"/>
        <v>9636</v>
      </c>
      <c r="E20" s="46">
        <f t="shared" si="1"/>
        <v>3.2578267631347621E-2</v>
      </c>
      <c r="F20" s="45">
        <f>SUM('2022'!B20:C20)</f>
        <v>620049</v>
      </c>
      <c r="G20" s="45">
        <f>SUM('2021'!B20:C20)</f>
        <v>574594</v>
      </c>
      <c r="H20" s="45">
        <f t="shared" si="2"/>
        <v>45455</v>
      </c>
      <c r="I20" s="47">
        <f t="shared" si="5"/>
        <v>3.2578267631347621E-2</v>
      </c>
    </row>
    <row r="21" spans="1:9" x14ac:dyDescent="0.25">
      <c r="A21" s="21" t="s">
        <v>31</v>
      </c>
      <c r="B21" s="22">
        <f>'2022'!C21</f>
        <v>1034</v>
      </c>
      <c r="C21" s="53">
        <f>'2021'!C21</f>
        <v>1554</v>
      </c>
      <c r="D21" s="53">
        <f t="shared" si="0"/>
        <v>-520</v>
      </c>
      <c r="E21" s="43">
        <f t="shared" si="1"/>
        <v>-0.33462033462033464</v>
      </c>
      <c r="F21" s="53">
        <f>SUM('2022'!B21:C21)</f>
        <v>2530</v>
      </c>
      <c r="G21" s="53">
        <f>SUM('2021'!B21:C21)</f>
        <v>3256</v>
      </c>
      <c r="H21" s="53">
        <f t="shared" si="2"/>
        <v>-726</v>
      </c>
      <c r="I21" s="44">
        <f>H21/G21</f>
        <v>-0.22297297297297297</v>
      </c>
    </row>
    <row r="22" spans="1:9" x14ac:dyDescent="0.25">
      <c r="A22" s="19" t="s">
        <v>32</v>
      </c>
      <c r="B22" s="40">
        <f>'2022'!C22</f>
        <v>2854</v>
      </c>
      <c r="C22" s="52">
        <f>'2021'!C22</f>
        <v>3051</v>
      </c>
      <c r="D22" s="52">
        <f t="shared" si="0"/>
        <v>-197</v>
      </c>
      <c r="E22" s="41">
        <f t="shared" si="1"/>
        <v>-6.4568993772533598E-2</v>
      </c>
      <c r="F22" s="52">
        <f>SUM('2022'!B22:C22)</f>
        <v>6793</v>
      </c>
      <c r="G22" s="52">
        <f>SUM('2021'!B22:C22)</f>
        <v>6728</v>
      </c>
      <c r="H22" s="52">
        <f t="shared" si="2"/>
        <v>65</v>
      </c>
      <c r="I22" s="42">
        <f>H22/G22</f>
        <v>9.6611177170035679E-3</v>
      </c>
    </row>
    <row r="23" spans="1:9" x14ac:dyDescent="0.25">
      <c r="A23" s="21" t="s">
        <v>33</v>
      </c>
      <c r="B23" s="22">
        <f>'2022'!C23</f>
        <v>1222</v>
      </c>
      <c r="C23" s="53">
        <f>'2021'!C23</f>
        <v>1573</v>
      </c>
      <c r="D23" s="53">
        <f t="shared" si="0"/>
        <v>-351</v>
      </c>
      <c r="E23" s="43">
        <f t="shared" si="1"/>
        <v>-0.2231404958677686</v>
      </c>
      <c r="F23" s="53">
        <f>SUM('2022'!B23:C23)</f>
        <v>2880</v>
      </c>
      <c r="G23" s="53">
        <f>SUM('2021'!B23:C23)</f>
        <v>3699</v>
      </c>
      <c r="H23" s="53">
        <f t="shared" si="2"/>
        <v>-819</v>
      </c>
      <c r="I23" s="44">
        <f t="shared" ref="I23:I26" si="6">H23/G23</f>
        <v>-0.22141119221411193</v>
      </c>
    </row>
    <row r="24" spans="1:9" x14ac:dyDescent="0.25">
      <c r="A24" s="19" t="s">
        <v>34</v>
      </c>
      <c r="B24" s="40">
        <f>'2022'!C24</f>
        <v>1890</v>
      </c>
      <c r="C24" s="52">
        <f>'2021'!C24</f>
        <v>2455</v>
      </c>
      <c r="D24" s="52">
        <f t="shared" si="0"/>
        <v>-565</v>
      </c>
      <c r="E24" s="41">
        <f t="shared" si="1"/>
        <v>-0.23014256619144602</v>
      </c>
      <c r="F24" s="52">
        <f>SUM('2022'!B24:C24)</f>
        <v>4482</v>
      </c>
      <c r="G24" s="52">
        <f>SUM('2021'!B24:C24)</f>
        <v>5015</v>
      </c>
      <c r="H24" s="52">
        <f t="shared" si="2"/>
        <v>-533</v>
      </c>
      <c r="I24" s="42">
        <f t="shared" si="6"/>
        <v>-0.10628115653040877</v>
      </c>
    </row>
    <row r="25" spans="1:9" x14ac:dyDescent="0.25">
      <c r="A25" s="21" t="s">
        <v>35</v>
      </c>
      <c r="B25" s="22">
        <f>'2022'!C25</f>
        <v>2693</v>
      </c>
      <c r="C25" s="53">
        <f>'2021'!C25</f>
        <v>3478</v>
      </c>
      <c r="D25" s="53">
        <f t="shared" si="0"/>
        <v>-785</v>
      </c>
      <c r="E25" s="43">
        <f t="shared" si="1"/>
        <v>-0.22570442783208741</v>
      </c>
      <c r="F25" s="53">
        <f>SUM('2022'!B25:C25)</f>
        <v>7098</v>
      </c>
      <c r="G25" s="53">
        <f>SUM('2021'!B25:C25)</f>
        <v>7356</v>
      </c>
      <c r="H25" s="53">
        <f t="shared" si="2"/>
        <v>-258</v>
      </c>
      <c r="I25" s="44">
        <f t="shared" si="6"/>
        <v>-3.507340946166395E-2</v>
      </c>
    </row>
    <row r="26" spans="1:9" x14ac:dyDescent="0.25">
      <c r="A26" s="19" t="s">
        <v>36</v>
      </c>
      <c r="B26" s="40">
        <f>'2022'!C26</f>
        <v>4084</v>
      </c>
      <c r="C26" s="52">
        <f>'2021'!C26</f>
        <v>5085</v>
      </c>
      <c r="D26" s="52">
        <f t="shared" si="0"/>
        <v>-1001</v>
      </c>
      <c r="E26" s="41">
        <f t="shared" si="1"/>
        <v>-0.1968534906588004</v>
      </c>
      <c r="F26" s="52">
        <f>SUM('2022'!B26:C26)</f>
        <v>9463</v>
      </c>
      <c r="G26" s="52">
        <f>SUM('2021'!B26:C26)</f>
        <v>10740</v>
      </c>
      <c r="H26" s="52">
        <f t="shared" si="2"/>
        <v>-1277</v>
      </c>
      <c r="I26" s="42">
        <f t="shared" si="6"/>
        <v>-0.11890130353817505</v>
      </c>
    </row>
    <row r="27" spans="1:9" x14ac:dyDescent="0.25">
      <c r="A27" s="24" t="s">
        <v>37</v>
      </c>
      <c r="B27" s="45">
        <f>'2022'!C27</f>
        <v>13777</v>
      </c>
      <c r="C27" s="45">
        <f>'2021'!C27</f>
        <v>17196</v>
      </c>
      <c r="D27" s="45">
        <f t="shared" si="0"/>
        <v>-3419</v>
      </c>
      <c r="E27" s="46">
        <f t="shared" si="1"/>
        <v>-0.19882530821121192</v>
      </c>
      <c r="F27" s="45">
        <f>SUM('2022'!B27:C27)</f>
        <v>33246</v>
      </c>
      <c r="G27" s="45">
        <f>SUM('2021'!B27:C27)</f>
        <v>36794</v>
      </c>
      <c r="H27" s="45">
        <f t="shared" si="2"/>
        <v>-3548</v>
      </c>
      <c r="I27" s="47">
        <f t="shared" si="5"/>
        <v>-0.19882530821121192</v>
      </c>
    </row>
    <row r="28" spans="1:9" x14ac:dyDescent="0.25">
      <c r="A28" s="21" t="s">
        <v>38</v>
      </c>
      <c r="B28" s="22">
        <f>'2022'!C28</f>
        <v>10483</v>
      </c>
      <c r="C28" s="53">
        <f>'2021'!C28</f>
        <v>9567</v>
      </c>
      <c r="D28" s="53">
        <f t="shared" si="0"/>
        <v>916</v>
      </c>
      <c r="E28" s="43">
        <f t="shared" si="1"/>
        <v>9.5745792829518131E-2</v>
      </c>
      <c r="F28" s="53">
        <f>SUM('2022'!B28:C28)</f>
        <v>19967</v>
      </c>
      <c r="G28" s="53">
        <f>SUM('2021'!B28:C28)</f>
        <v>17718</v>
      </c>
      <c r="H28" s="53">
        <f t="shared" si="2"/>
        <v>2249</v>
      </c>
      <c r="I28" s="44">
        <f>H28/G28</f>
        <v>0.1269330624223953</v>
      </c>
    </row>
    <row r="29" spans="1:9" x14ac:dyDescent="0.25">
      <c r="A29" s="19" t="s">
        <v>39</v>
      </c>
      <c r="B29" s="40">
        <f>'2022'!C29</f>
        <v>46639</v>
      </c>
      <c r="C29" s="52">
        <f>'2021'!C29</f>
        <v>42643</v>
      </c>
      <c r="D29" s="52">
        <f t="shared" si="0"/>
        <v>3996</v>
      </c>
      <c r="E29" s="41">
        <f t="shared" si="1"/>
        <v>9.3708228783153158E-2</v>
      </c>
      <c r="F29" s="52">
        <f>SUM('2022'!B29:C29)</f>
        <v>98041</v>
      </c>
      <c r="G29" s="52">
        <f>SUM('2021'!B29:C29)</f>
        <v>86772</v>
      </c>
      <c r="H29" s="52">
        <f t="shared" si="2"/>
        <v>11269</v>
      </c>
      <c r="I29" s="42">
        <f>H29/G29</f>
        <v>0.12986908219241231</v>
      </c>
    </row>
    <row r="30" spans="1:9" x14ac:dyDescent="0.25">
      <c r="A30" s="21" t="s">
        <v>40</v>
      </c>
      <c r="B30" s="22">
        <f>'2022'!C30</f>
        <v>64324</v>
      </c>
      <c r="C30" s="53">
        <f>'2021'!C30</f>
        <v>57526</v>
      </c>
      <c r="D30" s="53">
        <f t="shared" si="0"/>
        <v>6798</v>
      </c>
      <c r="E30" s="43">
        <f t="shared" si="1"/>
        <v>0.11817265236588673</v>
      </c>
      <c r="F30" s="53">
        <f>SUM('2022'!B30:C30)</f>
        <v>127691</v>
      </c>
      <c r="G30" s="53">
        <f>SUM('2021'!B30:C30)</f>
        <v>107629</v>
      </c>
      <c r="H30" s="53">
        <f t="shared" si="2"/>
        <v>20062</v>
      </c>
      <c r="I30" s="44">
        <f t="shared" ref="I30" si="7">H30/G30</f>
        <v>0.18639957632236664</v>
      </c>
    </row>
    <row r="31" spans="1:9" x14ac:dyDescent="0.25">
      <c r="A31" s="24" t="s">
        <v>41</v>
      </c>
      <c r="B31" s="45">
        <f>'2022'!C31</f>
        <v>121446</v>
      </c>
      <c r="C31" s="45">
        <f>'2021'!C31</f>
        <v>109736</v>
      </c>
      <c r="D31" s="45">
        <f t="shared" si="0"/>
        <v>11710</v>
      </c>
      <c r="E31" s="46">
        <f t="shared" si="1"/>
        <v>0.10671065101698622</v>
      </c>
      <c r="F31" s="45">
        <f>SUM('2022'!B31:C31)</f>
        <v>245699</v>
      </c>
      <c r="G31" s="45">
        <f>SUM('2021'!B31:C31)</f>
        <v>212119</v>
      </c>
      <c r="H31" s="45">
        <f t="shared" si="2"/>
        <v>33580</v>
      </c>
      <c r="I31" s="47">
        <f t="shared" si="5"/>
        <v>0.10671065101698622</v>
      </c>
    </row>
    <row r="32" spans="1:9" x14ac:dyDescent="0.25">
      <c r="A32" s="19" t="s">
        <v>42</v>
      </c>
      <c r="B32" s="40">
        <f>'2022'!C32</f>
        <v>82184</v>
      </c>
      <c r="C32" s="52">
        <f>'2021'!C32</f>
        <v>82288</v>
      </c>
      <c r="D32" s="52">
        <f t="shared" si="0"/>
        <v>-104</v>
      </c>
      <c r="E32" s="41">
        <f t="shared" si="1"/>
        <v>-1.2638537818393933E-3</v>
      </c>
      <c r="F32" s="52">
        <f>SUM('2022'!B32:C32)</f>
        <v>175940</v>
      </c>
      <c r="G32" s="52">
        <f>SUM('2021'!B32:C32)</f>
        <v>157645</v>
      </c>
      <c r="H32" s="52">
        <f t="shared" si="2"/>
        <v>18295</v>
      </c>
      <c r="I32" s="42">
        <f>H32/G32</f>
        <v>0.11605188873735291</v>
      </c>
    </row>
    <row r="33" spans="1:9" x14ac:dyDescent="0.25">
      <c r="A33" s="21" t="s">
        <v>43</v>
      </c>
      <c r="B33" s="22">
        <f>'2022'!C33</f>
        <v>119491</v>
      </c>
      <c r="C33" s="53">
        <f>'2021'!C33</f>
        <v>102347</v>
      </c>
      <c r="D33" s="53">
        <f>B33-C33</f>
        <v>17144</v>
      </c>
      <c r="E33" s="43">
        <f t="shared" si="1"/>
        <v>0.16750857377353512</v>
      </c>
      <c r="F33" s="53">
        <f>SUM('2022'!B33:C33)</f>
        <v>244865</v>
      </c>
      <c r="G33" s="53">
        <f>SUM('2021'!B33:C33)</f>
        <v>216216</v>
      </c>
      <c r="H33" s="53">
        <f t="shared" si="2"/>
        <v>28649</v>
      </c>
      <c r="I33" s="44">
        <f t="shared" ref="I33" si="8">H33/G33</f>
        <v>0.13250175750175749</v>
      </c>
    </row>
    <row r="34" spans="1:9" x14ac:dyDescent="0.25">
      <c r="A34" s="24" t="s">
        <v>44</v>
      </c>
      <c r="B34" s="45">
        <f>'2022'!C34</f>
        <v>201675</v>
      </c>
      <c r="C34" s="45">
        <f>'2021'!C34</f>
        <v>184635</v>
      </c>
      <c r="D34" s="54">
        <f>B34-C34</f>
        <v>17040</v>
      </c>
      <c r="E34" s="46">
        <f t="shared" si="1"/>
        <v>9.2290194166869774E-2</v>
      </c>
      <c r="F34" s="45">
        <f>SUM('2022'!B34:C34)</f>
        <v>420805</v>
      </c>
      <c r="G34" s="8">
        <f>SUM('2021'!B34:C34)</f>
        <v>373861</v>
      </c>
      <c r="H34" s="8">
        <f t="shared" si="2"/>
        <v>46944</v>
      </c>
      <c r="I34" s="47">
        <f t="shared" si="5"/>
        <v>9.2290194166869774E-2</v>
      </c>
    </row>
    <row r="35" spans="1:9" x14ac:dyDescent="0.25">
      <c r="A35" s="19" t="s">
        <v>45</v>
      </c>
      <c r="B35" s="40">
        <f>'2022'!C35</f>
        <v>36</v>
      </c>
      <c r="C35" s="52">
        <f>'2021'!C35</f>
        <v>43</v>
      </c>
      <c r="D35" s="52">
        <f t="shared" ref="D35" si="9">B35-C35</f>
        <v>-7</v>
      </c>
      <c r="E35" s="41">
        <f t="shared" si="1"/>
        <v>-0.16279069767441862</v>
      </c>
      <c r="F35" s="10">
        <f>SUM('2022'!B35:C35)</f>
        <v>118</v>
      </c>
      <c r="G35" s="40">
        <f>SUM('2021'!B35:C35)</f>
        <v>95</v>
      </c>
      <c r="H35" s="40">
        <f t="shared" si="2"/>
        <v>23</v>
      </c>
      <c r="I35" s="6">
        <f t="shared" ref="I35:I39" si="10">H35/G35</f>
        <v>0.24210526315789474</v>
      </c>
    </row>
    <row r="36" spans="1:9" x14ac:dyDescent="0.25">
      <c r="A36" s="21" t="s">
        <v>46</v>
      </c>
      <c r="B36" s="22">
        <f>'2022'!C36</f>
        <v>5065</v>
      </c>
      <c r="C36" s="53">
        <f>'2021'!C36</f>
        <v>6250</v>
      </c>
      <c r="D36" s="53">
        <f>B36-C36</f>
        <v>-1185</v>
      </c>
      <c r="E36" s="14">
        <f t="shared" si="1"/>
        <v>-0.18959999999999999</v>
      </c>
      <c r="F36" s="11">
        <f>SUM('2022'!B36:C36)</f>
        <v>12150</v>
      </c>
      <c r="G36" s="22">
        <f>SUM('2021'!B36:C36)</f>
        <v>12876</v>
      </c>
      <c r="H36" s="22">
        <f t="shared" si="2"/>
        <v>-726</v>
      </c>
      <c r="I36" s="7">
        <f t="shared" si="10"/>
        <v>-5.6383970177073625E-2</v>
      </c>
    </row>
    <row r="37" spans="1:9" x14ac:dyDescent="0.25">
      <c r="A37" s="19" t="s">
        <v>47</v>
      </c>
      <c r="B37" s="40">
        <f>'2022'!C37</f>
        <v>20891</v>
      </c>
      <c r="C37" s="52">
        <f>'2021'!C37</f>
        <v>24510</v>
      </c>
      <c r="D37" s="52">
        <f>B37-C37</f>
        <v>-3619</v>
      </c>
      <c r="E37" s="41">
        <f t="shared" si="1"/>
        <v>-0.14765401876784987</v>
      </c>
      <c r="F37" s="10">
        <f>SUM('2022'!B37:C37)</f>
        <v>43029</v>
      </c>
      <c r="G37" s="40">
        <f>SUM('2021'!B37:C37)</f>
        <v>46489</v>
      </c>
      <c r="H37" s="40">
        <f t="shared" si="2"/>
        <v>-3460</v>
      </c>
      <c r="I37" s="6">
        <f t="shared" si="10"/>
        <v>-7.4426208350362455E-2</v>
      </c>
    </row>
    <row r="38" spans="1:9" x14ac:dyDescent="0.25">
      <c r="A38" s="24" t="s">
        <v>48</v>
      </c>
      <c r="B38" s="45">
        <f>'2022'!C38</f>
        <v>25992</v>
      </c>
      <c r="C38" s="45">
        <f>'2021'!C38</f>
        <v>30803</v>
      </c>
      <c r="D38" s="45">
        <f>B38-C38</f>
        <v>-4811</v>
      </c>
      <c r="E38" s="46">
        <f t="shared" si="1"/>
        <v>-0.15618608577086648</v>
      </c>
      <c r="F38" s="45">
        <f>SUM('2022'!B38:C38)</f>
        <v>55297</v>
      </c>
      <c r="G38" s="9">
        <f>SUM('2021'!B38:C38)</f>
        <v>59460</v>
      </c>
      <c r="H38" s="9">
        <f t="shared" si="2"/>
        <v>-4163</v>
      </c>
      <c r="I38" s="47">
        <f t="shared" si="5"/>
        <v>-0.15618608577086648</v>
      </c>
    </row>
    <row r="39" spans="1:9" x14ac:dyDescent="0.25">
      <c r="A39" s="26" t="s">
        <v>49</v>
      </c>
      <c r="B39" s="48">
        <f>'2022'!C39</f>
        <v>1031596</v>
      </c>
      <c r="C39" s="48">
        <f>'2021'!C39</f>
        <v>923169</v>
      </c>
      <c r="D39" s="48">
        <f>B39-C39</f>
        <v>108427</v>
      </c>
      <c r="E39" s="49">
        <f t="shared" si="1"/>
        <v>0.1174508676092893</v>
      </c>
      <c r="F39" s="50">
        <f>SUM('2022'!B39:C39)</f>
        <v>2084418</v>
      </c>
      <c r="G39" s="50">
        <f>SUM('2021'!B39:C39)</f>
        <v>1801916</v>
      </c>
      <c r="H39" s="50">
        <f t="shared" si="2"/>
        <v>282502</v>
      </c>
      <c r="I39" s="51">
        <f t="shared" si="10"/>
        <v>0.15677867336768195</v>
      </c>
    </row>
  </sheetData>
  <mergeCells count="2">
    <mergeCell ref="B4:E4"/>
    <mergeCell ref="F4:I4"/>
  </mergeCells>
  <pageMargins left="0.7" right="0.7" top="0.75" bottom="0.75" header="0.3" footer="0.3"/>
  <pageSetup paperSize="9" scale="50" orientation="landscape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I39"/>
  <sheetViews>
    <sheetView topLeftCell="A19" workbookViewId="0">
      <selection activeCell="L24" sqref="L24"/>
    </sheetView>
  </sheetViews>
  <sheetFormatPr baseColWidth="10" defaultColWidth="11.42578125" defaultRowHeight="15" x14ac:dyDescent="0.25"/>
  <cols>
    <col min="1" max="1" width="24.7109375" customWidth="1"/>
    <col min="2" max="9" width="15.7109375" customWidth="1"/>
  </cols>
  <sheetData>
    <row r="1" spans="1:9" ht="26.25" x14ac:dyDescent="0.4">
      <c r="A1" s="2" t="s">
        <v>51</v>
      </c>
    </row>
    <row r="2" spans="1:9" ht="15.75" x14ac:dyDescent="0.25">
      <c r="A2" s="29" t="s">
        <v>4</v>
      </c>
    </row>
    <row r="4" spans="1:9" x14ac:dyDescent="0.25">
      <c r="A4" s="4" t="s">
        <v>1</v>
      </c>
      <c r="B4" s="67" t="s">
        <v>52</v>
      </c>
      <c r="C4" s="68"/>
      <c r="D4" s="68"/>
      <c r="E4" s="69"/>
      <c r="F4" s="67" t="s">
        <v>53</v>
      </c>
      <c r="G4" s="68"/>
      <c r="H4" s="68"/>
      <c r="I4" s="69"/>
    </row>
    <row r="5" spans="1:9" x14ac:dyDescent="0.25">
      <c r="A5" s="37"/>
      <c r="B5" s="38">
        <f>'01 - 2022'!B5</f>
        <v>2022</v>
      </c>
      <c r="C5" s="38">
        <f>'01 - 2022'!C5</f>
        <v>2021</v>
      </c>
      <c r="D5" s="38" t="s">
        <v>54</v>
      </c>
      <c r="E5" s="38" t="s">
        <v>55</v>
      </c>
      <c r="F5" s="39">
        <f>B5</f>
        <v>2022</v>
      </c>
      <c r="G5" s="39">
        <f>C5</f>
        <v>2021</v>
      </c>
      <c r="H5" s="39" t="s">
        <v>54</v>
      </c>
      <c r="I5" s="38" t="s">
        <v>55</v>
      </c>
    </row>
    <row r="6" spans="1:9" x14ac:dyDescent="0.25">
      <c r="A6" s="19" t="s">
        <v>16</v>
      </c>
      <c r="B6" s="40">
        <f>'2022'!D6</f>
        <v>1955</v>
      </c>
      <c r="C6" s="52">
        <f>'2021'!D6</f>
        <v>1596</v>
      </c>
      <c r="D6" s="52">
        <f t="shared" ref="D6:D32" si="0">B6-C6</f>
        <v>359</v>
      </c>
      <c r="E6" s="41">
        <f t="shared" ref="E6:E39" si="1">D6/C6</f>
        <v>0.22493734335839599</v>
      </c>
      <c r="F6" s="52">
        <f>SUM('2022'!B6:D6)</f>
        <v>4679</v>
      </c>
      <c r="G6" s="52">
        <f>SUM('2021'!B6:D6)</f>
        <v>4411</v>
      </c>
      <c r="H6" s="52">
        <f>F6-G6</f>
        <v>268</v>
      </c>
      <c r="I6" s="42">
        <f>H6/G6</f>
        <v>6.0757197914305144E-2</v>
      </c>
    </row>
    <row r="7" spans="1:9" x14ac:dyDescent="0.25">
      <c r="A7" s="21" t="s">
        <v>17</v>
      </c>
      <c r="B7" s="22">
        <f>'2022'!D7</f>
        <v>17894</v>
      </c>
      <c r="C7" s="53">
        <f>'2021'!D7</f>
        <v>15913</v>
      </c>
      <c r="D7" s="53">
        <f t="shared" si="0"/>
        <v>1981</v>
      </c>
      <c r="E7" s="43">
        <f t="shared" si="1"/>
        <v>0.12448941117325457</v>
      </c>
      <c r="F7" s="53">
        <f>SUM('2022'!B7:D7)</f>
        <v>45983</v>
      </c>
      <c r="G7" s="53">
        <f>SUM('2021'!B7:D7)</f>
        <v>42256</v>
      </c>
      <c r="H7" s="53">
        <f t="shared" ref="H7:H39" si="2">F7-G7</f>
        <v>3727</v>
      </c>
      <c r="I7" s="44">
        <f t="shared" ref="I7:I9" si="3">H7/G7</f>
        <v>8.8200492237788711E-2</v>
      </c>
    </row>
    <row r="8" spans="1:9" x14ac:dyDescent="0.25">
      <c r="A8" s="19" t="s">
        <v>18</v>
      </c>
      <c r="B8" s="40">
        <f>'2022'!D8</f>
        <v>14524</v>
      </c>
      <c r="C8" s="52">
        <f>'2021'!D8</f>
        <v>9586</v>
      </c>
      <c r="D8" s="52">
        <f t="shared" si="0"/>
        <v>4938</v>
      </c>
      <c r="E8" s="41">
        <f t="shared" si="1"/>
        <v>0.51512622574587941</v>
      </c>
      <c r="F8" s="52">
        <f>SUM('2022'!B8:D8)</f>
        <v>34413</v>
      </c>
      <c r="G8" s="52">
        <f>SUM('2021'!B8:D8)</f>
        <v>27243</v>
      </c>
      <c r="H8" s="52">
        <f t="shared" si="2"/>
        <v>7170</v>
      </c>
      <c r="I8" s="42">
        <f t="shared" si="3"/>
        <v>0.26318687369232463</v>
      </c>
    </row>
    <row r="9" spans="1:9" x14ac:dyDescent="0.25">
      <c r="A9" s="24" t="s">
        <v>19</v>
      </c>
      <c r="B9" s="45">
        <f>'2022'!D9</f>
        <v>34373</v>
      </c>
      <c r="C9" s="45">
        <f>'2021'!D9</f>
        <v>27095</v>
      </c>
      <c r="D9" s="45">
        <f t="shared" si="0"/>
        <v>7278</v>
      </c>
      <c r="E9" s="46">
        <f t="shared" si="1"/>
        <v>0.26861044473150025</v>
      </c>
      <c r="F9" s="45">
        <f>SUM('2022'!B9:D9)</f>
        <v>85075</v>
      </c>
      <c r="G9" s="45">
        <f>SUM('2021'!B9:D9)</f>
        <v>73910</v>
      </c>
      <c r="H9" s="45">
        <f t="shared" si="2"/>
        <v>11165</v>
      </c>
      <c r="I9" s="47">
        <f t="shared" si="3"/>
        <v>0.15106210255716412</v>
      </c>
    </row>
    <row r="10" spans="1:9" x14ac:dyDescent="0.25">
      <c r="A10" s="21" t="s">
        <v>20</v>
      </c>
      <c r="B10" s="22">
        <f>'2022'!D10</f>
        <v>40581</v>
      </c>
      <c r="C10" s="53">
        <f>'2021'!D10</f>
        <v>25202</v>
      </c>
      <c r="D10" s="53">
        <f t="shared" si="0"/>
        <v>15379</v>
      </c>
      <c r="E10" s="43">
        <f t="shared" si="1"/>
        <v>0.61022934687723196</v>
      </c>
      <c r="F10" s="53">
        <f>SUM('2022'!B10:D10)</f>
        <v>100319</v>
      </c>
      <c r="G10" s="53">
        <f>SUM('2021'!B10:D10)</f>
        <v>70583</v>
      </c>
      <c r="H10" s="53">
        <f t="shared" si="2"/>
        <v>29736</v>
      </c>
      <c r="I10" s="42">
        <f>H10/G10</f>
        <v>0.42129124576739441</v>
      </c>
    </row>
    <row r="11" spans="1:9" x14ac:dyDescent="0.25">
      <c r="A11" s="19" t="s">
        <v>21</v>
      </c>
      <c r="B11" s="40">
        <f>'2022'!D11</f>
        <v>159182</v>
      </c>
      <c r="C11" s="52">
        <f>'2021'!D11</f>
        <v>97711</v>
      </c>
      <c r="D11" s="52">
        <f t="shared" si="0"/>
        <v>61471</v>
      </c>
      <c r="E11" s="41">
        <f t="shared" si="1"/>
        <v>0.62911033558145957</v>
      </c>
      <c r="F11" s="52">
        <f>SUM('2022'!B11:D11)</f>
        <v>385763</v>
      </c>
      <c r="G11" s="52">
        <f>SUM('2021'!B11:D11)</f>
        <v>263640</v>
      </c>
      <c r="H11" s="52">
        <f t="shared" si="2"/>
        <v>122123</v>
      </c>
      <c r="I11" s="42">
        <f>H11/G11</f>
        <v>0.4632187831891974</v>
      </c>
    </row>
    <row r="12" spans="1:9" x14ac:dyDescent="0.25">
      <c r="A12" s="21" t="s">
        <v>22</v>
      </c>
      <c r="B12" s="22">
        <f>'2022'!D12</f>
        <v>5635</v>
      </c>
      <c r="C12" s="53">
        <f>'2021'!D12</f>
        <v>4034</v>
      </c>
      <c r="D12" s="53">
        <f t="shared" si="0"/>
        <v>1601</v>
      </c>
      <c r="E12" s="43">
        <f t="shared" si="1"/>
        <v>0.39687654933068917</v>
      </c>
      <c r="F12" s="53">
        <f>SUM('2022'!B12:D12)</f>
        <v>14199</v>
      </c>
      <c r="G12" s="53">
        <f>SUM('2021'!B12:D12)</f>
        <v>10439</v>
      </c>
      <c r="H12" s="53">
        <f t="shared" si="2"/>
        <v>3760</v>
      </c>
      <c r="I12" s="44">
        <f t="shared" ref="I12:I19" si="4">H12/G12</f>
        <v>0.36018775744803144</v>
      </c>
    </row>
    <row r="13" spans="1:9" x14ac:dyDescent="0.25">
      <c r="A13" s="19" t="s">
        <v>23</v>
      </c>
      <c r="B13" s="40">
        <f>'2022'!D13</f>
        <v>226740</v>
      </c>
      <c r="C13" s="52">
        <f>'2021'!D13</f>
        <v>141418</v>
      </c>
      <c r="D13" s="52">
        <f t="shared" si="0"/>
        <v>85322</v>
      </c>
      <c r="E13" s="41">
        <f t="shared" si="1"/>
        <v>0.60333196622777863</v>
      </c>
      <c r="F13" s="52">
        <f>SUM('2022'!B13:D13)</f>
        <v>550555</v>
      </c>
      <c r="G13" s="52">
        <f>SUM('2021'!B13:D13)</f>
        <v>381534</v>
      </c>
      <c r="H13" s="52">
        <f t="shared" si="2"/>
        <v>169021</v>
      </c>
      <c r="I13" s="42">
        <f t="shared" si="4"/>
        <v>0.44300376899568583</v>
      </c>
    </row>
    <row r="14" spans="1:9" x14ac:dyDescent="0.25">
      <c r="A14" s="24" t="s">
        <v>24</v>
      </c>
      <c r="B14" s="45">
        <f>'2022'!D14</f>
        <v>432138</v>
      </c>
      <c r="C14" s="45">
        <f>'2021'!D14</f>
        <v>268365</v>
      </c>
      <c r="D14" s="45">
        <f t="shared" si="0"/>
        <v>163773</v>
      </c>
      <c r="E14" s="46">
        <f t="shared" si="1"/>
        <v>0.61026214297691572</v>
      </c>
      <c r="F14" s="45">
        <f>SUM('2022'!B14:D14)</f>
        <v>1050836</v>
      </c>
      <c r="G14" s="45">
        <f>SUM('2021'!B14:D14)</f>
        <v>726196</v>
      </c>
      <c r="H14" s="45">
        <f t="shared" si="2"/>
        <v>324640</v>
      </c>
      <c r="I14" s="47">
        <f t="shared" si="4"/>
        <v>0.44704184545219194</v>
      </c>
    </row>
    <row r="15" spans="1:9" x14ac:dyDescent="0.25">
      <c r="A15" s="21" t="s">
        <v>25</v>
      </c>
      <c r="B15" s="22">
        <f>'2022'!D15</f>
        <v>16559</v>
      </c>
      <c r="C15" s="53">
        <f>'2021'!D15</f>
        <v>14306</v>
      </c>
      <c r="D15" s="53">
        <f t="shared" si="0"/>
        <v>2253</v>
      </c>
      <c r="E15" s="43">
        <f t="shared" si="1"/>
        <v>0.15748636935551516</v>
      </c>
      <c r="F15" s="53">
        <f>SUM('2022'!B15:D15)</f>
        <v>40793</v>
      </c>
      <c r="G15" s="53">
        <f>SUM('2021'!B15:D15)</f>
        <v>37992</v>
      </c>
      <c r="H15" s="53">
        <f t="shared" si="2"/>
        <v>2801</v>
      </c>
      <c r="I15" s="44">
        <f t="shared" si="4"/>
        <v>7.3726047588966101E-2</v>
      </c>
    </row>
    <row r="16" spans="1:9" x14ac:dyDescent="0.25">
      <c r="A16" s="19" t="s">
        <v>26</v>
      </c>
      <c r="B16" s="40">
        <f>'2022'!D16</f>
        <v>12003</v>
      </c>
      <c r="C16" s="52">
        <f>'2021'!D16</f>
        <v>10030</v>
      </c>
      <c r="D16" s="52">
        <f t="shared" si="0"/>
        <v>1973</v>
      </c>
      <c r="E16" s="41">
        <f t="shared" si="1"/>
        <v>0.1967098703888335</v>
      </c>
      <c r="F16" s="52">
        <f>SUM('2022'!B16:D16)</f>
        <v>27691</v>
      </c>
      <c r="G16" s="52">
        <f>SUM('2021'!B16:D16)</f>
        <v>26786</v>
      </c>
      <c r="H16" s="52">
        <f t="shared" si="2"/>
        <v>905</v>
      </c>
      <c r="I16" s="42">
        <f t="shared" si="4"/>
        <v>3.3786306279399686E-2</v>
      </c>
    </row>
    <row r="17" spans="1:9" x14ac:dyDescent="0.25">
      <c r="A17" s="24" t="s">
        <v>27</v>
      </c>
      <c r="B17" s="45">
        <f>'2022'!D17</f>
        <v>28562</v>
      </c>
      <c r="C17" s="45">
        <f>'2021'!D17</f>
        <v>24336</v>
      </c>
      <c r="D17" s="45">
        <f t="shared" si="0"/>
        <v>4226</v>
      </c>
      <c r="E17" s="46">
        <f t="shared" si="1"/>
        <v>0.17365220249835633</v>
      </c>
      <c r="F17" s="45">
        <f>SUM('2022'!B17:D17)</f>
        <v>68484</v>
      </c>
      <c r="G17" s="45">
        <f>SUM('2021'!B17:D17)</f>
        <v>64778</v>
      </c>
      <c r="H17" s="45">
        <f t="shared" si="2"/>
        <v>3706</v>
      </c>
      <c r="I17" s="47">
        <f t="shared" ref="I17:I38" si="5">E17</f>
        <v>0.17365220249835633</v>
      </c>
    </row>
    <row r="18" spans="1:9" x14ac:dyDescent="0.25">
      <c r="A18" s="21" t="s">
        <v>28</v>
      </c>
      <c r="B18" s="22">
        <f>'2022'!D18</f>
        <v>92054</v>
      </c>
      <c r="C18" s="53">
        <f>'2021'!D18</f>
        <v>46123</v>
      </c>
      <c r="D18" s="53">
        <f t="shared" si="0"/>
        <v>45931</v>
      </c>
      <c r="E18" s="43">
        <f t="shared" si="1"/>
        <v>0.99583721787394575</v>
      </c>
      <c r="F18" s="53">
        <f>SUM('2022'!B18:D18)</f>
        <v>228724</v>
      </c>
      <c r="G18" s="53">
        <f>SUM('2021'!B18:D18)</f>
        <v>167794</v>
      </c>
      <c r="H18" s="53">
        <f t="shared" si="2"/>
        <v>60930</v>
      </c>
      <c r="I18" s="44">
        <f t="shared" si="4"/>
        <v>0.3631238304110993</v>
      </c>
    </row>
    <row r="19" spans="1:9" x14ac:dyDescent="0.25">
      <c r="A19" s="19" t="s">
        <v>29</v>
      </c>
      <c r="B19" s="40">
        <f>'2022'!D19</f>
        <v>325155</v>
      </c>
      <c r="C19" s="52">
        <f>'2021'!D19</f>
        <v>142719</v>
      </c>
      <c r="D19" s="52">
        <f t="shared" si="0"/>
        <v>182436</v>
      </c>
      <c r="E19" s="41">
        <f t="shared" si="1"/>
        <v>1.2782881045971455</v>
      </c>
      <c r="F19" s="52">
        <f>SUM('2022'!B19:D19)</f>
        <v>808534</v>
      </c>
      <c r="G19" s="52">
        <f>SUM('2021'!B19:D19)</f>
        <v>595642</v>
      </c>
      <c r="H19" s="52">
        <f t="shared" si="2"/>
        <v>212892</v>
      </c>
      <c r="I19" s="42">
        <f t="shared" si="4"/>
        <v>0.35741603177747705</v>
      </c>
    </row>
    <row r="20" spans="1:9" x14ac:dyDescent="0.25">
      <c r="A20" s="24" t="s">
        <v>30</v>
      </c>
      <c r="B20" s="45">
        <f>'2022'!D20</f>
        <v>417209</v>
      </c>
      <c r="C20" s="45">
        <f>'2021'!D20</f>
        <v>188842</v>
      </c>
      <c r="D20" s="45">
        <f t="shared" si="0"/>
        <v>228367</v>
      </c>
      <c r="E20" s="46">
        <f t="shared" si="1"/>
        <v>1.2093019561326399</v>
      </c>
      <c r="F20" s="45">
        <f>SUM('2022'!B20:D20)</f>
        <v>1037258</v>
      </c>
      <c r="G20" s="45">
        <f>SUM('2021'!B20:D20)</f>
        <v>763436</v>
      </c>
      <c r="H20" s="45">
        <f t="shared" si="2"/>
        <v>273822</v>
      </c>
      <c r="I20" s="47">
        <f t="shared" si="5"/>
        <v>1.2093019561326399</v>
      </c>
    </row>
    <row r="21" spans="1:9" x14ac:dyDescent="0.25">
      <c r="A21" s="21" t="s">
        <v>31</v>
      </c>
      <c r="B21" s="22">
        <f>'2022'!D21</f>
        <v>1641</v>
      </c>
      <c r="C21" s="53">
        <f>'2021'!D21</f>
        <v>1874</v>
      </c>
      <c r="D21" s="53">
        <f t="shared" si="0"/>
        <v>-233</v>
      </c>
      <c r="E21" s="43">
        <f t="shared" si="1"/>
        <v>-0.12433297758804696</v>
      </c>
      <c r="F21" s="53">
        <f>SUM('2022'!B21:D21)</f>
        <v>4171</v>
      </c>
      <c r="G21" s="53">
        <f>SUM('2021'!B21:D21)</f>
        <v>5130</v>
      </c>
      <c r="H21" s="53">
        <f t="shared" si="2"/>
        <v>-959</v>
      </c>
      <c r="I21" s="44">
        <f>H21/G21</f>
        <v>-0.18693957115009746</v>
      </c>
    </row>
    <row r="22" spans="1:9" x14ac:dyDescent="0.25">
      <c r="A22" s="19" t="s">
        <v>32</v>
      </c>
      <c r="B22" s="40">
        <f>'2022'!D22</f>
        <v>4175</v>
      </c>
      <c r="C22" s="52">
        <f>'2021'!D22</f>
        <v>3992</v>
      </c>
      <c r="D22" s="52">
        <f t="shared" si="0"/>
        <v>183</v>
      </c>
      <c r="E22" s="41">
        <f t="shared" si="1"/>
        <v>4.5841683366733464E-2</v>
      </c>
      <c r="F22" s="52">
        <f>SUM('2022'!B22:D22)</f>
        <v>10968</v>
      </c>
      <c r="G22" s="52">
        <f>SUM('2021'!B22:D22)</f>
        <v>10720</v>
      </c>
      <c r="H22" s="52">
        <f t="shared" si="2"/>
        <v>248</v>
      </c>
      <c r="I22" s="42">
        <f>H22/G22</f>
        <v>2.3134328358208955E-2</v>
      </c>
    </row>
    <row r="23" spans="1:9" x14ac:dyDescent="0.25">
      <c r="A23" s="21" t="s">
        <v>33</v>
      </c>
      <c r="B23" s="22">
        <f>'2022'!D23</f>
        <v>2119</v>
      </c>
      <c r="C23" s="53">
        <f>'2021'!D23</f>
        <v>2095</v>
      </c>
      <c r="D23" s="53">
        <f t="shared" si="0"/>
        <v>24</v>
      </c>
      <c r="E23" s="43">
        <f t="shared" si="1"/>
        <v>1.1455847255369928E-2</v>
      </c>
      <c r="F23" s="53">
        <f>SUM('2022'!B23:D23)</f>
        <v>4999</v>
      </c>
      <c r="G23" s="53">
        <f>SUM('2021'!B23:D23)</f>
        <v>5794</v>
      </c>
      <c r="H23" s="53">
        <f t="shared" si="2"/>
        <v>-795</v>
      </c>
      <c r="I23" s="44">
        <f t="shared" ref="I23:I26" si="6">H23/G23</f>
        <v>-0.13721090783569209</v>
      </c>
    </row>
    <row r="24" spans="1:9" x14ac:dyDescent="0.25">
      <c r="A24" s="19" t="s">
        <v>34</v>
      </c>
      <c r="B24" s="40">
        <f>'2022'!D24</f>
        <v>2647</v>
      </c>
      <c r="C24" s="52">
        <f>'2021'!D24</f>
        <v>3002</v>
      </c>
      <c r="D24" s="52">
        <f t="shared" si="0"/>
        <v>-355</v>
      </c>
      <c r="E24" s="41">
        <f t="shared" si="1"/>
        <v>-0.11825449700199867</v>
      </c>
      <c r="F24" s="52">
        <f>SUM('2022'!B24:D24)</f>
        <v>7129</v>
      </c>
      <c r="G24" s="52">
        <f>SUM('2021'!B24:D24)</f>
        <v>8017</v>
      </c>
      <c r="H24" s="52">
        <f t="shared" si="2"/>
        <v>-888</v>
      </c>
      <c r="I24" s="42">
        <f t="shared" si="6"/>
        <v>-0.11076462517151053</v>
      </c>
    </row>
    <row r="25" spans="1:9" x14ac:dyDescent="0.25">
      <c r="A25" s="21" t="s">
        <v>35</v>
      </c>
      <c r="B25" s="22">
        <f>'2022'!D25</f>
        <v>4612</v>
      </c>
      <c r="C25" s="53">
        <f>'2021'!D25</f>
        <v>4348</v>
      </c>
      <c r="D25" s="53">
        <f t="shared" si="0"/>
        <v>264</v>
      </c>
      <c r="E25" s="43">
        <f t="shared" si="1"/>
        <v>6.0717571297148117E-2</v>
      </c>
      <c r="F25" s="53">
        <f>SUM('2022'!B25:D25)</f>
        <v>11710</v>
      </c>
      <c r="G25" s="53">
        <f>SUM('2021'!B25:D25)</f>
        <v>11704</v>
      </c>
      <c r="H25" s="53">
        <f t="shared" si="2"/>
        <v>6</v>
      </c>
      <c r="I25" s="44">
        <f t="shared" si="6"/>
        <v>5.1264524948735476E-4</v>
      </c>
    </row>
    <row r="26" spans="1:9" x14ac:dyDescent="0.25">
      <c r="A26" s="19" t="s">
        <v>36</v>
      </c>
      <c r="B26" s="40">
        <f>'2022'!D26</f>
        <v>5584</v>
      </c>
      <c r="C26" s="52">
        <f>'2021'!D26</f>
        <v>6326</v>
      </c>
      <c r="D26" s="52">
        <f t="shared" si="0"/>
        <v>-742</v>
      </c>
      <c r="E26" s="41">
        <f t="shared" si="1"/>
        <v>-0.11729370850458426</v>
      </c>
      <c r="F26" s="52">
        <f>SUM('2022'!B26:D26)</f>
        <v>15047</v>
      </c>
      <c r="G26" s="52">
        <f>SUM('2021'!B26:D26)</f>
        <v>17066</v>
      </c>
      <c r="H26" s="52">
        <f t="shared" si="2"/>
        <v>-2019</v>
      </c>
      <c r="I26" s="42">
        <f t="shared" si="6"/>
        <v>-0.11830540255478729</v>
      </c>
    </row>
    <row r="27" spans="1:9" x14ac:dyDescent="0.25">
      <c r="A27" s="24" t="s">
        <v>37</v>
      </c>
      <c r="B27" s="45">
        <f>'2022'!D27</f>
        <v>20778</v>
      </c>
      <c r="C27" s="45">
        <f>'2021'!D27</f>
        <v>21637</v>
      </c>
      <c r="D27" s="45">
        <f t="shared" si="0"/>
        <v>-859</v>
      </c>
      <c r="E27" s="46">
        <f t="shared" si="1"/>
        <v>-3.9700513010121549E-2</v>
      </c>
      <c r="F27" s="45">
        <f>SUM('2022'!B27:D27)</f>
        <v>54024</v>
      </c>
      <c r="G27" s="45">
        <f>SUM('2021'!B27:D27)</f>
        <v>58431</v>
      </c>
      <c r="H27" s="45">
        <f t="shared" si="2"/>
        <v>-4407</v>
      </c>
      <c r="I27" s="47">
        <f t="shared" si="5"/>
        <v>-3.9700513010121549E-2</v>
      </c>
    </row>
    <row r="28" spans="1:9" x14ac:dyDescent="0.25">
      <c r="A28" s="21" t="s">
        <v>38</v>
      </c>
      <c r="B28" s="22">
        <f>'2022'!D28</f>
        <v>11941</v>
      </c>
      <c r="C28" s="53">
        <f>'2021'!D28</f>
        <v>8558</v>
      </c>
      <c r="D28" s="53">
        <f t="shared" si="0"/>
        <v>3383</v>
      </c>
      <c r="E28" s="43">
        <f t="shared" si="1"/>
        <v>0.39530264080392613</v>
      </c>
      <c r="F28" s="53">
        <f>SUM('2022'!B28:D28)</f>
        <v>31908</v>
      </c>
      <c r="G28" s="53">
        <f>SUM('2021'!B28:D28)</f>
        <v>26276</v>
      </c>
      <c r="H28" s="53">
        <f t="shared" si="2"/>
        <v>5632</v>
      </c>
      <c r="I28" s="44">
        <f>H28/G28</f>
        <v>0.2143400822042929</v>
      </c>
    </row>
    <row r="29" spans="1:9" x14ac:dyDescent="0.25">
      <c r="A29" s="19" t="s">
        <v>39</v>
      </c>
      <c r="B29" s="40">
        <f>'2022'!D29</f>
        <v>70615</v>
      </c>
      <c r="C29" s="52">
        <f>'2021'!D29</f>
        <v>38563</v>
      </c>
      <c r="D29" s="52">
        <f t="shared" si="0"/>
        <v>32052</v>
      </c>
      <c r="E29" s="41">
        <f t="shared" si="1"/>
        <v>0.83115940149884604</v>
      </c>
      <c r="F29" s="52">
        <f>SUM('2022'!B29:D29)</f>
        <v>168656</v>
      </c>
      <c r="G29" s="52">
        <f>SUM('2021'!B29:D29)</f>
        <v>125335</v>
      </c>
      <c r="H29" s="52">
        <f t="shared" si="2"/>
        <v>43321</v>
      </c>
      <c r="I29" s="42">
        <f>H29/G29</f>
        <v>0.34564168029680459</v>
      </c>
    </row>
    <row r="30" spans="1:9" x14ac:dyDescent="0.25">
      <c r="A30" s="21" t="s">
        <v>40</v>
      </c>
      <c r="B30" s="22">
        <f>'2022'!D30</f>
        <v>88215</v>
      </c>
      <c r="C30" s="53">
        <f>'2021'!D30</f>
        <v>43101</v>
      </c>
      <c r="D30" s="53">
        <f t="shared" si="0"/>
        <v>45114</v>
      </c>
      <c r="E30" s="43">
        <f t="shared" si="1"/>
        <v>1.0467042528015591</v>
      </c>
      <c r="F30" s="53">
        <f>SUM('2022'!B30:D30)</f>
        <v>215906</v>
      </c>
      <c r="G30" s="53">
        <f>SUM('2021'!B30:D30)</f>
        <v>150730</v>
      </c>
      <c r="H30" s="53">
        <f t="shared" si="2"/>
        <v>65176</v>
      </c>
      <c r="I30" s="44">
        <f t="shared" ref="I30" si="7">H30/G30</f>
        <v>0.43240230876401514</v>
      </c>
    </row>
    <row r="31" spans="1:9" x14ac:dyDescent="0.25">
      <c r="A31" s="24" t="s">
        <v>41</v>
      </c>
      <c r="B31" s="45">
        <f>'2022'!D31</f>
        <v>170771</v>
      </c>
      <c r="C31" s="45">
        <f>'2021'!D31</f>
        <v>90222</v>
      </c>
      <c r="D31" s="45">
        <f t="shared" si="0"/>
        <v>80549</v>
      </c>
      <c r="E31" s="46">
        <f t="shared" si="1"/>
        <v>0.89278668174059539</v>
      </c>
      <c r="F31" s="45">
        <f>SUM('2022'!B31:D31)</f>
        <v>416470</v>
      </c>
      <c r="G31" s="45">
        <f>SUM('2021'!B31:D31)</f>
        <v>302341</v>
      </c>
      <c r="H31" s="45">
        <f t="shared" si="2"/>
        <v>114129</v>
      </c>
      <c r="I31" s="47">
        <f t="shared" si="5"/>
        <v>0.89278668174059539</v>
      </c>
    </row>
    <row r="32" spans="1:9" x14ac:dyDescent="0.25">
      <c r="A32" s="19" t="s">
        <v>42</v>
      </c>
      <c r="B32" s="40">
        <f>'2022'!D32</f>
        <v>116023</v>
      </c>
      <c r="C32" s="52">
        <f>'2021'!D32</f>
        <v>79417</v>
      </c>
      <c r="D32" s="52">
        <f t="shared" si="0"/>
        <v>36606</v>
      </c>
      <c r="E32" s="41">
        <f t="shared" si="1"/>
        <v>0.46093405693994988</v>
      </c>
      <c r="F32" s="52">
        <f>SUM('2022'!B32:D32)</f>
        <v>291963</v>
      </c>
      <c r="G32" s="52">
        <f>SUM('2021'!B32:D32)</f>
        <v>237062</v>
      </c>
      <c r="H32" s="52">
        <f t="shared" si="2"/>
        <v>54901</v>
      </c>
      <c r="I32" s="42">
        <f>H32/G32</f>
        <v>0.23158920451189985</v>
      </c>
    </row>
    <row r="33" spans="1:9" x14ac:dyDescent="0.25">
      <c r="A33" s="21" t="s">
        <v>43</v>
      </c>
      <c r="B33" s="22">
        <f>'2022'!D33</f>
        <v>164009</v>
      </c>
      <c r="C33" s="53">
        <f>'2021'!D33</f>
        <v>100760</v>
      </c>
      <c r="D33" s="53">
        <f>B33-C33</f>
        <v>63249</v>
      </c>
      <c r="E33" s="43">
        <f t="shared" si="1"/>
        <v>0.627719333068678</v>
      </c>
      <c r="F33" s="53">
        <f>SUM('2022'!B33:D33)</f>
        <v>408874</v>
      </c>
      <c r="G33" s="53">
        <f>SUM('2021'!B33:D33)</f>
        <v>316976</v>
      </c>
      <c r="H33" s="53">
        <f t="shared" si="2"/>
        <v>91898</v>
      </c>
      <c r="I33" s="44">
        <f t="shared" ref="I33" si="8">H33/G33</f>
        <v>0.28992100348291355</v>
      </c>
    </row>
    <row r="34" spans="1:9" x14ac:dyDescent="0.25">
      <c r="A34" s="24" t="s">
        <v>44</v>
      </c>
      <c r="B34" s="45">
        <f>'2022'!D34</f>
        <v>280032</v>
      </c>
      <c r="C34" s="45">
        <f>'2021'!D34</f>
        <v>180177</v>
      </c>
      <c r="D34" s="54">
        <f>B34-C34</f>
        <v>99855</v>
      </c>
      <c r="E34" s="46">
        <f t="shared" si="1"/>
        <v>0.55420503171880986</v>
      </c>
      <c r="F34" s="45">
        <f>SUM('2022'!B34:D34)</f>
        <v>700837</v>
      </c>
      <c r="G34" s="8">
        <f>SUM('2021'!B34:D34)</f>
        <v>554038</v>
      </c>
      <c r="H34" s="8">
        <f t="shared" si="2"/>
        <v>146799</v>
      </c>
      <c r="I34" s="47">
        <f t="shared" si="5"/>
        <v>0.55420503171880986</v>
      </c>
    </row>
    <row r="35" spans="1:9" x14ac:dyDescent="0.25">
      <c r="A35" s="19" t="s">
        <v>45</v>
      </c>
      <c r="B35" s="40">
        <f>'2022'!D35</f>
        <v>50</v>
      </c>
      <c r="C35" s="52">
        <f>'2021'!D35</f>
        <v>60</v>
      </c>
      <c r="D35" s="52">
        <f t="shared" ref="D35" si="9">B35-C35</f>
        <v>-10</v>
      </c>
      <c r="E35" s="41">
        <f t="shared" si="1"/>
        <v>-0.16666666666666666</v>
      </c>
      <c r="F35" s="10">
        <f>SUM('2022'!B35:D35)</f>
        <v>168</v>
      </c>
      <c r="G35" s="40">
        <f>SUM('2021'!B35:D35)</f>
        <v>155</v>
      </c>
      <c r="H35" s="40">
        <f t="shared" si="2"/>
        <v>13</v>
      </c>
      <c r="I35" s="6">
        <f t="shared" ref="I35:I39" si="10">H35/G35</f>
        <v>8.387096774193549E-2</v>
      </c>
    </row>
    <row r="36" spans="1:9" x14ac:dyDescent="0.25">
      <c r="A36" s="21" t="s">
        <v>46</v>
      </c>
      <c r="B36" s="22">
        <f>'2022'!D36</f>
        <v>8214</v>
      </c>
      <c r="C36" s="53">
        <f>'2021'!D36</f>
        <v>7619</v>
      </c>
      <c r="D36" s="53">
        <f>B36-C36</f>
        <v>595</v>
      </c>
      <c r="E36" s="14">
        <f t="shared" si="1"/>
        <v>7.8094238088988049E-2</v>
      </c>
      <c r="F36" s="11">
        <f>SUM('2022'!B36:D36)</f>
        <v>20364</v>
      </c>
      <c r="G36" s="22">
        <f>SUM('2021'!B36:D36)</f>
        <v>20495</v>
      </c>
      <c r="H36" s="22">
        <f t="shared" si="2"/>
        <v>-131</v>
      </c>
      <c r="I36" s="7">
        <f t="shared" si="10"/>
        <v>-6.3918028787509152E-3</v>
      </c>
    </row>
    <row r="37" spans="1:9" x14ac:dyDescent="0.25">
      <c r="A37" s="19" t="s">
        <v>47</v>
      </c>
      <c r="B37" s="40">
        <f>'2022'!D37</f>
        <v>28967</v>
      </c>
      <c r="C37" s="52">
        <f>'2021'!D37</f>
        <v>28381</v>
      </c>
      <c r="D37" s="52">
        <f>B37-C37</f>
        <v>586</v>
      </c>
      <c r="E37" s="41">
        <f t="shared" si="1"/>
        <v>2.0647616363059795E-2</v>
      </c>
      <c r="F37" s="10">
        <f>SUM('2022'!B37:D37)</f>
        <v>71996</v>
      </c>
      <c r="G37" s="40">
        <f>SUM('2021'!B37:D37)</f>
        <v>74870</v>
      </c>
      <c r="H37" s="40">
        <f t="shared" si="2"/>
        <v>-2874</v>
      </c>
      <c r="I37" s="6">
        <f t="shared" si="10"/>
        <v>-3.8386536663550151E-2</v>
      </c>
    </row>
    <row r="38" spans="1:9" x14ac:dyDescent="0.25">
      <c r="A38" s="24" t="s">
        <v>48</v>
      </c>
      <c r="B38" s="45">
        <f>'2022'!D38</f>
        <v>37231</v>
      </c>
      <c r="C38" s="45">
        <f>'2021'!D38</f>
        <v>36060</v>
      </c>
      <c r="D38" s="45">
        <f>B38-C38</f>
        <v>1171</v>
      </c>
      <c r="E38" s="46">
        <f t="shared" si="1"/>
        <v>3.2473655019412094E-2</v>
      </c>
      <c r="F38" s="45">
        <f>SUM('2022'!B38:D38)</f>
        <v>92528</v>
      </c>
      <c r="G38" s="9">
        <f>SUM('2021'!B38:D38)</f>
        <v>95520</v>
      </c>
      <c r="H38" s="9">
        <f t="shared" si="2"/>
        <v>-2992</v>
      </c>
      <c r="I38" s="47">
        <f t="shared" si="5"/>
        <v>3.2473655019412094E-2</v>
      </c>
    </row>
    <row r="39" spans="1:9" x14ac:dyDescent="0.25">
      <c r="A39" s="26" t="s">
        <v>49</v>
      </c>
      <c r="B39" s="48">
        <f>'2022'!D39</f>
        <v>1421094</v>
      </c>
      <c r="C39" s="48">
        <f>'2021'!D39</f>
        <v>836734</v>
      </c>
      <c r="D39" s="48">
        <f>B39-C39</f>
        <v>584360</v>
      </c>
      <c r="E39" s="49">
        <f t="shared" si="1"/>
        <v>0.69838204256071823</v>
      </c>
      <c r="F39" s="50">
        <f>SUM('2022'!B39:D39)</f>
        <v>3505512</v>
      </c>
      <c r="G39" s="50">
        <f>SUM('2021'!B39:D39)</f>
        <v>2638650</v>
      </c>
      <c r="H39" s="50">
        <f t="shared" si="2"/>
        <v>866862</v>
      </c>
      <c r="I39" s="51">
        <f t="shared" si="10"/>
        <v>0.32852481382525156</v>
      </c>
    </row>
  </sheetData>
  <mergeCells count="2">
    <mergeCell ref="B4:E4"/>
    <mergeCell ref="F4:I4"/>
  </mergeCells>
  <pageMargins left="0.7" right="0.7" top="0.75" bottom="0.75" header="0.3" footer="0.3"/>
  <pageSetup paperSize="9" scale="69" orientation="landscape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39"/>
  <sheetViews>
    <sheetView workbookViewId="0">
      <selection activeCell="I39" sqref="I39"/>
    </sheetView>
  </sheetViews>
  <sheetFormatPr baseColWidth="10" defaultColWidth="11.42578125" defaultRowHeight="15" x14ac:dyDescent="0.25"/>
  <cols>
    <col min="1" max="1" width="24.7109375" customWidth="1"/>
    <col min="2" max="9" width="15.7109375" customWidth="1"/>
  </cols>
  <sheetData>
    <row r="1" spans="1:9" ht="26.25" x14ac:dyDescent="0.4">
      <c r="A1" s="2" t="s">
        <v>51</v>
      </c>
    </row>
    <row r="2" spans="1:9" ht="15.75" x14ac:dyDescent="0.25">
      <c r="A2" s="29" t="s">
        <v>5</v>
      </c>
    </row>
    <row r="4" spans="1:9" x14ac:dyDescent="0.25">
      <c r="A4" s="4" t="s">
        <v>1</v>
      </c>
      <c r="B4" s="67" t="s">
        <v>52</v>
      </c>
      <c r="C4" s="68"/>
      <c r="D4" s="68"/>
      <c r="E4" s="69"/>
      <c r="F4" s="67" t="s">
        <v>53</v>
      </c>
      <c r="G4" s="68"/>
      <c r="H4" s="68"/>
      <c r="I4" s="69"/>
    </row>
    <row r="5" spans="1:9" x14ac:dyDescent="0.25">
      <c r="A5" s="37"/>
      <c r="B5" s="38">
        <f>'01 - 2022'!B5</f>
        <v>2022</v>
      </c>
      <c r="C5" s="38">
        <f>'01 - 2022'!C5</f>
        <v>2021</v>
      </c>
      <c r="D5" s="38" t="s">
        <v>54</v>
      </c>
      <c r="E5" s="38" t="s">
        <v>55</v>
      </c>
      <c r="F5" s="39">
        <f>B5</f>
        <v>2022</v>
      </c>
      <c r="G5" s="39">
        <f>C5</f>
        <v>2021</v>
      </c>
      <c r="H5" s="39" t="s">
        <v>54</v>
      </c>
      <c r="I5" s="38" t="s">
        <v>55</v>
      </c>
    </row>
    <row r="6" spans="1:9" x14ac:dyDescent="0.25">
      <c r="A6" s="19" t="s">
        <v>16</v>
      </c>
      <c r="B6" s="40">
        <f>'2022'!E6</f>
        <v>1211</v>
      </c>
      <c r="C6" s="52">
        <f>'2021'!E6</f>
        <v>1553</v>
      </c>
      <c r="D6" s="52">
        <f t="shared" ref="D6:D32" si="0">B6-C6</f>
        <v>-342</v>
      </c>
      <c r="E6" s="41">
        <f t="shared" ref="E6:E39" si="1">D6/C6</f>
        <v>-0.22021893110109467</v>
      </c>
      <c r="F6" s="52">
        <f>SUM('2022'!B6:E6)</f>
        <v>5890</v>
      </c>
      <c r="G6" s="52">
        <f>SUM('2021'!B6:E6)</f>
        <v>5964</v>
      </c>
      <c r="H6" s="52">
        <f>F6-G6</f>
        <v>-74</v>
      </c>
      <c r="I6" s="42">
        <f>H6/G6</f>
        <v>-1.2407780013413815E-2</v>
      </c>
    </row>
    <row r="7" spans="1:9" x14ac:dyDescent="0.25">
      <c r="A7" s="21" t="s">
        <v>17</v>
      </c>
      <c r="B7" s="22">
        <f>'2022'!E7</f>
        <v>12110</v>
      </c>
      <c r="C7" s="53">
        <f>'2021'!E7</f>
        <v>12897</v>
      </c>
      <c r="D7" s="53">
        <f t="shared" si="0"/>
        <v>-787</v>
      </c>
      <c r="E7" s="43">
        <f t="shared" si="1"/>
        <v>-6.1021943087539735E-2</v>
      </c>
      <c r="F7" s="53">
        <f>SUM('2022'!B7:E7)</f>
        <v>58093</v>
      </c>
      <c r="G7" s="53">
        <f>SUM('2021'!B7:E7)</f>
        <v>55153</v>
      </c>
      <c r="H7" s="53">
        <f t="shared" ref="H7:H39" si="2">F7-G7</f>
        <v>2940</v>
      </c>
      <c r="I7" s="44">
        <f t="shared" ref="I7:I9" si="3">H7/G7</f>
        <v>5.3306257139230866E-2</v>
      </c>
    </row>
    <row r="8" spans="1:9" x14ac:dyDescent="0.25">
      <c r="A8" s="19" t="s">
        <v>18</v>
      </c>
      <c r="B8" s="40">
        <f>'2022'!E8</f>
        <v>9241</v>
      </c>
      <c r="C8" s="52">
        <f>'2021'!E8</f>
        <v>8672</v>
      </c>
      <c r="D8" s="52">
        <f t="shared" si="0"/>
        <v>569</v>
      </c>
      <c r="E8" s="41">
        <f t="shared" si="1"/>
        <v>6.5613468634686353E-2</v>
      </c>
      <c r="F8" s="52">
        <f>SUM('2022'!B8:E8)</f>
        <v>43654</v>
      </c>
      <c r="G8" s="52">
        <f>SUM('2021'!B8:E8)</f>
        <v>35915</v>
      </c>
      <c r="H8" s="52">
        <f t="shared" si="2"/>
        <v>7739</v>
      </c>
      <c r="I8" s="42">
        <f t="shared" si="3"/>
        <v>0.21548099679799526</v>
      </c>
    </row>
    <row r="9" spans="1:9" x14ac:dyDescent="0.25">
      <c r="A9" s="24" t="s">
        <v>19</v>
      </c>
      <c r="B9" s="45">
        <f>'2022'!E9</f>
        <v>22562</v>
      </c>
      <c r="C9" s="45">
        <f>'2021'!E9</f>
        <v>23122</v>
      </c>
      <c r="D9" s="45">
        <f t="shared" si="0"/>
        <v>-560</v>
      </c>
      <c r="E9" s="46">
        <f t="shared" si="1"/>
        <v>-2.4219358187008044E-2</v>
      </c>
      <c r="F9" s="45">
        <f>SUM('2022'!B9:E9)</f>
        <v>107637</v>
      </c>
      <c r="G9" s="45">
        <f>SUM('2021'!B9:E9)</f>
        <v>97032</v>
      </c>
      <c r="H9" s="45">
        <f t="shared" si="2"/>
        <v>10605</v>
      </c>
      <c r="I9" s="47">
        <f t="shared" si="3"/>
        <v>0.10929384120702448</v>
      </c>
    </row>
    <row r="10" spans="1:9" x14ac:dyDescent="0.25">
      <c r="A10" s="21" t="s">
        <v>20</v>
      </c>
      <c r="B10" s="22">
        <f>'2022'!E10</f>
        <v>30179</v>
      </c>
      <c r="C10" s="53">
        <f>'2021'!E10</f>
        <v>19808</v>
      </c>
      <c r="D10" s="53">
        <f t="shared" si="0"/>
        <v>10371</v>
      </c>
      <c r="E10" s="43">
        <f t="shared" si="1"/>
        <v>0.5235763327948304</v>
      </c>
      <c r="F10" s="53">
        <f>SUM('2022'!B10:E10)</f>
        <v>130498</v>
      </c>
      <c r="G10" s="53">
        <f>SUM('2021'!B10:E10)</f>
        <v>90391</v>
      </c>
      <c r="H10" s="53">
        <f t="shared" si="2"/>
        <v>40107</v>
      </c>
      <c r="I10" s="42">
        <f>H10/G10</f>
        <v>0.44370567866269872</v>
      </c>
    </row>
    <row r="11" spans="1:9" x14ac:dyDescent="0.25">
      <c r="A11" s="19" t="s">
        <v>21</v>
      </c>
      <c r="B11" s="40">
        <f>'2022'!E11</f>
        <v>126966</v>
      </c>
      <c r="C11" s="52">
        <f>'2021'!E11</f>
        <v>83822</v>
      </c>
      <c r="D11" s="52">
        <f t="shared" si="0"/>
        <v>43144</v>
      </c>
      <c r="E11" s="41">
        <f t="shared" si="1"/>
        <v>0.51470974207248699</v>
      </c>
      <c r="F11" s="52">
        <f>SUM('2022'!B11:E11)</f>
        <v>512729</v>
      </c>
      <c r="G11" s="52">
        <f>SUM('2021'!B11:E11)</f>
        <v>347462</v>
      </c>
      <c r="H11" s="52">
        <f t="shared" si="2"/>
        <v>165267</v>
      </c>
      <c r="I11" s="42">
        <f>H11/G11</f>
        <v>0.47564050169514938</v>
      </c>
    </row>
    <row r="12" spans="1:9" x14ac:dyDescent="0.25">
      <c r="A12" s="21" t="s">
        <v>22</v>
      </c>
      <c r="B12" s="22">
        <f>'2022'!E12</f>
        <v>3856</v>
      </c>
      <c r="C12" s="53">
        <f>'2021'!E12</f>
        <v>3325</v>
      </c>
      <c r="D12" s="53">
        <f t="shared" si="0"/>
        <v>531</v>
      </c>
      <c r="E12" s="43">
        <f t="shared" si="1"/>
        <v>0.15969924812030076</v>
      </c>
      <c r="F12" s="53">
        <f>SUM('2022'!B12:E12)</f>
        <v>18055</v>
      </c>
      <c r="G12" s="53">
        <f>SUM('2021'!B12:E12)</f>
        <v>13764</v>
      </c>
      <c r="H12" s="53">
        <f t="shared" si="2"/>
        <v>4291</v>
      </c>
      <c r="I12" s="44">
        <f t="shared" ref="I12:I19" si="4">H12/G12</f>
        <v>0.31175530369078758</v>
      </c>
    </row>
    <row r="13" spans="1:9" x14ac:dyDescent="0.25">
      <c r="A13" s="19" t="s">
        <v>23</v>
      </c>
      <c r="B13" s="40">
        <f>'2022'!E13</f>
        <v>169562</v>
      </c>
      <c r="C13" s="52">
        <f>'2021'!E13</f>
        <v>115947</v>
      </c>
      <c r="D13" s="52">
        <f t="shared" si="0"/>
        <v>53615</v>
      </c>
      <c r="E13" s="41">
        <f t="shared" si="1"/>
        <v>0.46240954919057847</v>
      </c>
      <c r="F13" s="52">
        <f>SUM('2022'!B13:E13)</f>
        <v>720117</v>
      </c>
      <c r="G13" s="52">
        <f>SUM('2021'!B13:E13)</f>
        <v>497481</v>
      </c>
      <c r="H13" s="52">
        <f t="shared" si="2"/>
        <v>222636</v>
      </c>
      <c r="I13" s="42">
        <f t="shared" si="4"/>
        <v>0.44752663920833158</v>
      </c>
    </row>
    <row r="14" spans="1:9" x14ac:dyDescent="0.25">
      <c r="A14" s="24" t="s">
        <v>24</v>
      </c>
      <c r="B14" s="45">
        <f>'2022'!E14</f>
        <v>330563</v>
      </c>
      <c r="C14" s="45">
        <f>'2021'!E14</f>
        <v>222902</v>
      </c>
      <c r="D14" s="45">
        <f t="shared" si="0"/>
        <v>107661</v>
      </c>
      <c r="E14" s="46">
        <f t="shared" si="1"/>
        <v>0.48299701213986418</v>
      </c>
      <c r="F14" s="45">
        <f>SUM('2022'!B14:E14)</f>
        <v>1381399</v>
      </c>
      <c r="G14" s="45">
        <f>SUM('2021'!B14:E14)</f>
        <v>949098</v>
      </c>
      <c r="H14" s="45">
        <f t="shared" si="2"/>
        <v>432301</v>
      </c>
      <c r="I14" s="47">
        <f t="shared" si="4"/>
        <v>0.45548615632948336</v>
      </c>
    </row>
    <row r="15" spans="1:9" x14ac:dyDescent="0.25">
      <c r="A15" s="21" t="s">
        <v>25</v>
      </c>
      <c r="B15" s="22">
        <f>'2022'!E15</f>
        <v>10909</v>
      </c>
      <c r="C15" s="53">
        <f>'2021'!E15</f>
        <v>12705</v>
      </c>
      <c r="D15" s="53">
        <f t="shared" si="0"/>
        <v>-1796</v>
      </c>
      <c r="E15" s="43">
        <f t="shared" si="1"/>
        <v>-0.14136166863439592</v>
      </c>
      <c r="F15" s="53">
        <f>SUM('2022'!B15:E15)</f>
        <v>51702</v>
      </c>
      <c r="G15" s="53">
        <f>SUM('2021'!B15:E15)</f>
        <v>50697</v>
      </c>
      <c r="H15" s="53">
        <f t="shared" si="2"/>
        <v>1005</v>
      </c>
      <c r="I15" s="44">
        <f t="shared" si="4"/>
        <v>1.9823658204627493E-2</v>
      </c>
    </row>
    <row r="16" spans="1:9" x14ac:dyDescent="0.25">
      <c r="A16" s="19" t="s">
        <v>26</v>
      </c>
      <c r="B16" s="40">
        <f>'2022'!E16</f>
        <v>8107</v>
      </c>
      <c r="C16" s="52">
        <f>'2021'!E16</f>
        <v>9929</v>
      </c>
      <c r="D16" s="52">
        <f t="shared" si="0"/>
        <v>-1822</v>
      </c>
      <c r="E16" s="41">
        <f t="shared" si="1"/>
        <v>-0.18350287037969584</v>
      </c>
      <c r="F16" s="52">
        <f>SUM('2022'!B16:E16)</f>
        <v>35798</v>
      </c>
      <c r="G16" s="52">
        <f>SUM('2021'!B16:E16)</f>
        <v>36715</v>
      </c>
      <c r="H16" s="52">
        <f t="shared" si="2"/>
        <v>-917</v>
      </c>
      <c r="I16" s="42">
        <f t="shared" si="4"/>
        <v>-2.4976167778836988E-2</v>
      </c>
    </row>
    <row r="17" spans="1:9" x14ac:dyDescent="0.25">
      <c r="A17" s="24" t="s">
        <v>27</v>
      </c>
      <c r="B17" s="45">
        <f>'2022'!E17</f>
        <v>19016</v>
      </c>
      <c r="C17" s="45">
        <f>'2021'!E17</f>
        <v>22634</v>
      </c>
      <c r="D17" s="45">
        <f t="shared" si="0"/>
        <v>-3618</v>
      </c>
      <c r="E17" s="46">
        <f t="shared" si="1"/>
        <v>-0.1598480162587258</v>
      </c>
      <c r="F17" s="45">
        <f>SUM('2022'!B17:E17)</f>
        <v>87500</v>
      </c>
      <c r="G17" s="45">
        <f>SUM('2021'!B17:E17)</f>
        <v>87412</v>
      </c>
      <c r="H17" s="45">
        <f t="shared" si="2"/>
        <v>88</v>
      </c>
      <c r="I17" s="47">
        <f t="shared" ref="I17:I38" si="5">E17</f>
        <v>-0.1598480162587258</v>
      </c>
    </row>
    <row r="18" spans="1:9" x14ac:dyDescent="0.25">
      <c r="A18" s="21" t="s">
        <v>28</v>
      </c>
      <c r="B18" s="22">
        <f>'2022'!E18</f>
        <v>72058</v>
      </c>
      <c r="C18" s="53">
        <f>'2021'!E18</f>
        <v>52714</v>
      </c>
      <c r="D18" s="53">
        <f t="shared" si="0"/>
        <v>19344</v>
      </c>
      <c r="E18" s="43">
        <f t="shared" si="1"/>
        <v>0.36696133854384033</v>
      </c>
      <c r="F18" s="53">
        <f>SUM('2022'!B18:E18)</f>
        <v>300782</v>
      </c>
      <c r="G18" s="53">
        <f>SUM('2021'!B18:E18)</f>
        <v>220508</v>
      </c>
      <c r="H18" s="53">
        <f t="shared" si="2"/>
        <v>80274</v>
      </c>
      <c r="I18" s="44">
        <f t="shared" si="4"/>
        <v>0.36404121392421135</v>
      </c>
    </row>
    <row r="19" spans="1:9" x14ac:dyDescent="0.25">
      <c r="A19" s="19" t="s">
        <v>29</v>
      </c>
      <c r="B19" s="40">
        <f>'2022'!E19</f>
        <v>245502</v>
      </c>
      <c r="C19" s="52">
        <f>'2021'!E19</f>
        <v>177377</v>
      </c>
      <c r="D19" s="52">
        <f t="shared" si="0"/>
        <v>68125</v>
      </c>
      <c r="E19" s="41">
        <f t="shared" si="1"/>
        <v>0.38406896046274319</v>
      </c>
      <c r="F19" s="52">
        <f>SUM('2022'!B19:E19)</f>
        <v>1054036</v>
      </c>
      <c r="G19" s="52">
        <f>SUM('2021'!B19:E19)</f>
        <v>773019</v>
      </c>
      <c r="H19" s="52">
        <f t="shared" si="2"/>
        <v>281017</v>
      </c>
      <c r="I19" s="42">
        <f t="shared" si="4"/>
        <v>0.36353181487130332</v>
      </c>
    </row>
    <row r="20" spans="1:9" x14ac:dyDescent="0.25">
      <c r="A20" s="24" t="s">
        <v>30</v>
      </c>
      <c r="B20" s="45">
        <f>'2022'!E20</f>
        <v>317560</v>
      </c>
      <c r="C20" s="45">
        <f>'2021'!E20</f>
        <v>230091</v>
      </c>
      <c r="D20" s="45">
        <f t="shared" si="0"/>
        <v>87469</v>
      </c>
      <c r="E20" s="46">
        <f t="shared" si="1"/>
        <v>0.38014959298712248</v>
      </c>
      <c r="F20" s="45">
        <f>SUM('2022'!B20:E20)</f>
        <v>1354818</v>
      </c>
      <c r="G20" s="45">
        <f>SUM('2021'!B20:E20)</f>
        <v>993527</v>
      </c>
      <c r="H20" s="45">
        <f t="shared" si="2"/>
        <v>361291</v>
      </c>
      <c r="I20" s="47">
        <f t="shared" si="5"/>
        <v>0.38014959298712248</v>
      </c>
    </row>
    <row r="21" spans="1:9" x14ac:dyDescent="0.25">
      <c r="A21" s="21" t="s">
        <v>31</v>
      </c>
      <c r="B21" s="22">
        <f>'2022'!E21</f>
        <v>1069</v>
      </c>
      <c r="C21" s="53">
        <f>'2021'!E21</f>
        <v>1836</v>
      </c>
      <c r="D21" s="53">
        <f t="shared" si="0"/>
        <v>-767</v>
      </c>
      <c r="E21" s="43">
        <f t="shared" si="1"/>
        <v>-0.41775599128540303</v>
      </c>
      <c r="F21" s="53">
        <f>SUM('2022'!B21:E21)</f>
        <v>5240</v>
      </c>
      <c r="G21" s="53">
        <f>SUM('2021'!B21:E21)</f>
        <v>6966</v>
      </c>
      <c r="H21" s="53">
        <f t="shared" si="2"/>
        <v>-1726</v>
      </c>
      <c r="I21" s="44">
        <f>H21/G21</f>
        <v>-0.24777490668963537</v>
      </c>
    </row>
    <row r="22" spans="1:9" x14ac:dyDescent="0.25">
      <c r="A22" s="19" t="s">
        <v>32</v>
      </c>
      <c r="B22" s="40">
        <f>'2022'!E22</f>
        <v>3237</v>
      </c>
      <c r="C22" s="52">
        <f>'2021'!E22</f>
        <v>3950</v>
      </c>
      <c r="D22" s="52">
        <f t="shared" si="0"/>
        <v>-713</v>
      </c>
      <c r="E22" s="41">
        <f t="shared" si="1"/>
        <v>-0.18050632911392406</v>
      </c>
      <c r="F22" s="52">
        <f>SUM('2022'!B22:E22)</f>
        <v>14205</v>
      </c>
      <c r="G22" s="52">
        <f>SUM('2021'!B22:E22)</f>
        <v>14670</v>
      </c>
      <c r="H22" s="52">
        <f t="shared" si="2"/>
        <v>-465</v>
      </c>
      <c r="I22" s="42">
        <f>H22/G22</f>
        <v>-3.1697341513292433E-2</v>
      </c>
    </row>
    <row r="23" spans="1:9" x14ac:dyDescent="0.25">
      <c r="A23" s="21" t="s">
        <v>33</v>
      </c>
      <c r="B23" s="22">
        <f>'2022'!E23</f>
        <v>1378</v>
      </c>
      <c r="C23" s="53">
        <f>'2021'!E23</f>
        <v>2130</v>
      </c>
      <c r="D23" s="53">
        <f t="shared" si="0"/>
        <v>-752</v>
      </c>
      <c r="E23" s="43">
        <f t="shared" si="1"/>
        <v>-0.35305164319248827</v>
      </c>
      <c r="F23" s="53">
        <f>SUM('2022'!B23:E23)</f>
        <v>6377</v>
      </c>
      <c r="G23" s="53">
        <f>SUM('2021'!B23:E23)</f>
        <v>7924</v>
      </c>
      <c r="H23" s="53">
        <f t="shared" si="2"/>
        <v>-1547</v>
      </c>
      <c r="I23" s="44">
        <f t="shared" ref="I23:I26" si="6">H23/G23</f>
        <v>-0.19522968197879859</v>
      </c>
    </row>
    <row r="24" spans="1:9" x14ac:dyDescent="0.25">
      <c r="A24" s="19" t="s">
        <v>34</v>
      </c>
      <c r="B24" s="40">
        <f>'2022'!E24</f>
        <v>1943</v>
      </c>
      <c r="C24" s="52">
        <f>'2021'!E24</f>
        <v>2926</v>
      </c>
      <c r="D24" s="52">
        <f t="shared" si="0"/>
        <v>-983</v>
      </c>
      <c r="E24" s="41">
        <f t="shared" si="1"/>
        <v>-0.3359535201640465</v>
      </c>
      <c r="F24" s="52">
        <f>SUM('2022'!B24:E24)</f>
        <v>9072</v>
      </c>
      <c r="G24" s="52">
        <f>SUM('2021'!B24:E24)</f>
        <v>10943</v>
      </c>
      <c r="H24" s="52">
        <f t="shared" si="2"/>
        <v>-1871</v>
      </c>
      <c r="I24" s="42">
        <f t="shared" si="6"/>
        <v>-0.17097688019738647</v>
      </c>
    </row>
    <row r="25" spans="1:9" x14ac:dyDescent="0.25">
      <c r="A25" s="21" t="s">
        <v>35</v>
      </c>
      <c r="B25" s="22">
        <f>'2022'!E25</f>
        <v>3312</v>
      </c>
      <c r="C25" s="53">
        <f>'2021'!E25</f>
        <v>3948</v>
      </c>
      <c r="D25" s="53">
        <f t="shared" si="0"/>
        <v>-636</v>
      </c>
      <c r="E25" s="43">
        <f t="shared" si="1"/>
        <v>-0.16109422492401215</v>
      </c>
      <c r="F25" s="53">
        <f>SUM('2022'!B25:E25)</f>
        <v>15022</v>
      </c>
      <c r="G25" s="53">
        <f>SUM('2021'!B25:E25)</f>
        <v>15652</v>
      </c>
      <c r="H25" s="53">
        <f t="shared" si="2"/>
        <v>-630</v>
      </c>
      <c r="I25" s="44">
        <f t="shared" si="6"/>
        <v>-4.0250447227191413E-2</v>
      </c>
    </row>
    <row r="26" spans="1:9" x14ac:dyDescent="0.25">
      <c r="A26" s="19" t="s">
        <v>36</v>
      </c>
      <c r="B26" s="40">
        <f>'2022'!E26</f>
        <v>4361</v>
      </c>
      <c r="C26" s="52">
        <f>'2021'!E26</f>
        <v>5880</v>
      </c>
      <c r="D26" s="52">
        <f t="shared" si="0"/>
        <v>-1519</v>
      </c>
      <c r="E26" s="41">
        <f t="shared" si="1"/>
        <v>-0.25833333333333336</v>
      </c>
      <c r="F26" s="52">
        <f>SUM('2022'!B26:E26)</f>
        <v>19408</v>
      </c>
      <c r="G26" s="52">
        <f>SUM('2021'!B26:E26)</f>
        <v>22946</v>
      </c>
      <c r="H26" s="52">
        <f t="shared" si="2"/>
        <v>-3538</v>
      </c>
      <c r="I26" s="42">
        <f t="shared" si="6"/>
        <v>-0.15418809378540921</v>
      </c>
    </row>
    <row r="27" spans="1:9" x14ac:dyDescent="0.25">
      <c r="A27" s="24" t="s">
        <v>37</v>
      </c>
      <c r="B27" s="45">
        <f>'2022'!E27</f>
        <v>15300</v>
      </c>
      <c r="C27" s="45">
        <f>'2021'!E27</f>
        <v>20670</v>
      </c>
      <c r="D27" s="45">
        <f t="shared" si="0"/>
        <v>-5370</v>
      </c>
      <c r="E27" s="46">
        <f t="shared" si="1"/>
        <v>-0.25979680696661828</v>
      </c>
      <c r="F27" s="45">
        <f>SUM('2022'!B27:E27)</f>
        <v>69324</v>
      </c>
      <c r="G27" s="45">
        <f>SUM('2021'!B27:E27)</f>
        <v>79101</v>
      </c>
      <c r="H27" s="45">
        <f t="shared" si="2"/>
        <v>-9777</v>
      </c>
      <c r="I27" s="47">
        <f t="shared" si="5"/>
        <v>-0.25979680696661828</v>
      </c>
    </row>
    <row r="28" spans="1:9" x14ac:dyDescent="0.25">
      <c r="A28" s="21" t="s">
        <v>38</v>
      </c>
      <c r="B28" s="22">
        <f>'2022'!E28</f>
        <v>10020</v>
      </c>
      <c r="C28" s="53">
        <f>'2021'!E28</f>
        <v>7564</v>
      </c>
      <c r="D28" s="53">
        <f t="shared" si="0"/>
        <v>2456</v>
      </c>
      <c r="E28" s="43">
        <f t="shared" si="1"/>
        <v>0.32469592808038072</v>
      </c>
      <c r="F28" s="53">
        <f>SUM('2022'!B28:E28)</f>
        <v>41928</v>
      </c>
      <c r="G28" s="53">
        <f>SUM('2021'!B28:E28)</f>
        <v>33840</v>
      </c>
      <c r="H28" s="53">
        <f t="shared" si="2"/>
        <v>8088</v>
      </c>
      <c r="I28" s="44">
        <f>H28/G28</f>
        <v>0.23900709219858157</v>
      </c>
    </row>
    <row r="29" spans="1:9" x14ac:dyDescent="0.25">
      <c r="A29" s="19" t="s">
        <v>39</v>
      </c>
      <c r="B29" s="40">
        <f>'2022'!E29</f>
        <v>47985</v>
      </c>
      <c r="C29" s="52">
        <f>'2021'!E29</f>
        <v>38451</v>
      </c>
      <c r="D29" s="52">
        <f t="shared" si="0"/>
        <v>9534</v>
      </c>
      <c r="E29" s="41">
        <f t="shared" si="1"/>
        <v>0.24795193883123975</v>
      </c>
      <c r="F29" s="52">
        <f>SUM('2022'!B29:E29)</f>
        <v>216641</v>
      </c>
      <c r="G29" s="52">
        <f>SUM('2021'!B29:E29)</f>
        <v>163786</v>
      </c>
      <c r="H29" s="52">
        <f t="shared" si="2"/>
        <v>52855</v>
      </c>
      <c r="I29" s="42">
        <f>H29/G29</f>
        <v>0.32270767953304924</v>
      </c>
    </row>
    <row r="30" spans="1:9" x14ac:dyDescent="0.25">
      <c r="A30" s="21" t="s">
        <v>40</v>
      </c>
      <c r="B30" s="22">
        <f>'2022'!E30</f>
        <v>66004</v>
      </c>
      <c r="C30" s="53">
        <f>'2021'!E30</f>
        <v>45392</v>
      </c>
      <c r="D30" s="53">
        <f t="shared" si="0"/>
        <v>20612</v>
      </c>
      <c r="E30" s="43">
        <f t="shared" si="1"/>
        <v>0.45408882622488544</v>
      </c>
      <c r="F30" s="53">
        <f>SUM('2022'!B30:E30)</f>
        <v>281910</v>
      </c>
      <c r="G30" s="53">
        <f>SUM('2021'!B30:E30)</f>
        <v>196122</v>
      </c>
      <c r="H30" s="53">
        <f t="shared" si="2"/>
        <v>85788</v>
      </c>
      <c r="I30" s="44">
        <f t="shared" ref="I30" si="7">H30/G30</f>
        <v>0.43742160491938692</v>
      </c>
    </row>
    <row r="31" spans="1:9" x14ac:dyDescent="0.25">
      <c r="A31" s="24" t="s">
        <v>41</v>
      </c>
      <c r="B31" s="45">
        <f>'2022'!E31</f>
        <v>124009</v>
      </c>
      <c r="C31" s="45">
        <f>'2021'!E31</f>
        <v>91407</v>
      </c>
      <c r="D31" s="45">
        <f t="shared" si="0"/>
        <v>32602</v>
      </c>
      <c r="E31" s="46">
        <f t="shared" si="1"/>
        <v>0.35666852648046649</v>
      </c>
      <c r="F31" s="45">
        <f>SUM('2022'!B31:E31)</f>
        <v>540479</v>
      </c>
      <c r="G31" s="45">
        <f>SUM('2021'!B31:E31)</f>
        <v>393748</v>
      </c>
      <c r="H31" s="45">
        <f t="shared" si="2"/>
        <v>146731</v>
      </c>
      <c r="I31" s="47">
        <f t="shared" si="5"/>
        <v>0.35666852648046649</v>
      </c>
    </row>
    <row r="32" spans="1:9" x14ac:dyDescent="0.25">
      <c r="A32" s="19" t="s">
        <v>42</v>
      </c>
      <c r="B32" s="40">
        <f>'2022'!E32</f>
        <v>86935</v>
      </c>
      <c r="C32" s="52">
        <f>'2021'!E32</f>
        <v>74267</v>
      </c>
      <c r="D32" s="52">
        <f t="shared" si="0"/>
        <v>12668</v>
      </c>
      <c r="E32" s="41">
        <f t="shared" si="1"/>
        <v>0.17057374069236672</v>
      </c>
      <c r="F32" s="52">
        <f>SUM('2022'!B32:E32)</f>
        <v>378898</v>
      </c>
      <c r="G32" s="52">
        <f>SUM('2021'!B32:E32)</f>
        <v>311329</v>
      </c>
      <c r="H32" s="52">
        <f t="shared" si="2"/>
        <v>67569</v>
      </c>
      <c r="I32" s="42">
        <f>H32/G32</f>
        <v>0.21703407006735639</v>
      </c>
    </row>
    <row r="33" spans="1:9" x14ac:dyDescent="0.25">
      <c r="A33" s="21" t="s">
        <v>43</v>
      </c>
      <c r="B33" s="22">
        <f>'2022'!E33</f>
        <v>121847</v>
      </c>
      <c r="C33" s="53">
        <f>'2021'!E33</f>
        <v>87939</v>
      </c>
      <c r="D33" s="53">
        <f>B33-C33</f>
        <v>33908</v>
      </c>
      <c r="E33" s="43">
        <f t="shared" si="1"/>
        <v>0.38558546265024618</v>
      </c>
      <c r="F33" s="53">
        <f>SUM('2022'!B33:E33)</f>
        <v>530721</v>
      </c>
      <c r="G33" s="53">
        <f>SUM('2021'!B33:E33)</f>
        <v>404915</v>
      </c>
      <c r="H33" s="53">
        <f t="shared" si="2"/>
        <v>125806</v>
      </c>
      <c r="I33" s="44">
        <f t="shared" ref="I33" si="8">H33/G33</f>
        <v>0.31069730684217678</v>
      </c>
    </row>
    <row r="34" spans="1:9" x14ac:dyDescent="0.25">
      <c r="A34" s="24" t="s">
        <v>44</v>
      </c>
      <c r="B34" s="45">
        <f>'2022'!E34</f>
        <v>208782</v>
      </c>
      <c r="C34" s="45">
        <f>'2021'!E34</f>
        <v>162206</v>
      </c>
      <c r="D34" s="54">
        <f>B34-C34</f>
        <v>46576</v>
      </c>
      <c r="E34" s="46">
        <f t="shared" si="1"/>
        <v>0.2871410428714104</v>
      </c>
      <c r="F34" s="45">
        <f>SUM('2022'!B34:E34)</f>
        <v>909619</v>
      </c>
      <c r="G34" s="8">
        <f>SUM('2021'!B34:E34)</f>
        <v>716244</v>
      </c>
      <c r="H34" s="8">
        <f t="shared" si="2"/>
        <v>193375</v>
      </c>
      <c r="I34" s="47">
        <f t="shared" si="5"/>
        <v>0.2871410428714104</v>
      </c>
    </row>
    <row r="35" spans="1:9" x14ac:dyDescent="0.25">
      <c r="A35" s="19" t="s">
        <v>45</v>
      </c>
      <c r="B35" s="40">
        <f>'2022'!E35</f>
        <v>56</v>
      </c>
      <c r="C35" s="52">
        <f>'2021'!E35</f>
        <v>55</v>
      </c>
      <c r="D35" s="52">
        <f t="shared" ref="D35" si="9">B35-C35</f>
        <v>1</v>
      </c>
      <c r="E35" s="41">
        <f t="shared" si="1"/>
        <v>1.8181818181818181E-2</v>
      </c>
      <c r="F35" s="10">
        <f>SUM('2022'!B35:E35)</f>
        <v>224</v>
      </c>
      <c r="G35" s="40">
        <f>SUM('2021'!B35:E35)</f>
        <v>210</v>
      </c>
      <c r="H35" s="40">
        <f t="shared" si="2"/>
        <v>14</v>
      </c>
      <c r="I35" s="6">
        <f t="shared" ref="I35:I39" si="10">H35/G35</f>
        <v>6.6666666666666666E-2</v>
      </c>
    </row>
    <row r="36" spans="1:9" x14ac:dyDescent="0.25">
      <c r="A36" s="21" t="s">
        <v>46</v>
      </c>
      <c r="B36" s="22">
        <f>'2022'!E36</f>
        <v>5479</v>
      </c>
      <c r="C36" s="53">
        <f>'2021'!E36</f>
        <v>7643</v>
      </c>
      <c r="D36" s="53">
        <f>B36-C36</f>
        <v>-2164</v>
      </c>
      <c r="E36" s="55">
        <f t="shared" si="1"/>
        <v>-0.28313489467486591</v>
      </c>
      <c r="F36" s="11">
        <f>SUM('2022'!B36:E36)</f>
        <v>25843</v>
      </c>
      <c r="G36" s="22">
        <f>SUM('2021'!B36:E36)</f>
        <v>28138</v>
      </c>
      <c r="H36" s="22">
        <f t="shared" si="2"/>
        <v>-2295</v>
      </c>
      <c r="I36" s="7">
        <f t="shared" si="10"/>
        <v>-8.1562300092401729E-2</v>
      </c>
    </row>
    <row r="37" spans="1:9" x14ac:dyDescent="0.25">
      <c r="A37" s="19" t="s">
        <v>47</v>
      </c>
      <c r="B37" s="40">
        <f>'2022'!E37</f>
        <v>31914</v>
      </c>
      <c r="C37" s="52">
        <f>'2021'!E37</f>
        <v>30678</v>
      </c>
      <c r="D37" s="52">
        <f>B37-C37</f>
        <v>1236</v>
      </c>
      <c r="E37" s="41">
        <f t="shared" si="1"/>
        <v>4.0289458243692546E-2</v>
      </c>
      <c r="F37" s="10">
        <f>SUM('2022'!B37:E37)</f>
        <v>103910</v>
      </c>
      <c r="G37" s="40">
        <f>SUM('2021'!B37:E37)</f>
        <v>105548</v>
      </c>
      <c r="H37" s="40">
        <f t="shared" si="2"/>
        <v>-1638</v>
      </c>
      <c r="I37" s="6">
        <f t="shared" si="10"/>
        <v>-1.5519005570925077E-2</v>
      </c>
    </row>
    <row r="38" spans="1:9" x14ac:dyDescent="0.25">
      <c r="A38" s="24" t="s">
        <v>48</v>
      </c>
      <c r="B38" s="45">
        <f>'2022'!E38</f>
        <v>37449</v>
      </c>
      <c r="C38" s="45">
        <f>'2021'!E38</f>
        <v>38376</v>
      </c>
      <c r="D38" s="45">
        <f>B38-C38</f>
        <v>-927</v>
      </c>
      <c r="E38" s="46">
        <f t="shared" si="1"/>
        <v>-2.4155722326454035E-2</v>
      </c>
      <c r="F38" s="45">
        <f>SUM('2022'!B38:E38)</f>
        <v>129977</v>
      </c>
      <c r="G38" s="9">
        <f>SUM('2021'!B38:E38)</f>
        <v>133896</v>
      </c>
      <c r="H38" s="9">
        <f t="shared" si="2"/>
        <v>-3919</v>
      </c>
      <c r="I38" s="47">
        <f t="shared" si="5"/>
        <v>-2.4155722326454035E-2</v>
      </c>
    </row>
    <row r="39" spans="1:9" x14ac:dyDescent="0.25">
      <c r="A39" s="26" t="s">
        <v>49</v>
      </c>
      <c r="B39" s="48">
        <f>'2022'!E39</f>
        <v>1075241</v>
      </c>
      <c r="C39" s="48">
        <f>'2021'!E39</f>
        <v>811408</v>
      </c>
      <c r="D39" s="48">
        <f>B39-C39</f>
        <v>263833</v>
      </c>
      <c r="E39" s="49">
        <f t="shared" si="1"/>
        <v>0.32515454617159306</v>
      </c>
      <c r="F39" s="50">
        <f>SUM('2022'!B39:E39)</f>
        <v>4580753</v>
      </c>
      <c r="G39" s="50">
        <f>SUM('2021'!B39:E39)</f>
        <v>3450058</v>
      </c>
      <c r="H39" s="50">
        <f t="shared" si="2"/>
        <v>1130695</v>
      </c>
      <c r="I39" s="51">
        <f t="shared" si="10"/>
        <v>0.32773217145914646</v>
      </c>
    </row>
  </sheetData>
  <mergeCells count="2">
    <mergeCell ref="B4:E4"/>
    <mergeCell ref="F4:I4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39"/>
  <sheetViews>
    <sheetView workbookViewId="0">
      <selection activeCell="B5" sqref="B5:C5"/>
    </sheetView>
  </sheetViews>
  <sheetFormatPr baseColWidth="10" defaultColWidth="11.42578125" defaultRowHeight="15" x14ac:dyDescent="0.25"/>
  <cols>
    <col min="1" max="1" width="24.7109375" customWidth="1"/>
    <col min="2" max="9" width="15.7109375" customWidth="1"/>
  </cols>
  <sheetData>
    <row r="1" spans="1:9" ht="26.25" x14ac:dyDescent="0.4">
      <c r="A1" s="2" t="s">
        <v>51</v>
      </c>
    </row>
    <row r="2" spans="1:9" ht="15.75" x14ac:dyDescent="0.25">
      <c r="A2" s="29" t="s">
        <v>56</v>
      </c>
    </row>
    <row r="4" spans="1:9" x14ac:dyDescent="0.25">
      <c r="A4" s="4" t="s">
        <v>1</v>
      </c>
      <c r="B4" s="67" t="s">
        <v>52</v>
      </c>
      <c r="C4" s="68"/>
      <c r="D4" s="68"/>
      <c r="E4" s="69"/>
      <c r="F4" s="67" t="s">
        <v>53</v>
      </c>
      <c r="G4" s="68"/>
      <c r="H4" s="68"/>
      <c r="I4" s="69"/>
    </row>
    <row r="5" spans="1:9" x14ac:dyDescent="0.25">
      <c r="A5" s="37"/>
      <c r="B5" s="38">
        <f>'01 - 2022'!B5</f>
        <v>2022</v>
      </c>
      <c r="C5" s="38">
        <f>'01 - 2022'!C5</f>
        <v>2021</v>
      </c>
      <c r="D5" s="38" t="s">
        <v>54</v>
      </c>
      <c r="E5" s="38" t="s">
        <v>55</v>
      </c>
      <c r="F5" s="39">
        <f>B5</f>
        <v>2022</v>
      </c>
      <c r="G5" s="39">
        <f>C5</f>
        <v>2021</v>
      </c>
      <c r="H5" s="39" t="s">
        <v>54</v>
      </c>
      <c r="I5" s="38" t="s">
        <v>55</v>
      </c>
    </row>
    <row r="6" spans="1:9" x14ac:dyDescent="0.25">
      <c r="A6" s="19" t="s">
        <v>16</v>
      </c>
      <c r="B6" s="40">
        <f>'2022'!F6</f>
        <v>0</v>
      </c>
      <c r="C6" s="52">
        <f>'2021'!F6</f>
        <v>1256</v>
      </c>
      <c r="D6" s="52">
        <f t="shared" ref="D6" si="0">B6-C6</f>
        <v>-1256</v>
      </c>
      <c r="E6" s="41">
        <f t="shared" ref="E6" si="1">D6/C6</f>
        <v>-1</v>
      </c>
      <c r="F6" s="52">
        <f>SUM('2022'!B6:F6)</f>
        <v>5890</v>
      </c>
      <c r="G6" s="52">
        <f>SUM('2021'!B6:F6)</f>
        <v>7220</v>
      </c>
      <c r="H6" s="52">
        <f>F6-G6</f>
        <v>-1330</v>
      </c>
      <c r="I6" s="42">
        <f>H6/G6</f>
        <v>-0.18421052631578946</v>
      </c>
    </row>
    <row r="7" spans="1:9" x14ac:dyDescent="0.25">
      <c r="A7" s="21" t="s">
        <v>17</v>
      </c>
      <c r="B7" s="22">
        <f>'2022'!F7</f>
        <v>0</v>
      </c>
      <c r="C7" s="53">
        <f>'2021'!F7</f>
        <v>11670</v>
      </c>
      <c r="D7" s="53">
        <f t="shared" ref="D7:D39" si="2">B7-C7</f>
        <v>-11670</v>
      </c>
      <c r="E7" s="43">
        <f t="shared" ref="E7:E39" si="3">D7/C7</f>
        <v>-1</v>
      </c>
      <c r="F7" s="53">
        <f>SUM('2022'!B7:F7)</f>
        <v>58093</v>
      </c>
      <c r="G7" s="53">
        <f>SUM('2021'!B7:F7)</f>
        <v>66823</v>
      </c>
      <c r="H7" s="53">
        <f t="shared" ref="H7:H39" si="4">F7-G7</f>
        <v>-8730</v>
      </c>
      <c r="I7" s="44">
        <f t="shared" ref="I7:I39" si="5">H7/G7</f>
        <v>-0.13064364066264608</v>
      </c>
    </row>
    <row r="8" spans="1:9" x14ac:dyDescent="0.25">
      <c r="A8" s="19" t="s">
        <v>18</v>
      </c>
      <c r="B8" s="40">
        <f>'2022'!F8</f>
        <v>0</v>
      </c>
      <c r="C8" s="52">
        <f>'2021'!F8</f>
        <v>7558</v>
      </c>
      <c r="D8" s="52">
        <f t="shared" si="2"/>
        <v>-7558</v>
      </c>
      <c r="E8" s="41">
        <f t="shared" si="3"/>
        <v>-1</v>
      </c>
      <c r="F8" s="52">
        <f>SUM('2022'!B8:F8)</f>
        <v>43654</v>
      </c>
      <c r="G8" s="52">
        <f>SUM('2021'!B8:F8)</f>
        <v>43473</v>
      </c>
      <c r="H8" s="52">
        <f t="shared" si="4"/>
        <v>181</v>
      </c>
      <c r="I8" s="42">
        <f t="shared" si="5"/>
        <v>4.1635037839578585E-3</v>
      </c>
    </row>
    <row r="9" spans="1:9" x14ac:dyDescent="0.25">
      <c r="A9" s="24" t="s">
        <v>19</v>
      </c>
      <c r="B9" s="45">
        <f>'2022'!F9</f>
        <v>0</v>
      </c>
      <c r="C9" s="45">
        <f>'2021'!F9</f>
        <v>20484</v>
      </c>
      <c r="D9" s="45">
        <f t="shared" si="2"/>
        <v>-20484</v>
      </c>
      <c r="E9" s="46">
        <f t="shared" si="3"/>
        <v>-1</v>
      </c>
      <c r="F9" s="45">
        <f>SUM('2022'!B9:F9)</f>
        <v>107637</v>
      </c>
      <c r="G9" s="45">
        <f>SUM('2021'!B9:F9)</f>
        <v>117516</v>
      </c>
      <c r="H9" s="45">
        <f t="shared" si="4"/>
        <v>-9879</v>
      </c>
      <c r="I9" s="47">
        <f t="shared" si="5"/>
        <v>-8.4065148575513116E-2</v>
      </c>
    </row>
    <row r="10" spans="1:9" x14ac:dyDescent="0.25">
      <c r="A10" s="21" t="s">
        <v>20</v>
      </c>
      <c r="B10" s="22">
        <f>'2022'!F10</f>
        <v>0</v>
      </c>
      <c r="C10" s="53">
        <f>'2021'!F10</f>
        <v>18981</v>
      </c>
      <c r="D10" s="53">
        <f t="shared" si="2"/>
        <v>-18981</v>
      </c>
      <c r="E10" s="43">
        <f t="shared" si="3"/>
        <v>-1</v>
      </c>
      <c r="F10" s="53">
        <f>SUM('2022'!B10:F10)</f>
        <v>130498</v>
      </c>
      <c r="G10" s="53">
        <f>SUM('2021'!B10:F10)</f>
        <v>109372</v>
      </c>
      <c r="H10" s="53">
        <f t="shared" si="4"/>
        <v>21126</v>
      </c>
      <c r="I10" s="42">
        <f t="shared" si="5"/>
        <v>0.19315729802874593</v>
      </c>
    </row>
    <row r="11" spans="1:9" x14ac:dyDescent="0.25">
      <c r="A11" s="19" t="s">
        <v>21</v>
      </c>
      <c r="B11" s="40">
        <f>'2022'!F11</f>
        <v>0</v>
      </c>
      <c r="C11" s="52">
        <f>'2021'!F11</f>
        <v>69792</v>
      </c>
      <c r="D11" s="52">
        <f t="shared" si="2"/>
        <v>-69792</v>
      </c>
      <c r="E11" s="41">
        <f t="shared" si="3"/>
        <v>-1</v>
      </c>
      <c r="F11" s="52">
        <f>SUM('2022'!B11:F11)</f>
        <v>512729</v>
      </c>
      <c r="G11" s="52">
        <f>SUM('2021'!B11:F11)</f>
        <v>417254</v>
      </c>
      <c r="H11" s="52">
        <f t="shared" si="4"/>
        <v>95475</v>
      </c>
      <c r="I11" s="42">
        <f t="shared" si="5"/>
        <v>0.22881745890992058</v>
      </c>
    </row>
    <row r="12" spans="1:9" x14ac:dyDescent="0.25">
      <c r="A12" s="21" t="s">
        <v>22</v>
      </c>
      <c r="B12" s="22">
        <f>'2022'!F12</f>
        <v>0</v>
      </c>
      <c r="C12" s="53">
        <f>'2021'!F12</f>
        <v>2920</v>
      </c>
      <c r="D12" s="53">
        <f t="shared" si="2"/>
        <v>-2920</v>
      </c>
      <c r="E12" s="43">
        <f t="shared" si="3"/>
        <v>-1</v>
      </c>
      <c r="F12" s="53">
        <f>SUM('2022'!B12:F12)</f>
        <v>18055</v>
      </c>
      <c r="G12" s="53">
        <f>SUM('2021'!B12:F12)</f>
        <v>16684</v>
      </c>
      <c r="H12" s="53">
        <f t="shared" si="4"/>
        <v>1371</v>
      </c>
      <c r="I12" s="44">
        <f t="shared" si="5"/>
        <v>8.2174538479980824E-2</v>
      </c>
    </row>
    <row r="13" spans="1:9" x14ac:dyDescent="0.25">
      <c r="A13" s="19" t="s">
        <v>23</v>
      </c>
      <c r="B13" s="40">
        <f>'2022'!F13</f>
        <v>0</v>
      </c>
      <c r="C13" s="52">
        <f>'2021'!F13</f>
        <v>92607</v>
      </c>
      <c r="D13" s="52">
        <f t="shared" si="2"/>
        <v>-92607</v>
      </c>
      <c r="E13" s="41">
        <f t="shared" si="3"/>
        <v>-1</v>
      </c>
      <c r="F13" s="52">
        <f>SUM('2022'!B13:F13)</f>
        <v>720117</v>
      </c>
      <c r="G13" s="52">
        <f>SUM('2021'!B13:F13)</f>
        <v>590088</v>
      </c>
      <c r="H13" s="52">
        <f t="shared" si="4"/>
        <v>130029</v>
      </c>
      <c r="I13" s="42">
        <f t="shared" si="5"/>
        <v>0.22035526904461708</v>
      </c>
    </row>
    <row r="14" spans="1:9" x14ac:dyDescent="0.25">
      <c r="A14" s="24" t="s">
        <v>24</v>
      </c>
      <c r="B14" s="45">
        <f>'2022'!F14</f>
        <v>0</v>
      </c>
      <c r="C14" s="45">
        <f>'2021'!F14</f>
        <v>184300</v>
      </c>
      <c r="D14" s="45">
        <f t="shared" si="2"/>
        <v>-184300</v>
      </c>
      <c r="E14" s="46">
        <f t="shared" si="3"/>
        <v>-1</v>
      </c>
      <c r="F14" s="45">
        <f>SUM('2022'!B14:F14)</f>
        <v>1381399</v>
      </c>
      <c r="G14" s="45">
        <f>SUM('2021'!B14:F14)</f>
        <v>1133398</v>
      </c>
      <c r="H14" s="45">
        <f t="shared" si="4"/>
        <v>248001</v>
      </c>
      <c r="I14" s="47">
        <f t="shared" si="5"/>
        <v>0.21881192661359911</v>
      </c>
    </row>
    <row r="15" spans="1:9" x14ac:dyDescent="0.25">
      <c r="A15" s="21" t="s">
        <v>25</v>
      </c>
      <c r="B15" s="22">
        <f>'2022'!F15</f>
        <v>0</v>
      </c>
      <c r="C15" s="53">
        <f>'2021'!F15</f>
        <v>10502</v>
      </c>
      <c r="D15" s="53">
        <f t="shared" si="2"/>
        <v>-10502</v>
      </c>
      <c r="E15" s="43">
        <f t="shared" si="3"/>
        <v>-1</v>
      </c>
      <c r="F15" s="53">
        <f>SUM('2022'!B15:F15)</f>
        <v>51702</v>
      </c>
      <c r="G15" s="53">
        <f>SUM('2021'!B15:F15)</f>
        <v>61199</v>
      </c>
      <c r="H15" s="53">
        <f t="shared" si="4"/>
        <v>-9497</v>
      </c>
      <c r="I15" s="44">
        <f t="shared" si="5"/>
        <v>-0.155182274220167</v>
      </c>
    </row>
    <row r="16" spans="1:9" x14ac:dyDescent="0.25">
      <c r="A16" s="19" t="s">
        <v>26</v>
      </c>
      <c r="B16" s="40">
        <f>'2022'!F16</f>
        <v>0</v>
      </c>
      <c r="C16" s="52">
        <f>'2021'!F16</f>
        <v>7746</v>
      </c>
      <c r="D16" s="52">
        <f t="shared" si="2"/>
        <v>-7746</v>
      </c>
      <c r="E16" s="41">
        <f t="shared" si="3"/>
        <v>-1</v>
      </c>
      <c r="F16" s="52">
        <f>SUM('2022'!B16:F16)</f>
        <v>35798</v>
      </c>
      <c r="G16" s="52">
        <f>SUM('2021'!B16:F16)</f>
        <v>44461</v>
      </c>
      <c r="H16" s="52">
        <f t="shared" si="4"/>
        <v>-8663</v>
      </c>
      <c r="I16" s="42">
        <f t="shared" si="5"/>
        <v>-0.19484492026720046</v>
      </c>
    </row>
    <row r="17" spans="1:9" x14ac:dyDescent="0.25">
      <c r="A17" s="24" t="s">
        <v>27</v>
      </c>
      <c r="B17" s="45">
        <f>'2022'!F17</f>
        <v>0</v>
      </c>
      <c r="C17" s="45">
        <f>'2021'!F17</f>
        <v>18248</v>
      </c>
      <c r="D17" s="45">
        <f t="shared" si="2"/>
        <v>-18248</v>
      </c>
      <c r="E17" s="46">
        <f t="shared" si="3"/>
        <v>-1</v>
      </c>
      <c r="F17" s="45">
        <f>SUM('2022'!B17:F17)</f>
        <v>87500</v>
      </c>
      <c r="G17" s="45">
        <f>SUM('2021'!B17:F17)</f>
        <v>105660</v>
      </c>
      <c r="H17" s="45">
        <f t="shared" si="4"/>
        <v>-18160</v>
      </c>
      <c r="I17" s="47">
        <f t="shared" si="5"/>
        <v>-0.17187204240015144</v>
      </c>
    </row>
    <row r="18" spans="1:9" x14ac:dyDescent="0.25">
      <c r="A18" s="21" t="s">
        <v>28</v>
      </c>
      <c r="B18" s="22">
        <f>'2022'!F18</f>
        <v>0</v>
      </c>
      <c r="C18" s="53">
        <f>'2021'!F18</f>
        <v>61378</v>
      </c>
      <c r="D18" s="53">
        <f t="shared" si="2"/>
        <v>-61378</v>
      </c>
      <c r="E18" s="43">
        <f t="shared" si="3"/>
        <v>-1</v>
      </c>
      <c r="F18" s="53">
        <f>SUM('2022'!B18:F18)</f>
        <v>300782</v>
      </c>
      <c r="G18" s="53">
        <f>SUM('2021'!B18:F18)</f>
        <v>281886</v>
      </c>
      <c r="H18" s="53">
        <f t="shared" si="4"/>
        <v>18896</v>
      </c>
      <c r="I18" s="44">
        <f t="shared" si="5"/>
        <v>6.7034191126909462E-2</v>
      </c>
    </row>
    <row r="19" spans="1:9" x14ac:dyDescent="0.25">
      <c r="A19" s="19" t="s">
        <v>29</v>
      </c>
      <c r="B19" s="40">
        <f>'2022'!F19</f>
        <v>0</v>
      </c>
      <c r="C19" s="52">
        <f>'2021'!F19</f>
        <v>206436</v>
      </c>
      <c r="D19" s="52">
        <f t="shared" si="2"/>
        <v>-206436</v>
      </c>
      <c r="E19" s="41">
        <f t="shared" si="3"/>
        <v>-1</v>
      </c>
      <c r="F19" s="52">
        <f>SUM('2022'!B19:F19)</f>
        <v>1054036</v>
      </c>
      <c r="G19" s="52">
        <f>SUM('2021'!B19:F19)</f>
        <v>979455</v>
      </c>
      <c r="H19" s="52">
        <f t="shared" si="4"/>
        <v>74581</v>
      </c>
      <c r="I19" s="42">
        <f t="shared" si="5"/>
        <v>7.614540739492881E-2</v>
      </c>
    </row>
    <row r="20" spans="1:9" x14ac:dyDescent="0.25">
      <c r="A20" s="24" t="s">
        <v>30</v>
      </c>
      <c r="B20" s="45">
        <f>'2022'!F20</f>
        <v>0</v>
      </c>
      <c r="C20" s="45">
        <f>'2021'!F20</f>
        <v>267814</v>
      </c>
      <c r="D20" s="45">
        <f t="shared" si="2"/>
        <v>-267814</v>
      </c>
      <c r="E20" s="46">
        <f t="shared" si="3"/>
        <v>-1</v>
      </c>
      <c r="F20" s="45">
        <f>SUM('2022'!B20:F20)</f>
        <v>1354818</v>
      </c>
      <c r="G20" s="45">
        <f>SUM('2021'!B20:F20)</f>
        <v>1261341</v>
      </c>
      <c r="H20" s="45">
        <f t="shared" si="4"/>
        <v>93477</v>
      </c>
      <c r="I20" s="47">
        <f t="shared" si="5"/>
        <v>7.4109221851981349E-2</v>
      </c>
    </row>
    <row r="21" spans="1:9" x14ac:dyDescent="0.25">
      <c r="A21" s="21" t="s">
        <v>31</v>
      </c>
      <c r="B21" s="22">
        <f>'2022'!F21</f>
        <v>0</v>
      </c>
      <c r="C21" s="53">
        <f>'2021'!F21</f>
        <v>1561</v>
      </c>
      <c r="D21" s="53">
        <f t="shared" si="2"/>
        <v>-1561</v>
      </c>
      <c r="E21" s="43">
        <f t="shared" si="3"/>
        <v>-1</v>
      </c>
      <c r="F21" s="53">
        <f>SUM('2022'!B21:F21)</f>
        <v>5240</v>
      </c>
      <c r="G21" s="53">
        <f>SUM('2021'!B21:F21)</f>
        <v>8527</v>
      </c>
      <c r="H21" s="53">
        <f t="shared" si="4"/>
        <v>-3287</v>
      </c>
      <c r="I21" s="44">
        <f t="shared" si="5"/>
        <v>-0.38548141198545793</v>
      </c>
    </row>
    <row r="22" spans="1:9" x14ac:dyDescent="0.25">
      <c r="A22" s="19" t="s">
        <v>32</v>
      </c>
      <c r="B22" s="40">
        <f>'2022'!F22</f>
        <v>0</v>
      </c>
      <c r="C22" s="52">
        <f>'2021'!F22</f>
        <v>3360</v>
      </c>
      <c r="D22" s="52">
        <f t="shared" si="2"/>
        <v>-3360</v>
      </c>
      <c r="E22" s="41">
        <f t="shared" si="3"/>
        <v>-1</v>
      </c>
      <c r="F22" s="52">
        <f>SUM('2022'!B22:F22)</f>
        <v>14205</v>
      </c>
      <c r="G22" s="52">
        <f>SUM('2021'!B22:F22)</f>
        <v>18030</v>
      </c>
      <c r="H22" s="52">
        <f t="shared" si="4"/>
        <v>-3825</v>
      </c>
      <c r="I22" s="42">
        <f t="shared" si="5"/>
        <v>-0.21214642262895175</v>
      </c>
    </row>
    <row r="23" spans="1:9" x14ac:dyDescent="0.25">
      <c r="A23" s="21" t="s">
        <v>33</v>
      </c>
      <c r="B23" s="22">
        <f>'2022'!F23</f>
        <v>0</v>
      </c>
      <c r="C23" s="53">
        <f>'2021'!F23</f>
        <v>1714</v>
      </c>
      <c r="D23" s="53">
        <f t="shared" si="2"/>
        <v>-1714</v>
      </c>
      <c r="E23" s="43">
        <f t="shared" si="3"/>
        <v>-1</v>
      </c>
      <c r="F23" s="53">
        <f>SUM('2022'!B23:F23)</f>
        <v>6377</v>
      </c>
      <c r="G23" s="53">
        <f>SUM('2021'!B23:F23)</f>
        <v>9638</v>
      </c>
      <c r="H23" s="53">
        <f t="shared" si="4"/>
        <v>-3261</v>
      </c>
      <c r="I23" s="44">
        <f t="shared" si="5"/>
        <v>-0.33834820502178875</v>
      </c>
    </row>
    <row r="24" spans="1:9" x14ac:dyDescent="0.25">
      <c r="A24" s="19" t="s">
        <v>34</v>
      </c>
      <c r="B24" s="40">
        <f>'2022'!F24</f>
        <v>0</v>
      </c>
      <c r="C24" s="52">
        <f>'2021'!F24</f>
        <v>2239</v>
      </c>
      <c r="D24" s="52">
        <f t="shared" si="2"/>
        <v>-2239</v>
      </c>
      <c r="E24" s="41">
        <f t="shared" si="3"/>
        <v>-1</v>
      </c>
      <c r="F24" s="52">
        <f>SUM('2022'!B24:F24)</f>
        <v>9072</v>
      </c>
      <c r="G24" s="52">
        <f>SUM('2021'!B24:F24)</f>
        <v>13182</v>
      </c>
      <c r="H24" s="52">
        <f t="shared" si="4"/>
        <v>-4110</v>
      </c>
      <c r="I24" s="42">
        <f t="shared" si="5"/>
        <v>-0.31178880291306327</v>
      </c>
    </row>
    <row r="25" spans="1:9" x14ac:dyDescent="0.25">
      <c r="A25" s="21" t="s">
        <v>35</v>
      </c>
      <c r="B25" s="22">
        <f>'2022'!F25</f>
        <v>0</v>
      </c>
      <c r="C25" s="53">
        <f>'2021'!F25</f>
        <v>3345</v>
      </c>
      <c r="D25" s="53">
        <f t="shared" si="2"/>
        <v>-3345</v>
      </c>
      <c r="E25" s="43">
        <f t="shared" si="3"/>
        <v>-1</v>
      </c>
      <c r="F25" s="53">
        <f>SUM('2022'!B25:F25)</f>
        <v>15022</v>
      </c>
      <c r="G25" s="53">
        <f>SUM('2021'!B25:F25)</f>
        <v>18997</v>
      </c>
      <c r="H25" s="53">
        <f t="shared" si="4"/>
        <v>-3975</v>
      </c>
      <c r="I25" s="44">
        <f t="shared" si="5"/>
        <v>-0.20924356477338527</v>
      </c>
    </row>
    <row r="26" spans="1:9" x14ac:dyDescent="0.25">
      <c r="A26" s="19" t="s">
        <v>36</v>
      </c>
      <c r="B26" s="40">
        <f>'2022'!F26</f>
        <v>0</v>
      </c>
      <c r="C26" s="52">
        <f>'2021'!F26</f>
        <v>5418</v>
      </c>
      <c r="D26" s="52">
        <f t="shared" si="2"/>
        <v>-5418</v>
      </c>
      <c r="E26" s="41">
        <f t="shared" si="3"/>
        <v>-1</v>
      </c>
      <c r="F26" s="52">
        <f>SUM('2022'!B26:F26)</f>
        <v>19408</v>
      </c>
      <c r="G26" s="52">
        <f>SUM('2021'!B26:F26)</f>
        <v>28364</v>
      </c>
      <c r="H26" s="52">
        <f t="shared" si="4"/>
        <v>-8956</v>
      </c>
      <c r="I26" s="42">
        <f t="shared" si="5"/>
        <v>-0.31575236214920321</v>
      </c>
    </row>
    <row r="27" spans="1:9" x14ac:dyDescent="0.25">
      <c r="A27" s="24" t="s">
        <v>37</v>
      </c>
      <c r="B27" s="45">
        <f>'2022'!F27</f>
        <v>0</v>
      </c>
      <c r="C27" s="45">
        <f>'2021'!F27</f>
        <v>17637</v>
      </c>
      <c r="D27" s="45">
        <f t="shared" si="2"/>
        <v>-17637</v>
      </c>
      <c r="E27" s="46">
        <f t="shared" si="3"/>
        <v>-1</v>
      </c>
      <c r="F27" s="45">
        <f>SUM('2022'!B27:F27)</f>
        <v>69324</v>
      </c>
      <c r="G27" s="45">
        <f>SUM('2021'!B27:F27)</f>
        <v>96738</v>
      </c>
      <c r="H27" s="45">
        <f t="shared" si="4"/>
        <v>-27414</v>
      </c>
      <c r="I27" s="47">
        <f t="shared" si="5"/>
        <v>-0.28338398561061839</v>
      </c>
    </row>
    <row r="28" spans="1:9" x14ac:dyDescent="0.25">
      <c r="A28" s="21" t="s">
        <v>38</v>
      </c>
      <c r="B28" s="22">
        <f>'2022'!F28</f>
        <v>0</v>
      </c>
      <c r="C28" s="53">
        <f>'2021'!F28</f>
        <v>7779</v>
      </c>
      <c r="D28" s="53">
        <f t="shared" si="2"/>
        <v>-7779</v>
      </c>
      <c r="E28" s="43">
        <f t="shared" si="3"/>
        <v>-1</v>
      </c>
      <c r="F28" s="53">
        <f>SUM('2022'!B28:F28)</f>
        <v>41928</v>
      </c>
      <c r="G28" s="53">
        <f>SUM('2021'!B28:F28)</f>
        <v>41619</v>
      </c>
      <c r="H28" s="53">
        <f t="shared" si="4"/>
        <v>309</v>
      </c>
      <c r="I28" s="44">
        <f t="shared" si="5"/>
        <v>7.4244936207020834E-3</v>
      </c>
    </row>
    <row r="29" spans="1:9" x14ac:dyDescent="0.25">
      <c r="A29" s="19" t="s">
        <v>39</v>
      </c>
      <c r="B29" s="40">
        <f>'2022'!F29</f>
        <v>0</v>
      </c>
      <c r="C29" s="52">
        <f>'2021'!F29</f>
        <v>29808</v>
      </c>
      <c r="D29" s="52">
        <f t="shared" si="2"/>
        <v>-29808</v>
      </c>
      <c r="E29" s="41">
        <f t="shared" si="3"/>
        <v>-1</v>
      </c>
      <c r="F29" s="52">
        <f>SUM('2022'!B29:F29)</f>
        <v>216641</v>
      </c>
      <c r="G29" s="52">
        <f>SUM('2021'!B29:F29)</f>
        <v>193594</v>
      </c>
      <c r="H29" s="52">
        <f t="shared" si="4"/>
        <v>23047</v>
      </c>
      <c r="I29" s="42">
        <f t="shared" si="5"/>
        <v>0.11904811099517547</v>
      </c>
    </row>
    <row r="30" spans="1:9" x14ac:dyDescent="0.25">
      <c r="A30" s="21" t="s">
        <v>40</v>
      </c>
      <c r="B30" s="22">
        <f>'2022'!F30</f>
        <v>0</v>
      </c>
      <c r="C30" s="53">
        <f>'2021'!F30</f>
        <v>51416</v>
      </c>
      <c r="D30" s="53">
        <f t="shared" si="2"/>
        <v>-51416</v>
      </c>
      <c r="E30" s="43">
        <f t="shared" si="3"/>
        <v>-1</v>
      </c>
      <c r="F30" s="53">
        <f>SUM('2022'!B30:F30)</f>
        <v>281910</v>
      </c>
      <c r="G30" s="53">
        <f>SUM('2021'!B30:F30)</f>
        <v>247538</v>
      </c>
      <c r="H30" s="53">
        <f t="shared" si="4"/>
        <v>34372</v>
      </c>
      <c r="I30" s="44">
        <f t="shared" si="5"/>
        <v>0.13885544845639861</v>
      </c>
    </row>
    <row r="31" spans="1:9" x14ac:dyDescent="0.25">
      <c r="A31" s="24" t="s">
        <v>41</v>
      </c>
      <c r="B31" s="45">
        <f>'2022'!F31</f>
        <v>0</v>
      </c>
      <c r="C31" s="45">
        <f>'2021'!F31</f>
        <v>89003</v>
      </c>
      <c r="D31" s="45">
        <f t="shared" si="2"/>
        <v>-89003</v>
      </c>
      <c r="E31" s="46">
        <f t="shared" si="3"/>
        <v>-1</v>
      </c>
      <c r="F31" s="45">
        <f>SUM('2022'!B31:F31)</f>
        <v>540479</v>
      </c>
      <c r="G31" s="45">
        <f>SUM('2021'!B31:F31)</f>
        <v>482751</v>
      </c>
      <c r="H31" s="45">
        <f t="shared" si="4"/>
        <v>57728</v>
      </c>
      <c r="I31" s="47">
        <f t="shared" si="5"/>
        <v>0.11958131624792077</v>
      </c>
    </row>
    <row r="32" spans="1:9" x14ac:dyDescent="0.25">
      <c r="A32" s="19" t="s">
        <v>42</v>
      </c>
      <c r="B32" s="40">
        <f>'2022'!F32</f>
        <v>0</v>
      </c>
      <c r="C32" s="52">
        <f>'2021'!F32</f>
        <v>69372</v>
      </c>
      <c r="D32" s="52">
        <f t="shared" si="2"/>
        <v>-69372</v>
      </c>
      <c r="E32" s="41">
        <f t="shared" si="3"/>
        <v>-1</v>
      </c>
      <c r="F32" s="52">
        <f>SUM('2022'!B32:F32)</f>
        <v>378898</v>
      </c>
      <c r="G32" s="52">
        <f>SUM('2021'!B32:F32)</f>
        <v>380701</v>
      </c>
      <c r="H32" s="52">
        <f t="shared" si="4"/>
        <v>-1803</v>
      </c>
      <c r="I32" s="42">
        <f t="shared" si="5"/>
        <v>-4.7360001681109321E-3</v>
      </c>
    </row>
    <row r="33" spans="1:9" x14ac:dyDescent="0.25">
      <c r="A33" s="21" t="s">
        <v>43</v>
      </c>
      <c r="B33" s="22">
        <f>'2022'!F33</f>
        <v>0</v>
      </c>
      <c r="C33" s="53">
        <f>'2021'!F33</f>
        <v>94012</v>
      </c>
      <c r="D33" s="53">
        <f t="shared" si="2"/>
        <v>-94012</v>
      </c>
      <c r="E33" s="43">
        <f t="shared" si="3"/>
        <v>-1</v>
      </c>
      <c r="F33" s="53">
        <f>SUM('2022'!B33:F33)</f>
        <v>530721</v>
      </c>
      <c r="G33" s="53">
        <f>SUM('2021'!B33:F33)</f>
        <v>498927</v>
      </c>
      <c r="H33" s="53">
        <f t="shared" si="4"/>
        <v>31794</v>
      </c>
      <c r="I33" s="44">
        <f t="shared" si="5"/>
        <v>6.3724753320626062E-2</v>
      </c>
    </row>
    <row r="34" spans="1:9" x14ac:dyDescent="0.25">
      <c r="A34" s="24" t="s">
        <v>44</v>
      </c>
      <c r="B34" s="45">
        <f>'2022'!F34</f>
        <v>0</v>
      </c>
      <c r="C34" s="45">
        <f>'2021'!F34</f>
        <v>163384</v>
      </c>
      <c r="D34" s="54">
        <f t="shared" si="2"/>
        <v>-163384</v>
      </c>
      <c r="E34" s="46">
        <f t="shared" si="3"/>
        <v>-1</v>
      </c>
      <c r="F34" s="45">
        <f>SUM('2022'!B34:F34)</f>
        <v>909619</v>
      </c>
      <c r="G34" s="8">
        <f>SUM('2021'!B34:F34)</f>
        <v>879628</v>
      </c>
      <c r="H34" s="8">
        <f t="shared" si="4"/>
        <v>29991</v>
      </c>
      <c r="I34" s="47">
        <f t="shared" si="5"/>
        <v>3.4095094744596578E-2</v>
      </c>
    </row>
    <row r="35" spans="1:9" x14ac:dyDescent="0.25">
      <c r="A35" s="19" t="s">
        <v>45</v>
      </c>
      <c r="B35" s="40">
        <f>'2022'!F35</f>
        <v>0</v>
      </c>
      <c r="C35" s="52">
        <f>'2021'!F35</f>
        <v>64</v>
      </c>
      <c r="D35" s="52">
        <f t="shared" si="2"/>
        <v>-64</v>
      </c>
      <c r="E35" s="41">
        <f t="shared" si="3"/>
        <v>-1</v>
      </c>
      <c r="F35" s="10">
        <f>SUM('2022'!B35:F35)</f>
        <v>224</v>
      </c>
      <c r="G35" s="40">
        <f>SUM('2021'!B35:F35)</f>
        <v>274</v>
      </c>
      <c r="H35" s="40">
        <f t="shared" si="4"/>
        <v>-50</v>
      </c>
      <c r="I35" s="6">
        <f t="shared" si="5"/>
        <v>-0.18248175182481752</v>
      </c>
    </row>
    <row r="36" spans="1:9" x14ac:dyDescent="0.25">
      <c r="A36" s="21" t="s">
        <v>46</v>
      </c>
      <c r="B36" s="22">
        <f>'2022'!F36</f>
        <v>0</v>
      </c>
      <c r="C36" s="53">
        <f>'2021'!F36</f>
        <v>6695</v>
      </c>
      <c r="D36" s="53">
        <f t="shared" si="2"/>
        <v>-6695</v>
      </c>
      <c r="E36" s="55">
        <f t="shared" si="3"/>
        <v>-1</v>
      </c>
      <c r="F36" s="11">
        <f>SUM('2022'!B36:F36)</f>
        <v>25843</v>
      </c>
      <c r="G36" s="22">
        <f>SUM('2021'!B36:F36)</f>
        <v>34833</v>
      </c>
      <c r="H36" s="22">
        <f t="shared" si="4"/>
        <v>-8990</v>
      </c>
      <c r="I36" s="7">
        <f t="shared" si="5"/>
        <v>-0.2580885941492263</v>
      </c>
    </row>
    <row r="37" spans="1:9" x14ac:dyDescent="0.25">
      <c r="A37" s="19" t="s">
        <v>47</v>
      </c>
      <c r="B37" s="40">
        <f>'2022'!F37</f>
        <v>0</v>
      </c>
      <c r="C37" s="52">
        <f>'2021'!F37</f>
        <v>32712</v>
      </c>
      <c r="D37" s="52">
        <f t="shared" si="2"/>
        <v>-32712</v>
      </c>
      <c r="E37" s="41">
        <f t="shared" si="3"/>
        <v>-1</v>
      </c>
      <c r="F37" s="10">
        <f>SUM('2022'!B37:F37)</f>
        <v>103910</v>
      </c>
      <c r="G37" s="40">
        <f>SUM('2021'!B37:F37)</f>
        <v>138260</v>
      </c>
      <c r="H37" s="40">
        <f t="shared" si="4"/>
        <v>-34350</v>
      </c>
      <c r="I37" s="6">
        <f t="shared" si="5"/>
        <v>-0.24844495877332562</v>
      </c>
    </row>
    <row r="38" spans="1:9" x14ac:dyDescent="0.25">
      <c r="A38" s="24" t="s">
        <v>48</v>
      </c>
      <c r="B38" s="45">
        <f>'2022'!F38</f>
        <v>0</v>
      </c>
      <c r="C38" s="45">
        <f>'2021'!F38</f>
        <v>39471</v>
      </c>
      <c r="D38" s="45">
        <f t="shared" si="2"/>
        <v>-39471</v>
      </c>
      <c r="E38" s="46">
        <f t="shared" si="3"/>
        <v>-1</v>
      </c>
      <c r="F38" s="45">
        <f>SUM('2022'!B38:F38)</f>
        <v>129977</v>
      </c>
      <c r="G38" s="9">
        <f>SUM('2021'!B38:F38)</f>
        <v>173367</v>
      </c>
      <c r="H38" s="9">
        <f t="shared" si="4"/>
        <v>-43390</v>
      </c>
      <c r="I38" s="47">
        <f t="shared" si="5"/>
        <v>-0.25027831132799205</v>
      </c>
    </row>
    <row r="39" spans="1:9" x14ac:dyDescent="0.25">
      <c r="A39" s="26" t="s">
        <v>49</v>
      </c>
      <c r="B39" s="56">
        <f>'2022'!F39</f>
        <v>0</v>
      </c>
      <c r="C39" s="56">
        <f>'2021'!F39</f>
        <v>800341</v>
      </c>
      <c r="D39" s="56">
        <f t="shared" si="2"/>
        <v>-800341</v>
      </c>
      <c r="E39" s="57">
        <f t="shared" si="3"/>
        <v>-1</v>
      </c>
      <c r="F39" s="58">
        <f>SUM('2022'!B39:F39)</f>
        <v>4580753</v>
      </c>
      <c r="G39" s="58">
        <f>SUM('2021'!B39:F39)</f>
        <v>4250399</v>
      </c>
      <c r="H39" s="58">
        <f t="shared" si="4"/>
        <v>330354</v>
      </c>
      <c r="I39" s="59">
        <f t="shared" si="5"/>
        <v>7.7723056117790359E-2</v>
      </c>
    </row>
  </sheetData>
  <mergeCells count="2">
    <mergeCell ref="B4:E4"/>
    <mergeCell ref="F4:I4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38FB0-8498-44EB-BFA8-DFC42A32C445}">
  <dimension ref="A1:I39"/>
  <sheetViews>
    <sheetView workbookViewId="0">
      <selection activeCell="B5" sqref="B5:C5"/>
    </sheetView>
  </sheetViews>
  <sheetFormatPr baseColWidth="10" defaultColWidth="10.85546875" defaultRowHeight="15" x14ac:dyDescent="0.25"/>
  <cols>
    <col min="1" max="1" width="24.7109375" customWidth="1"/>
    <col min="2" max="9" width="15.7109375" customWidth="1"/>
  </cols>
  <sheetData>
    <row r="1" spans="1:9" ht="26.25" x14ac:dyDescent="0.4">
      <c r="A1" s="2" t="s">
        <v>51</v>
      </c>
    </row>
    <row r="2" spans="1:9" ht="15.75" x14ac:dyDescent="0.25">
      <c r="A2" s="29" t="s">
        <v>7</v>
      </c>
    </row>
    <row r="4" spans="1:9" x14ac:dyDescent="0.25">
      <c r="A4" s="4" t="s">
        <v>1</v>
      </c>
      <c r="B4" s="67" t="s">
        <v>52</v>
      </c>
      <c r="C4" s="68"/>
      <c r="D4" s="68"/>
      <c r="E4" s="69"/>
      <c r="F4" s="67" t="s">
        <v>53</v>
      </c>
      <c r="G4" s="68"/>
      <c r="H4" s="68"/>
      <c r="I4" s="69"/>
    </row>
    <row r="5" spans="1:9" x14ac:dyDescent="0.25">
      <c r="A5" s="37"/>
      <c r="B5" s="38">
        <f>'01 - 2022'!B5</f>
        <v>2022</v>
      </c>
      <c r="C5" s="38">
        <f>'01 - 2022'!C5</f>
        <v>2021</v>
      </c>
      <c r="D5" s="38" t="s">
        <v>54</v>
      </c>
      <c r="E5" s="38" t="s">
        <v>55</v>
      </c>
      <c r="F5" s="39">
        <f>B5</f>
        <v>2022</v>
      </c>
      <c r="G5" s="39">
        <f>C5</f>
        <v>2021</v>
      </c>
      <c r="H5" s="39" t="s">
        <v>54</v>
      </c>
      <c r="I5" s="38" t="s">
        <v>55</v>
      </c>
    </row>
    <row r="6" spans="1:9" x14ac:dyDescent="0.25">
      <c r="A6" s="19" t="s">
        <v>16</v>
      </c>
      <c r="B6" s="40">
        <f>'2022'!G6</f>
        <v>0</v>
      </c>
      <c r="C6" s="52">
        <f>'2021'!G6</f>
        <v>772</v>
      </c>
      <c r="D6" s="52">
        <f t="shared" ref="D6" si="0">B6-C6</f>
        <v>-772</v>
      </c>
      <c r="E6" s="41">
        <f t="shared" ref="E6" si="1">D6/C6</f>
        <v>-1</v>
      </c>
      <c r="F6" s="52">
        <f>SUM('2022'!B6:G6)</f>
        <v>5890</v>
      </c>
      <c r="G6" s="52">
        <f>SUM('2021'!B6:G6)</f>
        <v>7992</v>
      </c>
      <c r="H6" s="52">
        <f>F6-G6</f>
        <v>-2102</v>
      </c>
      <c r="I6" s="42">
        <f>H6/G6</f>
        <v>-0.263013013013013</v>
      </c>
    </row>
    <row r="7" spans="1:9" x14ac:dyDescent="0.25">
      <c r="A7" s="21" t="s">
        <v>17</v>
      </c>
      <c r="B7" s="22">
        <f>'2022'!G7</f>
        <v>0</v>
      </c>
      <c r="C7" s="53">
        <f>'2021'!G7</f>
        <v>9376</v>
      </c>
      <c r="D7" s="53">
        <f t="shared" ref="D7:D39" si="2">B7-C7</f>
        <v>-9376</v>
      </c>
      <c r="E7" s="43">
        <f t="shared" ref="E7:E39" si="3">D7/C7</f>
        <v>-1</v>
      </c>
      <c r="F7" s="53">
        <f>SUM('2022'!B7:G7)</f>
        <v>58093</v>
      </c>
      <c r="G7" s="53">
        <f>SUM('2021'!B7:G7)</f>
        <v>76199</v>
      </c>
      <c r="H7" s="53">
        <f t="shared" ref="H7:H39" si="4">F7-G7</f>
        <v>-18106</v>
      </c>
      <c r="I7" s="44">
        <f t="shared" ref="I7:I39" si="5">H7/G7</f>
        <v>-0.23761466685914515</v>
      </c>
    </row>
    <row r="8" spans="1:9" x14ac:dyDescent="0.25">
      <c r="A8" s="19" t="s">
        <v>18</v>
      </c>
      <c r="B8" s="40">
        <f>'2022'!G8</f>
        <v>0</v>
      </c>
      <c r="C8" s="52">
        <f>'2021'!G8</f>
        <v>6483</v>
      </c>
      <c r="D8" s="52">
        <f t="shared" si="2"/>
        <v>-6483</v>
      </c>
      <c r="E8" s="41">
        <f t="shared" si="3"/>
        <v>-1</v>
      </c>
      <c r="F8" s="52">
        <f>SUM('2022'!B8:G8)</f>
        <v>43654</v>
      </c>
      <c r="G8" s="52">
        <f>SUM('2021'!B8:G8)</f>
        <v>49956</v>
      </c>
      <c r="H8" s="52">
        <f t="shared" si="4"/>
        <v>-6302</v>
      </c>
      <c r="I8" s="42">
        <f t="shared" si="5"/>
        <v>-0.12615101289134439</v>
      </c>
    </row>
    <row r="9" spans="1:9" x14ac:dyDescent="0.25">
      <c r="A9" s="24" t="s">
        <v>19</v>
      </c>
      <c r="B9" s="45">
        <f>'2022'!G9</f>
        <v>0</v>
      </c>
      <c r="C9" s="45">
        <f>'2021'!G9</f>
        <v>16631</v>
      </c>
      <c r="D9" s="45">
        <f t="shared" si="2"/>
        <v>-16631</v>
      </c>
      <c r="E9" s="46">
        <f t="shared" si="3"/>
        <v>-1</v>
      </c>
      <c r="F9" s="45">
        <f>SUM('2022'!B9:G9)</f>
        <v>107637</v>
      </c>
      <c r="G9" s="45">
        <f>SUM('2021'!B9:G9)</f>
        <v>134147</v>
      </c>
      <c r="H9" s="45">
        <f t="shared" si="4"/>
        <v>-26510</v>
      </c>
      <c r="I9" s="47">
        <f t="shared" si="5"/>
        <v>-0.19761902987021701</v>
      </c>
    </row>
    <row r="10" spans="1:9" x14ac:dyDescent="0.25">
      <c r="A10" s="21" t="s">
        <v>20</v>
      </c>
      <c r="B10" s="22">
        <f>'2022'!G10</f>
        <v>0</v>
      </c>
      <c r="C10" s="53">
        <f>'2021'!G10</f>
        <v>20263</v>
      </c>
      <c r="D10" s="53">
        <f t="shared" si="2"/>
        <v>-20263</v>
      </c>
      <c r="E10" s="43">
        <f t="shared" si="3"/>
        <v>-1</v>
      </c>
      <c r="F10" s="53">
        <f>SUM('2022'!B10:G10)</f>
        <v>130498</v>
      </c>
      <c r="G10" s="53">
        <f>SUM('2021'!B10:G10)</f>
        <v>129635</v>
      </c>
      <c r="H10" s="53">
        <f t="shared" si="4"/>
        <v>863</v>
      </c>
      <c r="I10" s="42">
        <f t="shared" si="5"/>
        <v>6.6571527750993176E-3</v>
      </c>
    </row>
    <row r="11" spans="1:9" x14ac:dyDescent="0.25">
      <c r="A11" s="19" t="s">
        <v>21</v>
      </c>
      <c r="B11" s="40">
        <f>'2022'!G11</f>
        <v>0</v>
      </c>
      <c r="C11" s="52">
        <f>'2021'!G11</f>
        <v>93067</v>
      </c>
      <c r="D11" s="52">
        <f t="shared" si="2"/>
        <v>-93067</v>
      </c>
      <c r="E11" s="41">
        <f t="shared" si="3"/>
        <v>-1</v>
      </c>
      <c r="F11" s="52">
        <f>SUM('2022'!B11:G11)</f>
        <v>512729</v>
      </c>
      <c r="G11" s="52">
        <f>SUM('2021'!B11:G11)</f>
        <v>510321</v>
      </c>
      <c r="H11" s="52">
        <f t="shared" si="4"/>
        <v>2408</v>
      </c>
      <c r="I11" s="42">
        <f t="shared" si="5"/>
        <v>4.7185986859251336E-3</v>
      </c>
    </row>
    <row r="12" spans="1:9" x14ac:dyDescent="0.25">
      <c r="A12" s="21" t="s">
        <v>22</v>
      </c>
      <c r="B12" s="22">
        <f>'2022'!G12</f>
        <v>0</v>
      </c>
      <c r="C12" s="53">
        <f>'2021'!G12</f>
        <v>2780</v>
      </c>
      <c r="D12" s="53">
        <f t="shared" si="2"/>
        <v>-2780</v>
      </c>
      <c r="E12" s="43">
        <f t="shared" si="3"/>
        <v>-1</v>
      </c>
      <c r="F12" s="53">
        <f>SUM('2022'!B12:G12)</f>
        <v>18055</v>
      </c>
      <c r="G12" s="53">
        <f>SUM('2021'!B12:G12)</f>
        <v>19464</v>
      </c>
      <c r="H12" s="53">
        <f t="shared" si="4"/>
        <v>-1409</v>
      </c>
      <c r="I12" s="44">
        <f t="shared" si="5"/>
        <v>-7.2390053431976978E-2</v>
      </c>
    </row>
    <row r="13" spans="1:9" x14ac:dyDescent="0.25">
      <c r="A13" s="19" t="s">
        <v>23</v>
      </c>
      <c r="B13" s="40">
        <f>'2022'!G13</f>
        <v>0</v>
      </c>
      <c r="C13" s="52">
        <f>'2021'!G13</f>
        <v>121313</v>
      </c>
      <c r="D13" s="52">
        <f t="shared" si="2"/>
        <v>-121313</v>
      </c>
      <c r="E13" s="41">
        <f t="shared" si="3"/>
        <v>-1</v>
      </c>
      <c r="F13" s="52">
        <f>SUM('2022'!B13:G13)</f>
        <v>720117</v>
      </c>
      <c r="G13" s="52">
        <f>SUM('2021'!B13:G13)</f>
        <v>711401</v>
      </c>
      <c r="H13" s="52">
        <f t="shared" si="4"/>
        <v>8716</v>
      </c>
      <c r="I13" s="42">
        <f t="shared" si="5"/>
        <v>1.2251880444362602E-2</v>
      </c>
    </row>
    <row r="14" spans="1:9" x14ac:dyDescent="0.25">
      <c r="A14" s="24" t="s">
        <v>24</v>
      </c>
      <c r="B14" s="45">
        <f>'2022'!G14</f>
        <v>0</v>
      </c>
      <c r="C14" s="45">
        <f>'2021'!G14</f>
        <v>237423</v>
      </c>
      <c r="D14" s="45">
        <f t="shared" si="2"/>
        <v>-237423</v>
      </c>
      <c r="E14" s="46">
        <f t="shared" si="3"/>
        <v>-1</v>
      </c>
      <c r="F14" s="45">
        <f>SUM('2022'!B14:G14)</f>
        <v>1381399</v>
      </c>
      <c r="G14" s="45">
        <f>SUM('2021'!B14:G14)</f>
        <v>1370821</v>
      </c>
      <c r="H14" s="45">
        <f t="shared" si="4"/>
        <v>10578</v>
      </c>
      <c r="I14" s="47">
        <f t="shared" si="5"/>
        <v>7.7165435895715047E-3</v>
      </c>
    </row>
    <row r="15" spans="1:9" x14ac:dyDescent="0.25">
      <c r="A15" s="21" t="s">
        <v>25</v>
      </c>
      <c r="B15" s="22">
        <f>'2022'!G15</f>
        <v>0</v>
      </c>
      <c r="C15" s="53">
        <f>'2021'!G15</f>
        <v>8880</v>
      </c>
      <c r="D15" s="53">
        <f t="shared" si="2"/>
        <v>-8880</v>
      </c>
      <c r="E15" s="43">
        <f t="shared" si="3"/>
        <v>-1</v>
      </c>
      <c r="F15" s="53">
        <f>SUM('2022'!B15:G15)</f>
        <v>51702</v>
      </c>
      <c r="G15" s="53">
        <f>SUM('2021'!B15:G15)</f>
        <v>70079</v>
      </c>
      <c r="H15" s="53">
        <f t="shared" si="4"/>
        <v>-18377</v>
      </c>
      <c r="I15" s="44">
        <f t="shared" si="5"/>
        <v>-0.26223262318240842</v>
      </c>
    </row>
    <row r="16" spans="1:9" x14ac:dyDescent="0.25">
      <c r="A16" s="19" t="s">
        <v>26</v>
      </c>
      <c r="B16" s="40">
        <f>'2022'!G16</f>
        <v>0</v>
      </c>
      <c r="C16" s="52">
        <f>'2021'!G16</f>
        <v>6374</v>
      </c>
      <c r="D16" s="52">
        <f t="shared" si="2"/>
        <v>-6374</v>
      </c>
      <c r="E16" s="41">
        <f t="shared" si="3"/>
        <v>-1</v>
      </c>
      <c r="F16" s="52">
        <f>SUM('2022'!B16:G16)</f>
        <v>35798</v>
      </c>
      <c r="G16" s="52">
        <f>SUM('2021'!B16:G16)</f>
        <v>50835</v>
      </c>
      <c r="H16" s="52">
        <f t="shared" si="4"/>
        <v>-15037</v>
      </c>
      <c r="I16" s="42">
        <f t="shared" si="5"/>
        <v>-0.29580013770040325</v>
      </c>
    </row>
    <row r="17" spans="1:9" x14ac:dyDescent="0.25">
      <c r="A17" s="24" t="s">
        <v>27</v>
      </c>
      <c r="B17" s="45">
        <f>'2022'!G17</f>
        <v>0</v>
      </c>
      <c r="C17" s="45">
        <f>'2021'!G17</f>
        <v>15254</v>
      </c>
      <c r="D17" s="45">
        <f t="shared" si="2"/>
        <v>-15254</v>
      </c>
      <c r="E17" s="46">
        <f t="shared" si="3"/>
        <v>-1</v>
      </c>
      <c r="F17" s="45">
        <f>SUM('2022'!B17:G17)</f>
        <v>87500</v>
      </c>
      <c r="G17" s="45">
        <f>SUM('2021'!B17:G17)</f>
        <v>120914</v>
      </c>
      <c r="H17" s="45">
        <f t="shared" si="4"/>
        <v>-33414</v>
      </c>
      <c r="I17" s="47">
        <f t="shared" si="5"/>
        <v>-0.27634517094794647</v>
      </c>
    </row>
    <row r="18" spans="1:9" x14ac:dyDescent="0.25">
      <c r="A18" s="21" t="s">
        <v>28</v>
      </c>
      <c r="B18" s="22">
        <f>'2022'!G18</f>
        <v>0</v>
      </c>
      <c r="C18" s="53">
        <f>'2021'!G18</f>
        <v>62938</v>
      </c>
      <c r="D18" s="53">
        <f t="shared" si="2"/>
        <v>-62938</v>
      </c>
      <c r="E18" s="43">
        <f t="shared" si="3"/>
        <v>-1</v>
      </c>
      <c r="F18" s="53">
        <f>SUM('2022'!B18:G18)</f>
        <v>300782</v>
      </c>
      <c r="G18" s="53">
        <f>SUM('2021'!B18:G18)</f>
        <v>344824</v>
      </c>
      <c r="H18" s="53">
        <f t="shared" si="4"/>
        <v>-44042</v>
      </c>
      <c r="I18" s="44">
        <f t="shared" si="5"/>
        <v>-0.12772312832053453</v>
      </c>
    </row>
    <row r="19" spans="1:9" x14ac:dyDescent="0.25">
      <c r="A19" s="19" t="s">
        <v>29</v>
      </c>
      <c r="B19" s="40">
        <f>'2022'!G19</f>
        <v>0</v>
      </c>
      <c r="C19" s="52">
        <f>'2021'!G19</f>
        <v>208591</v>
      </c>
      <c r="D19" s="52">
        <f t="shared" si="2"/>
        <v>-208591</v>
      </c>
      <c r="E19" s="41">
        <f t="shared" si="3"/>
        <v>-1</v>
      </c>
      <c r="F19" s="52">
        <f>SUM('2022'!B19:G19)</f>
        <v>1054036</v>
      </c>
      <c r="G19" s="52">
        <f>SUM('2021'!B19:G19)</f>
        <v>1188046</v>
      </c>
      <c r="H19" s="52">
        <f t="shared" si="4"/>
        <v>-134010</v>
      </c>
      <c r="I19" s="42">
        <f t="shared" si="5"/>
        <v>-0.11279866267804445</v>
      </c>
    </row>
    <row r="20" spans="1:9" x14ac:dyDescent="0.25">
      <c r="A20" s="24" t="s">
        <v>30</v>
      </c>
      <c r="B20" s="45">
        <f>'2022'!G20</f>
        <v>0</v>
      </c>
      <c r="C20" s="45">
        <f>'2021'!G20</f>
        <v>271529</v>
      </c>
      <c r="D20" s="45">
        <f t="shared" si="2"/>
        <v>-271529</v>
      </c>
      <c r="E20" s="46">
        <f t="shared" si="3"/>
        <v>-1</v>
      </c>
      <c r="F20" s="45">
        <f>SUM('2022'!B20:G20)</f>
        <v>1354818</v>
      </c>
      <c r="G20" s="45">
        <f>SUM('2021'!B20:G20)</f>
        <v>1532870</v>
      </c>
      <c r="H20" s="45">
        <f t="shared" si="4"/>
        <v>-178052</v>
      </c>
      <c r="I20" s="47">
        <f t="shared" si="5"/>
        <v>-0.11615596886885385</v>
      </c>
    </row>
    <row r="21" spans="1:9" x14ac:dyDescent="0.25">
      <c r="A21" s="21" t="s">
        <v>31</v>
      </c>
      <c r="B21" s="22">
        <f>'2022'!G21</f>
        <v>0</v>
      </c>
      <c r="C21" s="53">
        <f>'2021'!G21</f>
        <v>887</v>
      </c>
      <c r="D21" s="53">
        <f t="shared" si="2"/>
        <v>-887</v>
      </c>
      <c r="E21" s="43">
        <f t="shared" si="3"/>
        <v>-1</v>
      </c>
      <c r="F21" s="53">
        <f>SUM('2022'!B21:G21)</f>
        <v>5240</v>
      </c>
      <c r="G21" s="53">
        <f>SUM('2021'!B21:G21)</f>
        <v>9414</v>
      </c>
      <c r="H21" s="53">
        <f t="shared" si="4"/>
        <v>-4174</v>
      </c>
      <c r="I21" s="44">
        <f t="shared" si="5"/>
        <v>-0.44338219672827706</v>
      </c>
    </row>
    <row r="22" spans="1:9" x14ac:dyDescent="0.25">
      <c r="A22" s="19" t="s">
        <v>32</v>
      </c>
      <c r="B22" s="40">
        <f>'2022'!G22</f>
        <v>0</v>
      </c>
      <c r="C22" s="52">
        <f>'2021'!G22</f>
        <v>2371</v>
      </c>
      <c r="D22" s="52">
        <f t="shared" si="2"/>
        <v>-2371</v>
      </c>
      <c r="E22" s="41">
        <f t="shared" si="3"/>
        <v>-1</v>
      </c>
      <c r="F22" s="52">
        <f>SUM('2022'!B22:G22)</f>
        <v>14205</v>
      </c>
      <c r="G22" s="52">
        <f>SUM('2021'!B22:G22)</f>
        <v>20401</v>
      </c>
      <c r="H22" s="52">
        <f t="shared" si="4"/>
        <v>-6196</v>
      </c>
      <c r="I22" s="42">
        <f t="shared" si="5"/>
        <v>-0.30371060242144993</v>
      </c>
    </row>
    <row r="23" spans="1:9" x14ac:dyDescent="0.25">
      <c r="A23" s="21" t="s">
        <v>33</v>
      </c>
      <c r="B23" s="22">
        <f>'2022'!G23</f>
        <v>0</v>
      </c>
      <c r="C23" s="53">
        <f>'2021'!G23</f>
        <v>1188</v>
      </c>
      <c r="D23" s="53">
        <f t="shared" si="2"/>
        <v>-1188</v>
      </c>
      <c r="E23" s="43">
        <f t="shared" si="3"/>
        <v>-1</v>
      </c>
      <c r="F23" s="53">
        <f>SUM('2022'!B23:G23)</f>
        <v>6377</v>
      </c>
      <c r="G23" s="53">
        <f>SUM('2021'!B23:G23)</f>
        <v>10826</v>
      </c>
      <c r="H23" s="53">
        <f t="shared" si="4"/>
        <v>-4449</v>
      </c>
      <c r="I23" s="44">
        <f t="shared" si="5"/>
        <v>-0.41095510807315722</v>
      </c>
    </row>
    <row r="24" spans="1:9" x14ac:dyDescent="0.25">
      <c r="A24" s="19" t="s">
        <v>34</v>
      </c>
      <c r="B24" s="40">
        <f>'2022'!G24</f>
        <v>0</v>
      </c>
      <c r="C24" s="52">
        <f>'2021'!G24</f>
        <v>1617</v>
      </c>
      <c r="D24" s="52">
        <f t="shared" si="2"/>
        <v>-1617</v>
      </c>
      <c r="E24" s="41">
        <f t="shared" si="3"/>
        <v>-1</v>
      </c>
      <c r="F24" s="52">
        <f>SUM('2022'!B24:G24)</f>
        <v>9072</v>
      </c>
      <c r="G24" s="52">
        <f>SUM('2021'!B24:G24)</f>
        <v>14799</v>
      </c>
      <c r="H24" s="52">
        <f t="shared" si="4"/>
        <v>-5727</v>
      </c>
      <c r="I24" s="42">
        <f t="shared" si="5"/>
        <v>-0.38698560713561725</v>
      </c>
    </row>
    <row r="25" spans="1:9" x14ac:dyDescent="0.25">
      <c r="A25" s="21" t="s">
        <v>35</v>
      </c>
      <c r="B25" s="22">
        <f>'2022'!G25</f>
        <v>0</v>
      </c>
      <c r="C25" s="53">
        <f>'2021'!G25</f>
        <v>2661</v>
      </c>
      <c r="D25" s="53">
        <f t="shared" si="2"/>
        <v>-2661</v>
      </c>
      <c r="E25" s="43">
        <f t="shared" si="3"/>
        <v>-1</v>
      </c>
      <c r="F25" s="53">
        <f>SUM('2022'!B25:G25)</f>
        <v>15022</v>
      </c>
      <c r="G25" s="53">
        <f>SUM('2021'!B25:G25)</f>
        <v>21658</v>
      </c>
      <c r="H25" s="53">
        <f t="shared" si="4"/>
        <v>-6636</v>
      </c>
      <c r="I25" s="44">
        <f t="shared" si="5"/>
        <v>-0.30639948287007113</v>
      </c>
    </row>
    <row r="26" spans="1:9" x14ac:dyDescent="0.25">
      <c r="A26" s="19" t="s">
        <v>36</v>
      </c>
      <c r="B26" s="40">
        <f>'2022'!G26</f>
        <v>0</v>
      </c>
      <c r="C26" s="52">
        <f>'2021'!G26</f>
        <v>3490</v>
      </c>
      <c r="D26" s="52">
        <f t="shared" si="2"/>
        <v>-3490</v>
      </c>
      <c r="E26" s="41">
        <f t="shared" si="3"/>
        <v>-1</v>
      </c>
      <c r="F26" s="52">
        <f>SUM('2022'!B26:G26)</f>
        <v>19408</v>
      </c>
      <c r="G26" s="52">
        <f>SUM('2021'!B26:G26)</f>
        <v>31854</v>
      </c>
      <c r="H26" s="52">
        <f t="shared" si="4"/>
        <v>-12446</v>
      </c>
      <c r="I26" s="42">
        <f t="shared" si="5"/>
        <v>-0.39072016073334587</v>
      </c>
    </row>
    <row r="27" spans="1:9" x14ac:dyDescent="0.25">
      <c r="A27" s="24" t="s">
        <v>37</v>
      </c>
      <c r="B27" s="45">
        <f>'2022'!G27</f>
        <v>0</v>
      </c>
      <c r="C27" s="45">
        <f>'2021'!G27</f>
        <v>12214</v>
      </c>
      <c r="D27" s="45">
        <f t="shared" si="2"/>
        <v>-12214</v>
      </c>
      <c r="E27" s="46">
        <f t="shared" si="3"/>
        <v>-1</v>
      </c>
      <c r="F27" s="45">
        <f>SUM('2022'!B27:G27)</f>
        <v>69324</v>
      </c>
      <c r="G27" s="45">
        <f>SUM('2021'!B27:G27)</f>
        <v>108952</v>
      </c>
      <c r="H27" s="45">
        <f t="shared" si="4"/>
        <v>-39628</v>
      </c>
      <c r="I27" s="47">
        <f t="shared" si="5"/>
        <v>-0.36371980321609515</v>
      </c>
    </row>
    <row r="28" spans="1:9" x14ac:dyDescent="0.25">
      <c r="A28" s="21" t="s">
        <v>38</v>
      </c>
      <c r="B28" s="22">
        <f>'2022'!G28</f>
        <v>0</v>
      </c>
      <c r="C28" s="53">
        <f>'2021'!G28</f>
        <v>9534</v>
      </c>
      <c r="D28" s="53">
        <f t="shared" si="2"/>
        <v>-9534</v>
      </c>
      <c r="E28" s="43">
        <f t="shared" si="3"/>
        <v>-1</v>
      </c>
      <c r="F28" s="53">
        <f>SUM('2022'!B28:G28)</f>
        <v>41928</v>
      </c>
      <c r="G28" s="53">
        <f>SUM('2021'!B28:G28)</f>
        <v>51153</v>
      </c>
      <c r="H28" s="53">
        <f t="shared" si="4"/>
        <v>-9225</v>
      </c>
      <c r="I28" s="44">
        <f t="shared" si="5"/>
        <v>-0.18034132895431354</v>
      </c>
    </row>
    <row r="29" spans="1:9" x14ac:dyDescent="0.25">
      <c r="A29" s="19" t="s">
        <v>39</v>
      </c>
      <c r="B29" s="40">
        <f>'2022'!G29</f>
        <v>0</v>
      </c>
      <c r="C29" s="52">
        <f>'2021'!G29</f>
        <v>35204</v>
      </c>
      <c r="D29" s="52">
        <f t="shared" si="2"/>
        <v>-35204</v>
      </c>
      <c r="E29" s="41">
        <f t="shared" si="3"/>
        <v>-1</v>
      </c>
      <c r="F29" s="52">
        <f>SUM('2022'!B29:G29)</f>
        <v>216641</v>
      </c>
      <c r="G29" s="52">
        <f>SUM('2021'!B29:G29)</f>
        <v>228798</v>
      </c>
      <c r="H29" s="52">
        <f t="shared" si="4"/>
        <v>-12157</v>
      </c>
      <c r="I29" s="42">
        <f t="shared" si="5"/>
        <v>-5.3134205718581455E-2</v>
      </c>
    </row>
    <row r="30" spans="1:9" x14ac:dyDescent="0.25">
      <c r="A30" s="21" t="s">
        <v>40</v>
      </c>
      <c r="B30" s="22">
        <f>'2022'!G30</f>
        <v>0</v>
      </c>
      <c r="C30" s="53">
        <f>'2021'!G30</f>
        <v>55679</v>
      </c>
      <c r="D30" s="53">
        <f t="shared" si="2"/>
        <v>-55679</v>
      </c>
      <c r="E30" s="43">
        <f t="shared" si="3"/>
        <v>-1</v>
      </c>
      <c r="F30" s="53">
        <f>SUM('2022'!B30:G30)</f>
        <v>281910</v>
      </c>
      <c r="G30" s="53">
        <f>SUM('2021'!B30:G30)</f>
        <v>303217</v>
      </c>
      <c r="H30" s="53">
        <f t="shared" si="4"/>
        <v>-21307</v>
      </c>
      <c r="I30" s="44">
        <f t="shared" si="5"/>
        <v>-7.0269806772047735E-2</v>
      </c>
    </row>
    <row r="31" spans="1:9" x14ac:dyDescent="0.25">
      <c r="A31" s="24" t="s">
        <v>41</v>
      </c>
      <c r="B31" s="45">
        <f>'2022'!G31</f>
        <v>0</v>
      </c>
      <c r="C31" s="45">
        <f>'2021'!G31</f>
        <v>100417</v>
      </c>
      <c r="D31" s="45">
        <f t="shared" si="2"/>
        <v>-100417</v>
      </c>
      <c r="E31" s="46">
        <f t="shared" si="3"/>
        <v>-1</v>
      </c>
      <c r="F31" s="45">
        <f>SUM('2022'!B31:G31)</f>
        <v>540479</v>
      </c>
      <c r="G31" s="45">
        <f>SUM('2021'!B31:G31)</f>
        <v>583168</v>
      </c>
      <c r="H31" s="45">
        <f t="shared" si="4"/>
        <v>-42689</v>
      </c>
      <c r="I31" s="47">
        <f t="shared" si="5"/>
        <v>-7.3201890364354691E-2</v>
      </c>
    </row>
    <row r="32" spans="1:9" x14ac:dyDescent="0.25">
      <c r="A32" s="19" t="s">
        <v>42</v>
      </c>
      <c r="B32" s="40">
        <f>'2022'!G32</f>
        <v>0</v>
      </c>
      <c r="C32" s="52">
        <f>'2021'!G32</f>
        <v>70958</v>
      </c>
      <c r="D32" s="52">
        <f t="shared" si="2"/>
        <v>-70958</v>
      </c>
      <c r="E32" s="41">
        <f t="shared" si="3"/>
        <v>-1</v>
      </c>
      <c r="F32" s="52">
        <f>SUM('2022'!B32:G32)</f>
        <v>378898</v>
      </c>
      <c r="G32" s="52">
        <f>SUM('2021'!B32:G32)</f>
        <v>451659</v>
      </c>
      <c r="H32" s="52">
        <f t="shared" si="4"/>
        <v>-72761</v>
      </c>
      <c r="I32" s="42">
        <f t="shared" si="5"/>
        <v>-0.1610971994358576</v>
      </c>
    </row>
    <row r="33" spans="1:9" x14ac:dyDescent="0.25">
      <c r="A33" s="21" t="s">
        <v>43</v>
      </c>
      <c r="B33" s="22">
        <f>'2022'!G33</f>
        <v>0</v>
      </c>
      <c r="C33" s="53">
        <f>'2021'!G33</f>
        <v>89535</v>
      </c>
      <c r="D33" s="53">
        <f t="shared" si="2"/>
        <v>-89535</v>
      </c>
      <c r="E33" s="43">
        <f t="shared" si="3"/>
        <v>-1</v>
      </c>
      <c r="F33" s="53">
        <f>SUM('2022'!B33:G33)</f>
        <v>530721</v>
      </c>
      <c r="G33" s="53">
        <f>SUM('2021'!B33:G33)</f>
        <v>588462</v>
      </c>
      <c r="H33" s="53">
        <f t="shared" si="4"/>
        <v>-57741</v>
      </c>
      <c r="I33" s="44">
        <f t="shared" si="5"/>
        <v>-9.8121883825973463E-2</v>
      </c>
    </row>
    <row r="34" spans="1:9" x14ac:dyDescent="0.25">
      <c r="A34" s="24" t="s">
        <v>44</v>
      </c>
      <c r="B34" s="45">
        <f>'2022'!G34</f>
        <v>0</v>
      </c>
      <c r="C34" s="45">
        <f>'2021'!G34</f>
        <v>160493</v>
      </c>
      <c r="D34" s="54">
        <f t="shared" si="2"/>
        <v>-160493</v>
      </c>
      <c r="E34" s="46">
        <f t="shared" si="3"/>
        <v>-1</v>
      </c>
      <c r="F34" s="45">
        <f>SUM('2022'!B34:G34)</f>
        <v>909619</v>
      </c>
      <c r="G34" s="8">
        <f>SUM('2021'!B34:G34)</f>
        <v>1040121</v>
      </c>
      <c r="H34" s="8">
        <f t="shared" si="4"/>
        <v>-130502</v>
      </c>
      <c r="I34" s="47">
        <f t="shared" si="5"/>
        <v>-0.12546809457745781</v>
      </c>
    </row>
    <row r="35" spans="1:9" x14ac:dyDescent="0.25">
      <c r="A35" s="19" t="s">
        <v>45</v>
      </c>
      <c r="B35" s="40">
        <f>'2022'!G35</f>
        <v>0</v>
      </c>
      <c r="C35" s="52">
        <f>'2021'!G35</f>
        <v>65</v>
      </c>
      <c r="D35" s="52">
        <f t="shared" si="2"/>
        <v>-65</v>
      </c>
      <c r="E35" s="41">
        <f t="shared" si="3"/>
        <v>-1</v>
      </c>
      <c r="F35" s="10">
        <f>SUM('2022'!B35:G35)</f>
        <v>224</v>
      </c>
      <c r="G35" s="40">
        <f>SUM('2021'!B35:G35)</f>
        <v>339</v>
      </c>
      <c r="H35" s="40">
        <f t="shared" si="4"/>
        <v>-115</v>
      </c>
      <c r="I35" s="6">
        <f t="shared" si="5"/>
        <v>-0.33923303834808261</v>
      </c>
    </row>
    <row r="36" spans="1:9" x14ac:dyDescent="0.25">
      <c r="A36" s="21" t="s">
        <v>46</v>
      </c>
      <c r="B36" s="22">
        <f>'2022'!G36</f>
        <v>0</v>
      </c>
      <c r="C36" s="53">
        <f>'2021'!G36</f>
        <v>5293</v>
      </c>
      <c r="D36" s="53">
        <f t="shared" si="2"/>
        <v>-5293</v>
      </c>
      <c r="E36" s="55">
        <f t="shared" si="3"/>
        <v>-1</v>
      </c>
      <c r="F36" s="11">
        <f>SUM('2022'!B36:G36)</f>
        <v>25843</v>
      </c>
      <c r="G36" s="22">
        <f>SUM('2021'!B36:G36)</f>
        <v>40126</v>
      </c>
      <c r="H36" s="22">
        <f t="shared" si="4"/>
        <v>-14283</v>
      </c>
      <c r="I36" s="7">
        <f t="shared" si="5"/>
        <v>-0.35595374570104171</v>
      </c>
    </row>
    <row r="37" spans="1:9" x14ac:dyDescent="0.25">
      <c r="A37" s="19" t="s">
        <v>47</v>
      </c>
      <c r="B37" s="40">
        <f>'2022'!G37</f>
        <v>0</v>
      </c>
      <c r="C37" s="52">
        <f>'2021'!G37</f>
        <v>37424</v>
      </c>
      <c r="D37" s="52">
        <f t="shared" si="2"/>
        <v>-37424</v>
      </c>
      <c r="E37" s="41">
        <f t="shared" si="3"/>
        <v>-1</v>
      </c>
      <c r="F37" s="10">
        <f>SUM('2022'!B37:G37)</f>
        <v>103910</v>
      </c>
      <c r="G37" s="40">
        <f>SUM('2021'!B37:G37)</f>
        <v>175684</v>
      </c>
      <c r="H37" s="40">
        <f t="shared" si="4"/>
        <v>-71774</v>
      </c>
      <c r="I37" s="6">
        <f t="shared" si="5"/>
        <v>-0.40854033378110699</v>
      </c>
    </row>
    <row r="38" spans="1:9" x14ac:dyDescent="0.25">
      <c r="A38" s="24" t="s">
        <v>48</v>
      </c>
      <c r="B38" s="45">
        <f>'2022'!G38</f>
        <v>0</v>
      </c>
      <c r="C38" s="45">
        <f>'2021'!G38</f>
        <v>42782</v>
      </c>
      <c r="D38" s="45">
        <f t="shared" si="2"/>
        <v>-42782</v>
      </c>
      <c r="E38" s="46">
        <f t="shared" si="3"/>
        <v>-1</v>
      </c>
      <c r="F38" s="45">
        <f>SUM('2022'!B38:G38)</f>
        <v>129977</v>
      </c>
      <c r="G38" s="9">
        <f>SUM('2021'!B38:G38)</f>
        <v>216149</v>
      </c>
      <c r="H38" s="9">
        <f t="shared" si="4"/>
        <v>-86172</v>
      </c>
      <c r="I38" s="47">
        <f t="shared" si="5"/>
        <v>-0.39866943636102875</v>
      </c>
    </row>
    <row r="39" spans="1:9" x14ac:dyDescent="0.25">
      <c r="A39" s="26" t="s">
        <v>49</v>
      </c>
      <c r="B39" s="48">
        <f>'2022'!G39</f>
        <v>0</v>
      </c>
      <c r="C39" s="48">
        <f>'2021'!G39</f>
        <v>856743</v>
      </c>
      <c r="D39" s="48">
        <f t="shared" si="2"/>
        <v>-856743</v>
      </c>
      <c r="E39" s="49">
        <f t="shared" si="3"/>
        <v>-1</v>
      </c>
      <c r="F39" s="50">
        <f>SUM('2022'!B39:G39)</f>
        <v>4580753</v>
      </c>
      <c r="G39" s="50">
        <f>SUM('2021'!B39:G39)</f>
        <v>5107142</v>
      </c>
      <c r="H39" s="50">
        <f t="shared" si="4"/>
        <v>-526389</v>
      </c>
      <c r="I39" s="51">
        <f t="shared" si="5"/>
        <v>-0.10306919212350077</v>
      </c>
    </row>
  </sheetData>
  <mergeCells count="2">
    <mergeCell ref="B4:E4"/>
    <mergeCell ref="F4:I4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14350-3E64-4A8F-A166-F538B1258468}">
  <dimension ref="A1:I39"/>
  <sheetViews>
    <sheetView workbookViewId="0">
      <selection activeCell="B5" sqref="B5:C5"/>
    </sheetView>
  </sheetViews>
  <sheetFormatPr baseColWidth="10" defaultColWidth="10.85546875" defaultRowHeight="15" x14ac:dyDescent="0.25"/>
  <cols>
    <col min="1" max="1" width="24.7109375" customWidth="1"/>
    <col min="2" max="9" width="15.7109375" customWidth="1"/>
  </cols>
  <sheetData>
    <row r="1" spans="1:9" ht="26.25" x14ac:dyDescent="0.4">
      <c r="A1" s="2" t="s">
        <v>51</v>
      </c>
    </row>
    <row r="2" spans="1:9" ht="15.75" x14ac:dyDescent="0.25">
      <c r="A2" s="29" t="s">
        <v>8</v>
      </c>
    </row>
    <row r="4" spans="1:9" x14ac:dyDescent="0.25">
      <c r="A4" s="4" t="s">
        <v>1</v>
      </c>
      <c r="B4" s="67" t="s">
        <v>52</v>
      </c>
      <c r="C4" s="68"/>
      <c r="D4" s="68"/>
      <c r="E4" s="69"/>
      <c r="F4" s="67" t="s">
        <v>53</v>
      </c>
      <c r="G4" s="68"/>
      <c r="H4" s="68"/>
      <c r="I4" s="69"/>
    </row>
    <row r="5" spans="1:9" x14ac:dyDescent="0.25">
      <c r="A5" s="37"/>
      <c r="B5" s="38">
        <f>'01 - 2022'!B5</f>
        <v>2022</v>
      </c>
      <c r="C5" s="38">
        <f>'01 - 2022'!C5</f>
        <v>2021</v>
      </c>
      <c r="D5" s="38" t="s">
        <v>54</v>
      </c>
      <c r="E5" s="38" t="s">
        <v>55</v>
      </c>
      <c r="F5" s="39">
        <f>B5</f>
        <v>2022</v>
      </c>
      <c r="G5" s="39">
        <f>C5</f>
        <v>2021</v>
      </c>
      <c r="H5" s="39" t="s">
        <v>54</v>
      </c>
      <c r="I5" s="38" t="s">
        <v>55</v>
      </c>
    </row>
    <row r="6" spans="1:9" x14ac:dyDescent="0.25">
      <c r="A6" s="19" t="s">
        <v>16</v>
      </c>
      <c r="B6" s="40">
        <f>'2022'!H6</f>
        <v>0</v>
      </c>
      <c r="C6" s="52">
        <f>'2021'!H6</f>
        <v>0</v>
      </c>
      <c r="D6" s="52">
        <f t="shared" ref="D6" si="0">B6-C6</f>
        <v>0</v>
      </c>
      <c r="E6" s="41" t="e">
        <f t="shared" ref="E6" si="1">D6/C6</f>
        <v>#DIV/0!</v>
      </c>
      <c r="F6" s="52">
        <f>SUM('2022'!B6:H6)</f>
        <v>5890</v>
      </c>
      <c r="G6" s="52">
        <f>SUM('2021'!B6:H6)</f>
        <v>7992</v>
      </c>
      <c r="H6" s="52">
        <f>F6-G6</f>
        <v>-2102</v>
      </c>
      <c r="I6" s="42">
        <f>H6/G6</f>
        <v>-0.263013013013013</v>
      </c>
    </row>
    <row r="7" spans="1:9" x14ac:dyDescent="0.25">
      <c r="A7" s="21" t="s">
        <v>17</v>
      </c>
      <c r="B7" s="22">
        <f>'2022'!H7</f>
        <v>0</v>
      </c>
      <c r="C7" s="53">
        <f>'2021'!H7</f>
        <v>4003</v>
      </c>
      <c r="D7" s="53">
        <f t="shared" ref="D7:D39" si="2">B7-C7</f>
        <v>-4003</v>
      </c>
      <c r="E7" s="43">
        <f t="shared" ref="E7:E39" si="3">D7/C7</f>
        <v>-1</v>
      </c>
      <c r="F7" s="53">
        <f>SUM('2022'!B7:H7)</f>
        <v>58093</v>
      </c>
      <c r="G7" s="53">
        <f>SUM('2021'!B7:H7)</f>
        <v>80202</v>
      </c>
      <c r="H7" s="53">
        <f t="shared" ref="H7:H39" si="4">F7-G7</f>
        <v>-22109</v>
      </c>
      <c r="I7" s="44">
        <f t="shared" ref="I7:I39" si="5">H7/G7</f>
        <v>-0.27566644223336079</v>
      </c>
    </row>
    <row r="8" spans="1:9" x14ac:dyDescent="0.25">
      <c r="A8" s="19" t="s">
        <v>18</v>
      </c>
      <c r="B8" s="40">
        <f>'2022'!H8</f>
        <v>0</v>
      </c>
      <c r="C8" s="52">
        <f>'2021'!H8</f>
        <v>4166</v>
      </c>
      <c r="D8" s="52">
        <f t="shared" si="2"/>
        <v>-4166</v>
      </c>
      <c r="E8" s="41">
        <f t="shared" si="3"/>
        <v>-1</v>
      </c>
      <c r="F8" s="52">
        <f>SUM('2022'!B8:H8)</f>
        <v>43654</v>
      </c>
      <c r="G8" s="52">
        <f>SUM('2021'!B8:H8)</f>
        <v>54122</v>
      </c>
      <c r="H8" s="52">
        <f t="shared" si="4"/>
        <v>-10468</v>
      </c>
      <c r="I8" s="42">
        <f t="shared" si="5"/>
        <v>-0.19341487749898378</v>
      </c>
    </row>
    <row r="9" spans="1:9" x14ac:dyDescent="0.25">
      <c r="A9" s="24" t="s">
        <v>19</v>
      </c>
      <c r="B9" s="45">
        <f>'2022'!H9</f>
        <v>0</v>
      </c>
      <c r="C9" s="45">
        <f>'2021'!H9</f>
        <v>8169</v>
      </c>
      <c r="D9" s="45">
        <f t="shared" si="2"/>
        <v>-8169</v>
      </c>
      <c r="E9" s="46">
        <f t="shared" si="3"/>
        <v>-1</v>
      </c>
      <c r="F9" s="45">
        <f>SUM('2022'!B9:H9)</f>
        <v>107637</v>
      </c>
      <c r="G9" s="45">
        <f>SUM('2021'!B9:H9)</f>
        <v>142316</v>
      </c>
      <c r="H9" s="45">
        <f t="shared" si="4"/>
        <v>-34679</v>
      </c>
      <c r="I9" s="47">
        <f t="shared" si="5"/>
        <v>-0.2436760448579218</v>
      </c>
    </row>
    <row r="10" spans="1:9" x14ac:dyDescent="0.25">
      <c r="A10" s="21" t="s">
        <v>20</v>
      </c>
      <c r="B10" s="22">
        <f>'2022'!H10</f>
        <v>0</v>
      </c>
      <c r="C10" s="53">
        <f>'2021'!H10</f>
        <v>16017</v>
      </c>
      <c r="D10" s="53">
        <f t="shared" si="2"/>
        <v>-16017</v>
      </c>
      <c r="E10" s="43">
        <f t="shared" si="3"/>
        <v>-1</v>
      </c>
      <c r="F10" s="53">
        <f>SUM('2022'!B10:H10)</f>
        <v>130498</v>
      </c>
      <c r="G10" s="53">
        <f>SUM('2021'!B10:H10)</f>
        <v>145652</v>
      </c>
      <c r="H10" s="53">
        <f t="shared" si="4"/>
        <v>-15154</v>
      </c>
      <c r="I10" s="42">
        <f t="shared" si="5"/>
        <v>-0.10404251228956692</v>
      </c>
    </row>
    <row r="11" spans="1:9" x14ac:dyDescent="0.25">
      <c r="A11" s="19" t="s">
        <v>21</v>
      </c>
      <c r="B11" s="40">
        <f>'2022'!H11</f>
        <v>0</v>
      </c>
      <c r="C11" s="52">
        <f>'2021'!H11</f>
        <v>75973</v>
      </c>
      <c r="D11" s="52">
        <f t="shared" si="2"/>
        <v>-75973</v>
      </c>
      <c r="E11" s="41">
        <f t="shared" si="3"/>
        <v>-1</v>
      </c>
      <c r="F11" s="52">
        <f>SUM('2022'!B11:H11)</f>
        <v>512729</v>
      </c>
      <c r="G11" s="52">
        <f>SUM('2021'!B11:H11)</f>
        <v>586294</v>
      </c>
      <c r="H11" s="52">
        <f t="shared" si="4"/>
        <v>-73565</v>
      </c>
      <c r="I11" s="42">
        <f t="shared" si="5"/>
        <v>-0.12547459124603014</v>
      </c>
    </row>
    <row r="12" spans="1:9" x14ac:dyDescent="0.25">
      <c r="A12" s="21" t="s">
        <v>22</v>
      </c>
      <c r="B12" s="22">
        <f>'2022'!H12</f>
        <v>0</v>
      </c>
      <c r="C12" s="53">
        <f>'2021'!H12</f>
        <v>1019</v>
      </c>
      <c r="D12" s="53">
        <f t="shared" si="2"/>
        <v>-1019</v>
      </c>
      <c r="E12" s="43">
        <f t="shared" si="3"/>
        <v>-1</v>
      </c>
      <c r="F12" s="53">
        <f>SUM('2022'!B12:H12)</f>
        <v>18055</v>
      </c>
      <c r="G12" s="53">
        <f>SUM('2021'!B12:H12)</f>
        <v>20483</v>
      </c>
      <c r="H12" s="53">
        <f t="shared" si="4"/>
        <v>-2428</v>
      </c>
      <c r="I12" s="44">
        <f t="shared" si="5"/>
        <v>-0.11853732363423326</v>
      </c>
    </row>
    <row r="13" spans="1:9" x14ac:dyDescent="0.25">
      <c r="A13" s="19" t="s">
        <v>23</v>
      </c>
      <c r="B13" s="40">
        <f>'2022'!H13</f>
        <v>0</v>
      </c>
      <c r="C13" s="52">
        <f>'2021'!H13</f>
        <v>87689</v>
      </c>
      <c r="D13" s="52">
        <f t="shared" si="2"/>
        <v>-87689</v>
      </c>
      <c r="E13" s="41">
        <f t="shared" si="3"/>
        <v>-1</v>
      </c>
      <c r="F13" s="52">
        <f>SUM('2022'!B13:H13)</f>
        <v>720117</v>
      </c>
      <c r="G13" s="52">
        <f>SUM('2021'!B13:H13)</f>
        <v>799090</v>
      </c>
      <c r="H13" s="52">
        <f t="shared" si="4"/>
        <v>-78973</v>
      </c>
      <c r="I13" s="42">
        <f t="shared" si="5"/>
        <v>-9.8828667609405701E-2</v>
      </c>
    </row>
    <row r="14" spans="1:9" x14ac:dyDescent="0.25">
      <c r="A14" s="24" t="s">
        <v>24</v>
      </c>
      <c r="B14" s="45">
        <f>'2022'!H14</f>
        <v>0</v>
      </c>
      <c r="C14" s="45">
        <f>'2021'!H14</f>
        <v>180698</v>
      </c>
      <c r="D14" s="45">
        <f t="shared" si="2"/>
        <v>-180698</v>
      </c>
      <c r="E14" s="46">
        <f t="shared" si="3"/>
        <v>-1</v>
      </c>
      <c r="F14" s="45">
        <f>SUM('2022'!B14:H14)</f>
        <v>1381399</v>
      </c>
      <c r="G14" s="45">
        <f>SUM('2021'!B14:H14)</f>
        <v>1551519</v>
      </c>
      <c r="H14" s="45">
        <f t="shared" si="4"/>
        <v>-170120</v>
      </c>
      <c r="I14" s="47">
        <f t="shared" si="5"/>
        <v>-0.10964738427308979</v>
      </c>
    </row>
    <row r="15" spans="1:9" x14ac:dyDescent="0.25">
      <c r="A15" s="21" t="s">
        <v>25</v>
      </c>
      <c r="B15" s="22">
        <f>'2022'!H15</f>
        <v>0</v>
      </c>
      <c r="C15" s="53">
        <f>'2021'!H15</f>
        <v>4657</v>
      </c>
      <c r="D15" s="53">
        <f t="shared" si="2"/>
        <v>-4657</v>
      </c>
      <c r="E15" s="43">
        <f t="shared" si="3"/>
        <v>-1</v>
      </c>
      <c r="F15" s="53">
        <f>SUM('2022'!B15:H15)</f>
        <v>51702</v>
      </c>
      <c r="G15" s="53">
        <f>SUM('2021'!B15:H15)</f>
        <v>74736</v>
      </c>
      <c r="H15" s="53">
        <f t="shared" si="4"/>
        <v>-23034</v>
      </c>
      <c r="I15" s="44">
        <f t="shared" si="5"/>
        <v>-0.30820488118175982</v>
      </c>
    </row>
    <row r="16" spans="1:9" x14ac:dyDescent="0.25">
      <c r="A16" s="19" t="s">
        <v>26</v>
      </c>
      <c r="B16" s="40">
        <f>'2022'!H16</f>
        <v>0</v>
      </c>
      <c r="C16" s="52">
        <f>'2021'!H16</f>
        <v>2482</v>
      </c>
      <c r="D16" s="52">
        <f t="shared" si="2"/>
        <v>-2482</v>
      </c>
      <c r="E16" s="41">
        <f t="shared" si="3"/>
        <v>-1</v>
      </c>
      <c r="F16" s="52">
        <f>SUM('2022'!B16:H16)</f>
        <v>35798</v>
      </c>
      <c r="G16" s="52">
        <f>SUM('2021'!B16:H16)</f>
        <v>53317</v>
      </c>
      <c r="H16" s="52">
        <f t="shared" si="4"/>
        <v>-17519</v>
      </c>
      <c r="I16" s="42">
        <f t="shared" si="5"/>
        <v>-0.3285818782001988</v>
      </c>
    </row>
    <row r="17" spans="1:9" x14ac:dyDescent="0.25">
      <c r="A17" s="24" t="s">
        <v>27</v>
      </c>
      <c r="B17" s="45">
        <f>'2022'!H17</f>
        <v>0</v>
      </c>
      <c r="C17" s="45">
        <f>'2021'!H17</f>
        <v>7139</v>
      </c>
      <c r="D17" s="45">
        <f t="shared" si="2"/>
        <v>-7139</v>
      </c>
      <c r="E17" s="46">
        <f t="shared" si="3"/>
        <v>-1</v>
      </c>
      <c r="F17" s="45">
        <f>SUM('2022'!B17:H17)</f>
        <v>87500</v>
      </c>
      <c r="G17" s="45">
        <f>SUM('2021'!B17:H17)</f>
        <v>128053</v>
      </c>
      <c r="H17" s="45">
        <f t="shared" si="4"/>
        <v>-40553</v>
      </c>
      <c r="I17" s="47">
        <f t="shared" si="5"/>
        <v>-0.31668918338500462</v>
      </c>
    </row>
    <row r="18" spans="1:9" x14ac:dyDescent="0.25">
      <c r="A18" s="21" t="s">
        <v>28</v>
      </c>
      <c r="B18" s="22">
        <f>'2022'!H18</f>
        <v>0</v>
      </c>
      <c r="C18" s="53">
        <f>'2021'!H18</f>
        <v>51990</v>
      </c>
      <c r="D18" s="53">
        <f t="shared" si="2"/>
        <v>-51990</v>
      </c>
      <c r="E18" s="43">
        <f t="shared" si="3"/>
        <v>-1</v>
      </c>
      <c r="F18" s="53">
        <f>SUM('2022'!B18:H18)</f>
        <v>300782</v>
      </c>
      <c r="G18" s="53">
        <f>SUM('2021'!B18:H18)</f>
        <v>396814</v>
      </c>
      <c r="H18" s="53">
        <f t="shared" si="4"/>
        <v>-96032</v>
      </c>
      <c r="I18" s="44">
        <f t="shared" si="5"/>
        <v>-0.24200759045799797</v>
      </c>
    </row>
    <row r="19" spans="1:9" x14ac:dyDescent="0.25">
      <c r="A19" s="19" t="s">
        <v>29</v>
      </c>
      <c r="B19" s="40">
        <f>'2022'!H19</f>
        <v>0</v>
      </c>
      <c r="C19" s="52">
        <f>'2021'!H19</f>
        <v>147295</v>
      </c>
      <c r="D19" s="52">
        <f t="shared" si="2"/>
        <v>-147295</v>
      </c>
      <c r="E19" s="41">
        <f t="shared" si="3"/>
        <v>-1</v>
      </c>
      <c r="F19" s="52">
        <f>SUM('2022'!B19:H19)</f>
        <v>1054036</v>
      </c>
      <c r="G19" s="52">
        <f>SUM('2021'!B19:H19)</f>
        <v>1335341</v>
      </c>
      <c r="H19" s="52">
        <f t="shared" si="4"/>
        <v>-281305</v>
      </c>
      <c r="I19" s="42">
        <f t="shared" si="5"/>
        <v>-0.21066154637654352</v>
      </c>
    </row>
    <row r="20" spans="1:9" x14ac:dyDescent="0.25">
      <c r="A20" s="24" t="s">
        <v>30</v>
      </c>
      <c r="B20" s="45">
        <f>'2022'!H20</f>
        <v>0</v>
      </c>
      <c r="C20" s="45">
        <f>'2021'!H20</f>
        <v>199285</v>
      </c>
      <c r="D20" s="45">
        <f t="shared" si="2"/>
        <v>-199285</v>
      </c>
      <c r="E20" s="46">
        <f t="shared" si="3"/>
        <v>-1</v>
      </c>
      <c r="F20" s="45">
        <f>SUM('2022'!B20:H20)</f>
        <v>1354818</v>
      </c>
      <c r="G20" s="45">
        <f>SUM('2021'!B20:H20)</f>
        <v>1732155</v>
      </c>
      <c r="H20" s="45">
        <f t="shared" si="4"/>
        <v>-377337</v>
      </c>
      <c r="I20" s="47">
        <f t="shared" si="5"/>
        <v>-0.21784251409371563</v>
      </c>
    </row>
    <row r="21" spans="1:9" x14ac:dyDescent="0.25">
      <c r="A21" s="21" t="s">
        <v>31</v>
      </c>
      <c r="B21" s="22">
        <f>'2022'!H21</f>
        <v>0</v>
      </c>
      <c r="C21" s="53">
        <f>'2021'!H21</f>
        <v>117</v>
      </c>
      <c r="D21" s="53">
        <f t="shared" si="2"/>
        <v>-117</v>
      </c>
      <c r="E21" s="43">
        <f t="shared" si="3"/>
        <v>-1</v>
      </c>
      <c r="F21" s="53">
        <f>SUM('2022'!B21:H21)</f>
        <v>5240</v>
      </c>
      <c r="G21" s="53">
        <f>SUM('2021'!B21:H21)</f>
        <v>9531</v>
      </c>
      <c r="H21" s="53">
        <f t="shared" si="4"/>
        <v>-4291</v>
      </c>
      <c r="I21" s="44">
        <f t="shared" si="5"/>
        <v>-0.45021508760885531</v>
      </c>
    </row>
    <row r="22" spans="1:9" x14ac:dyDescent="0.25">
      <c r="A22" s="19" t="s">
        <v>32</v>
      </c>
      <c r="B22" s="40">
        <f>'2022'!H22</f>
        <v>0</v>
      </c>
      <c r="C22" s="52">
        <f>'2021'!H22</f>
        <v>445</v>
      </c>
      <c r="D22" s="52">
        <f t="shared" si="2"/>
        <v>-445</v>
      </c>
      <c r="E22" s="41">
        <f t="shared" si="3"/>
        <v>-1</v>
      </c>
      <c r="F22" s="52">
        <f>SUM('2022'!B22:H22)</f>
        <v>14205</v>
      </c>
      <c r="G22" s="52">
        <f>SUM('2021'!B22:H22)</f>
        <v>20846</v>
      </c>
      <c r="H22" s="52">
        <f t="shared" si="4"/>
        <v>-6641</v>
      </c>
      <c r="I22" s="42">
        <f t="shared" si="5"/>
        <v>-0.31857430682145255</v>
      </c>
    </row>
    <row r="23" spans="1:9" x14ac:dyDescent="0.25">
      <c r="A23" s="21" t="s">
        <v>33</v>
      </c>
      <c r="B23" s="22">
        <f>'2022'!H23</f>
        <v>0</v>
      </c>
      <c r="C23" s="53">
        <f>'2021'!H23</f>
        <v>97</v>
      </c>
      <c r="D23" s="53">
        <f t="shared" si="2"/>
        <v>-97</v>
      </c>
      <c r="E23" s="43">
        <f t="shared" si="3"/>
        <v>-1</v>
      </c>
      <c r="F23" s="53">
        <f>SUM('2022'!B23:H23)</f>
        <v>6377</v>
      </c>
      <c r="G23" s="53">
        <f>SUM('2021'!B23:H23)</f>
        <v>10923</v>
      </c>
      <c r="H23" s="53">
        <f t="shared" si="4"/>
        <v>-4546</v>
      </c>
      <c r="I23" s="44">
        <f t="shared" si="5"/>
        <v>-0.41618602947908084</v>
      </c>
    </row>
    <row r="24" spans="1:9" x14ac:dyDescent="0.25">
      <c r="A24" s="19" t="s">
        <v>34</v>
      </c>
      <c r="B24" s="40">
        <f>'2022'!H24</f>
        <v>0</v>
      </c>
      <c r="C24" s="52">
        <f>'2021'!H24</f>
        <v>510</v>
      </c>
      <c r="D24" s="52">
        <f t="shared" si="2"/>
        <v>-510</v>
      </c>
      <c r="E24" s="41">
        <f t="shared" si="3"/>
        <v>-1</v>
      </c>
      <c r="F24" s="52">
        <f>SUM('2022'!B24:H24)</f>
        <v>9072</v>
      </c>
      <c r="G24" s="52">
        <f>SUM('2021'!B24:H24)</f>
        <v>15309</v>
      </c>
      <c r="H24" s="52">
        <f t="shared" si="4"/>
        <v>-6237</v>
      </c>
      <c r="I24" s="42">
        <f t="shared" si="5"/>
        <v>-0.40740740740740738</v>
      </c>
    </row>
    <row r="25" spans="1:9" x14ac:dyDescent="0.25">
      <c r="A25" s="21" t="s">
        <v>35</v>
      </c>
      <c r="B25" s="22">
        <f>'2022'!H25</f>
        <v>0</v>
      </c>
      <c r="C25" s="53">
        <f>'2021'!H25</f>
        <v>918</v>
      </c>
      <c r="D25" s="53">
        <f t="shared" si="2"/>
        <v>-918</v>
      </c>
      <c r="E25" s="43">
        <f t="shared" si="3"/>
        <v>-1</v>
      </c>
      <c r="F25" s="53">
        <f>SUM('2022'!B25:H25)</f>
        <v>15022</v>
      </c>
      <c r="G25" s="53">
        <f>SUM('2021'!B25:H25)</f>
        <v>22576</v>
      </c>
      <c r="H25" s="53">
        <f t="shared" si="4"/>
        <v>-7554</v>
      </c>
      <c r="I25" s="44">
        <f t="shared" si="5"/>
        <v>-0.33460311835577605</v>
      </c>
    </row>
    <row r="26" spans="1:9" x14ac:dyDescent="0.25">
      <c r="A26" s="19" t="s">
        <v>36</v>
      </c>
      <c r="B26" s="40">
        <f>'2022'!H26</f>
        <v>0</v>
      </c>
      <c r="C26" s="52">
        <f>'2021'!H26</f>
        <v>526</v>
      </c>
      <c r="D26" s="52">
        <f t="shared" si="2"/>
        <v>-526</v>
      </c>
      <c r="E26" s="41">
        <f t="shared" si="3"/>
        <v>-1</v>
      </c>
      <c r="F26" s="52">
        <f>SUM('2022'!B26:H26)</f>
        <v>19408</v>
      </c>
      <c r="G26" s="52">
        <f>SUM('2021'!B26:H26)</f>
        <v>32380</v>
      </c>
      <c r="H26" s="52">
        <f t="shared" si="4"/>
        <v>-12972</v>
      </c>
      <c r="I26" s="42">
        <f t="shared" si="5"/>
        <v>-0.40061766522544778</v>
      </c>
    </row>
    <row r="27" spans="1:9" x14ac:dyDescent="0.25">
      <c r="A27" s="24" t="s">
        <v>37</v>
      </c>
      <c r="B27" s="45">
        <f>'2022'!H27</f>
        <v>0</v>
      </c>
      <c r="C27" s="45">
        <f>'2021'!H27</f>
        <v>2613</v>
      </c>
      <c r="D27" s="45">
        <f t="shared" si="2"/>
        <v>-2613</v>
      </c>
      <c r="E27" s="46">
        <f t="shared" si="3"/>
        <v>-1</v>
      </c>
      <c r="F27" s="45">
        <f>SUM('2022'!B27:H27)</f>
        <v>69324</v>
      </c>
      <c r="G27" s="45">
        <f>SUM('2021'!B27:H27)</f>
        <v>111565</v>
      </c>
      <c r="H27" s="45">
        <f t="shared" si="4"/>
        <v>-42241</v>
      </c>
      <c r="I27" s="47">
        <f t="shared" si="5"/>
        <v>-0.37862232779097388</v>
      </c>
    </row>
    <row r="28" spans="1:9" x14ac:dyDescent="0.25">
      <c r="A28" s="21" t="s">
        <v>38</v>
      </c>
      <c r="B28" s="22">
        <f>'2022'!H28</f>
        <v>0</v>
      </c>
      <c r="C28" s="53">
        <f>'2021'!H28</f>
        <v>6327</v>
      </c>
      <c r="D28" s="53">
        <f t="shared" si="2"/>
        <v>-6327</v>
      </c>
      <c r="E28" s="43">
        <f t="shared" si="3"/>
        <v>-1</v>
      </c>
      <c r="F28" s="53">
        <f>SUM('2022'!B28:H28)</f>
        <v>41928</v>
      </c>
      <c r="G28" s="53">
        <f>SUM('2021'!B28:H28)</f>
        <v>57480</v>
      </c>
      <c r="H28" s="53">
        <f t="shared" si="4"/>
        <v>-15552</v>
      </c>
      <c r="I28" s="44">
        <f t="shared" si="5"/>
        <v>-0.27056367432150313</v>
      </c>
    </row>
    <row r="29" spans="1:9" x14ac:dyDescent="0.25">
      <c r="A29" s="19" t="s">
        <v>39</v>
      </c>
      <c r="B29" s="40">
        <f>'2022'!H29</f>
        <v>0</v>
      </c>
      <c r="C29" s="52">
        <f>'2021'!H29</f>
        <v>14632</v>
      </c>
      <c r="D29" s="52">
        <f t="shared" si="2"/>
        <v>-14632</v>
      </c>
      <c r="E29" s="41">
        <f t="shared" si="3"/>
        <v>-1</v>
      </c>
      <c r="F29" s="52">
        <f>SUM('2022'!B29:H29)</f>
        <v>216641</v>
      </c>
      <c r="G29" s="52">
        <f>SUM('2021'!B29:H29)</f>
        <v>243430</v>
      </c>
      <c r="H29" s="52">
        <f t="shared" si="4"/>
        <v>-26789</v>
      </c>
      <c r="I29" s="42">
        <f t="shared" si="5"/>
        <v>-0.11004806309822125</v>
      </c>
    </row>
    <row r="30" spans="1:9" x14ac:dyDescent="0.25">
      <c r="A30" s="21" t="s">
        <v>40</v>
      </c>
      <c r="B30" s="22">
        <f>'2022'!H30</f>
        <v>0</v>
      </c>
      <c r="C30" s="53">
        <f>'2021'!H30</f>
        <v>38234</v>
      </c>
      <c r="D30" s="53">
        <f t="shared" si="2"/>
        <v>-38234</v>
      </c>
      <c r="E30" s="43">
        <f t="shared" si="3"/>
        <v>-1</v>
      </c>
      <c r="F30" s="53">
        <f>SUM('2022'!B30:H30)</f>
        <v>281910</v>
      </c>
      <c r="G30" s="53">
        <f>SUM('2021'!B30:H30)</f>
        <v>341451</v>
      </c>
      <c r="H30" s="53">
        <f t="shared" si="4"/>
        <v>-59541</v>
      </c>
      <c r="I30" s="44">
        <f t="shared" si="5"/>
        <v>-0.17437641125666639</v>
      </c>
    </row>
    <row r="31" spans="1:9" x14ac:dyDescent="0.25">
      <c r="A31" s="24" t="s">
        <v>41</v>
      </c>
      <c r="B31" s="45">
        <f>'2022'!H31</f>
        <v>0</v>
      </c>
      <c r="C31" s="45">
        <f>'2021'!H31</f>
        <v>59193</v>
      </c>
      <c r="D31" s="45">
        <f t="shared" si="2"/>
        <v>-59193</v>
      </c>
      <c r="E31" s="46">
        <f t="shared" si="3"/>
        <v>-1</v>
      </c>
      <c r="F31" s="45">
        <f>SUM('2022'!B31:H31)</f>
        <v>540479</v>
      </c>
      <c r="G31" s="45">
        <f>SUM('2021'!B31:H31)</f>
        <v>642361</v>
      </c>
      <c r="H31" s="45">
        <f t="shared" si="4"/>
        <v>-101882</v>
      </c>
      <c r="I31" s="47">
        <f t="shared" si="5"/>
        <v>-0.15860551932636011</v>
      </c>
    </row>
    <row r="32" spans="1:9" x14ac:dyDescent="0.25">
      <c r="A32" s="19" t="s">
        <v>42</v>
      </c>
      <c r="B32" s="40">
        <f>'2022'!H32</f>
        <v>0</v>
      </c>
      <c r="C32" s="52">
        <f>'2021'!H32</f>
        <v>50934</v>
      </c>
      <c r="D32" s="52">
        <f t="shared" si="2"/>
        <v>-50934</v>
      </c>
      <c r="E32" s="41">
        <f t="shared" si="3"/>
        <v>-1</v>
      </c>
      <c r="F32" s="52">
        <f>SUM('2022'!B32:H32)</f>
        <v>378898</v>
      </c>
      <c r="G32" s="52">
        <f>SUM('2021'!B32:H32)</f>
        <v>502593</v>
      </c>
      <c r="H32" s="52">
        <f t="shared" si="4"/>
        <v>-123695</v>
      </c>
      <c r="I32" s="42">
        <f t="shared" si="5"/>
        <v>-0.24611365458731022</v>
      </c>
    </row>
    <row r="33" spans="1:9" x14ac:dyDescent="0.25">
      <c r="A33" s="21" t="s">
        <v>43</v>
      </c>
      <c r="B33" s="22">
        <f>'2022'!H33</f>
        <v>0</v>
      </c>
      <c r="C33" s="53">
        <f>'2021'!H33</f>
        <v>58249</v>
      </c>
      <c r="D33" s="53">
        <f t="shared" si="2"/>
        <v>-58249</v>
      </c>
      <c r="E33" s="43">
        <f t="shared" si="3"/>
        <v>-1</v>
      </c>
      <c r="F33" s="53">
        <f>SUM('2022'!B33:H33)</f>
        <v>530721</v>
      </c>
      <c r="G33" s="53">
        <f>SUM('2021'!B33:H33)</f>
        <v>646711</v>
      </c>
      <c r="H33" s="53">
        <f t="shared" si="4"/>
        <v>-115990</v>
      </c>
      <c r="I33" s="44">
        <f t="shared" si="5"/>
        <v>-0.17935368348458586</v>
      </c>
    </row>
    <row r="34" spans="1:9" x14ac:dyDescent="0.25">
      <c r="A34" s="24" t="s">
        <v>44</v>
      </c>
      <c r="B34" s="45">
        <f>'2022'!H34</f>
        <v>0</v>
      </c>
      <c r="C34" s="45">
        <f>'2021'!H34</f>
        <v>109183</v>
      </c>
      <c r="D34" s="54">
        <f t="shared" si="2"/>
        <v>-109183</v>
      </c>
      <c r="E34" s="46">
        <f t="shared" si="3"/>
        <v>-1</v>
      </c>
      <c r="F34" s="45">
        <f>SUM('2022'!B34:H34)</f>
        <v>909619</v>
      </c>
      <c r="G34" s="8">
        <f>SUM('2021'!B34:H34)</f>
        <v>1149304</v>
      </c>
      <c r="H34" s="8">
        <f t="shared" si="4"/>
        <v>-239685</v>
      </c>
      <c r="I34" s="47">
        <f t="shared" si="5"/>
        <v>-0.20854795598031503</v>
      </c>
    </row>
    <row r="35" spans="1:9" x14ac:dyDescent="0.25">
      <c r="A35" s="19" t="s">
        <v>45</v>
      </c>
      <c r="B35" s="40">
        <f>'2022'!H35</f>
        <v>0</v>
      </c>
      <c r="C35" s="52">
        <f>'2021'!H35</f>
        <v>44</v>
      </c>
      <c r="D35" s="52">
        <f t="shared" si="2"/>
        <v>-44</v>
      </c>
      <c r="E35" s="41">
        <f t="shared" si="3"/>
        <v>-1</v>
      </c>
      <c r="F35" s="10">
        <f>SUM('2022'!B35:H35)</f>
        <v>224</v>
      </c>
      <c r="G35" s="40">
        <f>SUM('2021'!B35:H35)</f>
        <v>383</v>
      </c>
      <c r="H35" s="40">
        <f t="shared" si="4"/>
        <v>-159</v>
      </c>
      <c r="I35" s="6">
        <f t="shared" si="5"/>
        <v>-0.41514360313315929</v>
      </c>
    </row>
    <row r="36" spans="1:9" x14ac:dyDescent="0.25">
      <c r="A36" s="21" t="s">
        <v>46</v>
      </c>
      <c r="B36" s="22">
        <f>'2022'!H36</f>
        <v>0</v>
      </c>
      <c r="C36" s="53">
        <f>'2021'!H36</f>
        <v>411</v>
      </c>
      <c r="D36" s="53">
        <f t="shared" si="2"/>
        <v>-411</v>
      </c>
      <c r="E36" s="55">
        <f t="shared" si="3"/>
        <v>-1</v>
      </c>
      <c r="F36" s="11">
        <f>SUM('2022'!B36:H36)</f>
        <v>25843</v>
      </c>
      <c r="G36" s="22">
        <f>SUM('2021'!B36:H36)</f>
        <v>40537</v>
      </c>
      <c r="H36" s="22">
        <f t="shared" si="4"/>
        <v>-14694</v>
      </c>
      <c r="I36" s="7">
        <f t="shared" si="5"/>
        <v>-0.36248365690603646</v>
      </c>
    </row>
    <row r="37" spans="1:9" x14ac:dyDescent="0.25">
      <c r="A37" s="19" t="s">
        <v>47</v>
      </c>
      <c r="B37" s="40">
        <f>'2022'!H37</f>
        <v>0</v>
      </c>
      <c r="C37" s="52">
        <f>'2021'!H37</f>
        <v>57126</v>
      </c>
      <c r="D37" s="52">
        <f t="shared" si="2"/>
        <v>-57126</v>
      </c>
      <c r="E37" s="41">
        <f t="shared" si="3"/>
        <v>-1</v>
      </c>
      <c r="F37" s="10">
        <f>SUM('2022'!B37:H37)</f>
        <v>103910</v>
      </c>
      <c r="G37" s="40">
        <f>SUM('2021'!B37:H37)</f>
        <v>232810</v>
      </c>
      <c r="H37" s="40">
        <f t="shared" si="4"/>
        <v>-128900</v>
      </c>
      <c r="I37" s="6">
        <f t="shared" si="5"/>
        <v>-0.55367037498389249</v>
      </c>
    </row>
    <row r="38" spans="1:9" x14ac:dyDescent="0.25">
      <c r="A38" s="24" t="s">
        <v>48</v>
      </c>
      <c r="B38" s="45">
        <f>'2022'!H38</f>
        <v>0</v>
      </c>
      <c r="C38" s="45">
        <f>'2021'!H38</f>
        <v>57581</v>
      </c>
      <c r="D38" s="45">
        <f t="shared" si="2"/>
        <v>-57581</v>
      </c>
      <c r="E38" s="46">
        <f t="shared" si="3"/>
        <v>-1</v>
      </c>
      <c r="F38" s="45">
        <f>SUM('2022'!B38:H38)</f>
        <v>129977</v>
      </c>
      <c r="G38" s="9">
        <f>SUM('2021'!B38:H38)</f>
        <v>273730</v>
      </c>
      <c r="H38" s="9">
        <f t="shared" si="4"/>
        <v>-143753</v>
      </c>
      <c r="I38" s="47">
        <f t="shared" si="5"/>
        <v>-0.52516348226354437</v>
      </c>
    </row>
    <row r="39" spans="1:9" x14ac:dyDescent="0.25">
      <c r="A39" s="26" t="s">
        <v>49</v>
      </c>
      <c r="B39" s="48">
        <f>'2022'!H39</f>
        <v>0</v>
      </c>
      <c r="C39" s="48">
        <f>'2021'!H39</f>
        <v>623861</v>
      </c>
      <c r="D39" s="48">
        <f t="shared" si="2"/>
        <v>-623861</v>
      </c>
      <c r="E39" s="49">
        <f t="shared" si="3"/>
        <v>-1</v>
      </c>
      <c r="F39" s="50">
        <f>SUM('2022'!B39:H39)</f>
        <v>4580753</v>
      </c>
      <c r="G39" s="50">
        <f>SUM('2021'!B39:H39)</f>
        <v>5731003</v>
      </c>
      <c r="H39" s="50">
        <f t="shared" si="4"/>
        <v>-1150250</v>
      </c>
      <c r="I39" s="51">
        <f t="shared" si="5"/>
        <v>-0.20070657788872209</v>
      </c>
    </row>
  </sheetData>
  <mergeCells count="2">
    <mergeCell ref="B4:E4"/>
    <mergeCell ref="F4:I4"/>
  </mergeCells>
  <pageMargins left="0.7" right="0.7" top="0.75" bottom="0.75" header="0.3" footer="0.3"/>
  <pageSetup paperSize="9" orientation="portrait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436D26F2A0AFCF43B1608D8EE29A8EA1" ma:contentTypeVersion="8" ma:contentTypeDescription="Opprett et nytt dokument." ma:contentTypeScope="" ma:versionID="accbce0a1b49796103d8d61560a97785">
  <xsd:schema xmlns:xsd="http://www.w3.org/2001/XMLSchema" xmlns:xs="http://www.w3.org/2001/XMLSchema" xmlns:p="http://schemas.microsoft.com/office/2006/metadata/properties" xmlns:ns2="1be84928-a867-465e-b2ee-3fc273237fa1" targetNamespace="http://schemas.microsoft.com/office/2006/metadata/properties" ma:root="true" ma:fieldsID="679eb2c4db351fad6e3ee4dba532f664" ns2:_="">
    <xsd:import namespace="1be84928-a867-465e-b2ee-3fc273237fa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e84928-a867-465e-b2ee-3fc273237fa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holdstype"/>
        <xsd:element ref="dc:title" minOccurs="0" maxOccurs="1" ma:index="4" ma:displayName="Tit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B80C809-8849-4F00-B1E8-59BABB928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be84928-a867-465e-b2ee-3fc273237fa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477233D-6FB6-4BF1-835F-38D3848F6FAE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8752D5E6-270E-44C4-A4CE-44C926ED5CB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14</vt:i4>
      </vt:variant>
    </vt:vector>
  </HeadingPairs>
  <TitlesOfParts>
    <vt:vector size="14" baseType="lpstr">
      <vt:lpstr>2021</vt:lpstr>
      <vt:lpstr>2022</vt:lpstr>
      <vt:lpstr>01 - 2022</vt:lpstr>
      <vt:lpstr>02 - 2022</vt:lpstr>
      <vt:lpstr>03 - 2022</vt:lpstr>
      <vt:lpstr>04 - 2022</vt:lpstr>
      <vt:lpstr>05 - 2022</vt:lpstr>
      <vt:lpstr>06 - 2022</vt:lpstr>
      <vt:lpstr>07 - 2022</vt:lpstr>
      <vt:lpstr>08 - 2022</vt:lpstr>
      <vt:lpstr>09 - 2022</vt:lpstr>
      <vt:lpstr>10 - 2022</vt:lpstr>
      <vt:lpstr>11 - 2022 </vt:lpstr>
      <vt:lpstr>12 - 2022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Trond Myhre</dc:creator>
  <cp:keywords/>
  <dc:description/>
  <cp:lastModifiedBy>Kjell-Tore Haustveit</cp:lastModifiedBy>
  <cp:revision/>
  <dcterms:created xsi:type="dcterms:W3CDTF">2020-01-06T13:19:10Z</dcterms:created>
  <dcterms:modified xsi:type="dcterms:W3CDTF">2022-05-09T13:24:12Z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0x010100436D26F2A0AFCF43B1608D8EE29A8EA1</vt:lpwstr>
  </property>
</Properties>
</file>