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5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6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7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8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0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1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2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3.xml" ContentType="application/vnd.openxmlformats-officedocument.themeOverrid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4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5.xml" ContentType="application/vnd.openxmlformats-officedocument.themeOverrid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6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7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vtfk.sharepoint.com/sites/SMM-SeksjonKollektivogmobilitet/Delte dokumenter/General/Statistikk/"/>
    </mc:Choice>
  </mc:AlternateContent>
  <xr:revisionPtr revIDLastSave="0" documentId="14_{7CEF202F-4FF0-4D10-9359-EAA2B9959DFE}" xr6:coauthVersionLast="47" xr6:coauthVersionMax="47" xr10:uidLastSave="{00000000-0000-0000-0000-000000000000}"/>
  <bookViews>
    <workbookView xWindow="30015" yWindow="180" windowWidth="21795" windowHeight="14835" xr2:uid="{00000000-000D-0000-FFFF-FFFF00000000}"/>
  </bookViews>
  <sheets>
    <sheet name="Total" sheetId="1" r:id="rId1"/>
    <sheet name="Januar" sheetId="2" r:id="rId2"/>
    <sheet name="Februar" sheetId="3" r:id="rId3"/>
    <sheet name="Mars" sheetId="4" r:id="rId4"/>
    <sheet name="April" sheetId="5" r:id="rId5"/>
    <sheet name="Mai" sheetId="6" r:id="rId6"/>
    <sheet name="Juni" sheetId="7" r:id="rId7"/>
    <sheet name="Juli" sheetId="8" r:id="rId8"/>
    <sheet name="August" sheetId="9" r:id="rId9"/>
    <sheet name="September" sheetId="10" r:id="rId10"/>
    <sheet name="Oktober" sheetId="11" r:id="rId11"/>
    <sheet name="November" sheetId="12" r:id="rId12"/>
    <sheet name="Desember" sheetId="13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3" i="1" l="1"/>
  <c r="O13" i="1" s="1"/>
  <c r="N17" i="1"/>
  <c r="D55" i="1" s="1"/>
  <c r="N16" i="1"/>
  <c r="N9" i="1"/>
  <c r="N10" i="1"/>
  <c r="N11" i="1"/>
  <c r="N12" i="1"/>
  <c r="N14" i="1"/>
  <c r="N8" i="1"/>
  <c r="N7" i="1"/>
  <c r="B3" i="6"/>
  <c r="B5" i="6"/>
  <c r="B7" i="6"/>
  <c r="B1" i="6"/>
  <c r="B2" i="6"/>
  <c r="B4" i="6"/>
  <c r="B6" i="6"/>
  <c r="D45" i="1"/>
  <c r="D44" i="1"/>
  <c r="D43" i="1"/>
  <c r="B44" i="1"/>
  <c r="B45" i="1"/>
  <c r="D54" i="1" l="1"/>
  <c r="D53" i="1"/>
  <c r="B53" i="1"/>
  <c r="D52" i="1"/>
  <c r="B52" i="1"/>
  <c r="D51" i="1"/>
  <c r="B51" i="1"/>
  <c r="D50" i="1"/>
  <c r="B50" i="1"/>
  <c r="D49" i="1"/>
  <c r="B49" i="1"/>
  <c r="D48" i="1" l="1"/>
  <c r="B48" i="1"/>
  <c r="D47" i="1" l="1"/>
  <c r="B10" i="6" s="1"/>
  <c r="B47" i="1"/>
  <c r="B9" i="6" s="1"/>
  <c r="D46" i="1" l="1"/>
  <c r="B10" i="5" s="1"/>
  <c r="B46" i="1"/>
  <c r="O17" i="1" l="1"/>
  <c r="B10" i="13" l="1"/>
  <c r="C10" i="13" s="1"/>
  <c r="C7" i="13"/>
  <c r="C6" i="13"/>
  <c r="C5" i="13"/>
  <c r="C4" i="13"/>
  <c r="C3" i="13"/>
  <c r="C2" i="13"/>
  <c r="C1" i="13"/>
  <c r="B10" i="12"/>
  <c r="C10" i="12" s="1"/>
  <c r="B9" i="12"/>
  <c r="C9" i="12" s="1"/>
  <c r="B7" i="12"/>
  <c r="C7" i="12" s="1"/>
  <c r="B6" i="12"/>
  <c r="C6" i="12" s="1"/>
  <c r="B5" i="12"/>
  <c r="C5" i="12" s="1"/>
  <c r="B4" i="12"/>
  <c r="C4" i="12" s="1"/>
  <c r="B3" i="12"/>
  <c r="C3" i="12" s="1"/>
  <c r="B2" i="12"/>
  <c r="C2" i="12" s="1"/>
  <c r="B1" i="12"/>
  <c r="C1" i="12" s="1"/>
  <c r="B10" i="11"/>
  <c r="C10" i="11" s="1"/>
  <c r="B9" i="11"/>
  <c r="C9" i="11" s="1"/>
  <c r="B7" i="11"/>
  <c r="C7" i="11" s="1"/>
  <c r="B6" i="11"/>
  <c r="C6" i="11" s="1"/>
  <c r="B5" i="11"/>
  <c r="C5" i="11" s="1"/>
  <c r="B4" i="11"/>
  <c r="C4" i="11" s="1"/>
  <c r="B3" i="11"/>
  <c r="C3" i="11" s="1"/>
  <c r="B2" i="11"/>
  <c r="C2" i="11" s="1"/>
  <c r="B1" i="11"/>
  <c r="C1" i="11" s="1"/>
  <c r="B10" i="10"/>
  <c r="C10" i="10" s="1"/>
  <c r="B9" i="10"/>
  <c r="C9" i="10" s="1"/>
  <c r="B7" i="10"/>
  <c r="C7" i="10" s="1"/>
  <c r="B6" i="10"/>
  <c r="C6" i="10" s="1"/>
  <c r="B5" i="10"/>
  <c r="C5" i="10" s="1"/>
  <c r="B4" i="10"/>
  <c r="C4" i="10" s="1"/>
  <c r="B3" i="10"/>
  <c r="C3" i="10" s="1"/>
  <c r="B2" i="10"/>
  <c r="C2" i="10" s="1"/>
  <c r="B1" i="10"/>
  <c r="C1" i="10" s="1"/>
  <c r="B10" i="9"/>
  <c r="C10" i="9" s="1"/>
  <c r="B9" i="9"/>
  <c r="C9" i="9" s="1"/>
  <c r="B7" i="9"/>
  <c r="C7" i="9" s="1"/>
  <c r="B6" i="9"/>
  <c r="C6" i="9" s="1"/>
  <c r="B5" i="9"/>
  <c r="C5" i="9" s="1"/>
  <c r="B4" i="9"/>
  <c r="C4" i="9" s="1"/>
  <c r="B3" i="9"/>
  <c r="C3" i="9" s="1"/>
  <c r="B2" i="9"/>
  <c r="C2" i="9" s="1"/>
  <c r="B1" i="9"/>
  <c r="C1" i="9" s="1"/>
  <c r="B10" i="8"/>
  <c r="C10" i="8" s="1"/>
  <c r="B9" i="8"/>
  <c r="C9" i="8" s="1"/>
  <c r="B7" i="8"/>
  <c r="C7" i="8" s="1"/>
  <c r="B6" i="8"/>
  <c r="C6" i="8" s="1"/>
  <c r="B5" i="8"/>
  <c r="C5" i="8" s="1"/>
  <c r="B4" i="8"/>
  <c r="C4" i="8" s="1"/>
  <c r="B3" i="8"/>
  <c r="C3" i="8" s="1"/>
  <c r="B2" i="8"/>
  <c r="C2" i="8" s="1"/>
  <c r="B1" i="8"/>
  <c r="C1" i="8" s="1"/>
  <c r="B10" i="7"/>
  <c r="C10" i="7" s="1"/>
  <c r="B9" i="7"/>
  <c r="C9" i="7" s="1"/>
  <c r="B7" i="7"/>
  <c r="C7" i="7" s="1"/>
  <c r="B6" i="7"/>
  <c r="C6" i="7" s="1"/>
  <c r="B5" i="7"/>
  <c r="C5" i="7" s="1"/>
  <c r="B4" i="7"/>
  <c r="C4" i="7" s="1"/>
  <c r="B3" i="7"/>
  <c r="C3" i="7" s="1"/>
  <c r="B2" i="7"/>
  <c r="C2" i="7" s="1"/>
  <c r="B1" i="7"/>
  <c r="C1" i="7" s="1"/>
  <c r="C10" i="6"/>
  <c r="C9" i="6"/>
  <c r="C7" i="6"/>
  <c r="C6" i="6"/>
  <c r="C5" i="6"/>
  <c r="C4" i="6"/>
  <c r="C3" i="6"/>
  <c r="C2" i="6"/>
  <c r="C1" i="6"/>
  <c r="C10" i="5"/>
  <c r="B9" i="5"/>
  <c r="C9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B1" i="5"/>
  <c r="C1" i="5" s="1"/>
  <c r="B10" i="4"/>
  <c r="C10" i="4" s="1"/>
  <c r="B9" i="4"/>
  <c r="C9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B1" i="4"/>
  <c r="C1" i="4" s="1"/>
  <c r="B10" i="3"/>
  <c r="C10" i="3" s="1"/>
  <c r="B9" i="3"/>
  <c r="C9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B1" i="3"/>
  <c r="C1" i="3" s="1"/>
  <c r="B10" i="2"/>
  <c r="C10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B1" i="2"/>
  <c r="C1" i="2" s="1"/>
  <c r="O12" i="1"/>
  <c r="O11" i="1"/>
  <c r="O10" i="1"/>
  <c r="O9" i="1"/>
  <c r="O8" i="1"/>
  <c r="O7" i="1"/>
  <c r="O14" i="1" l="1"/>
  <c r="B54" i="1"/>
  <c r="B9" i="13" s="1"/>
  <c r="C9" i="13" s="1"/>
  <c r="B43" i="1"/>
  <c r="O16" i="1" l="1"/>
  <c r="B55" i="1"/>
  <c r="B9" i="2"/>
  <c r="C9" i="2" s="1"/>
</calcChain>
</file>

<file path=xl/sharedStrings.xml><?xml version="1.0" encoding="utf-8"?>
<sst xmlns="http://schemas.openxmlformats.org/spreadsheetml/2006/main" count="154" uniqueCount="35">
  <si>
    <t>Andel avganger i rute (inntil 3 minutter etter planlagt tid)</t>
  </si>
  <si>
    <t>Metro og pendel</t>
  </si>
  <si>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</si>
  <si>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</si>
  <si>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</si>
  <si>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</si>
  <si>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</si>
  <si>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</si>
  <si>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</si>
  <si>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</si>
  <si>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</si>
  <si>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</si>
  <si>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</si>
  <si>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</si>
  <si>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>Snitt</t>
  </si>
  <si>
    <t>Ikke i rute</t>
  </si>
  <si>
    <t>Mål 2021</t>
  </si>
  <si>
    <t>Endring %</t>
  </si>
  <si>
    <t>M1</t>
  </si>
  <si>
    <t>M2</t>
  </si>
  <si>
    <t>M3</t>
  </si>
  <si>
    <t>P4</t>
  </si>
  <si>
    <t>P5</t>
  </si>
  <si>
    <t>P6</t>
  </si>
  <si>
    <t>P7</t>
  </si>
  <si>
    <t>Total Grenland</t>
  </si>
  <si>
    <t>Inntil 5 min etter planlagt tid</t>
  </si>
  <si>
    <t>Sum Grenland</t>
  </si>
  <si>
    <t>Total Grenland inntil 3 min</t>
  </si>
  <si>
    <t>2022  - 3 min</t>
  </si>
  <si>
    <t>2022 - 5 min</t>
  </si>
  <si>
    <t>Punktlighetsrapport 2023 Grenland</t>
  </si>
  <si>
    <t>2023  - 3 min</t>
  </si>
  <si>
    <t>2023 - 5 min</t>
  </si>
  <si>
    <t>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</si>
</sst>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theme="6" tint="0.39997558519241921"/>
      </bottom>
      <diagonal/>
    </border>
    <border>
      <left/>
      <right style="medium">
        <color auto="1"/>
      </right>
      <top style="medium">
        <color auto="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/>
      <right style="medium">
        <color auto="1"/>
      </right>
      <top style="thin">
        <color theme="6" tint="0.39997558519241921"/>
      </top>
      <bottom/>
      <diagonal/>
    </border>
    <border>
      <left style="medium">
        <color auto="1"/>
      </left>
      <right/>
      <top style="thin">
        <color theme="6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6" tint="0.3999755851924192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6" tint="0.3999755851924192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5" borderId="0" applyNumberFormat="0" applyBorder="0" applyAlignment="0" applyProtection="0"/>
  </cellStyleXfs>
  <cellXfs count="85">
    <xf numFmtId="0" fontId="0" fillId="0" borderId="0" xfId="0"/>
    <xf numFmtId="0" fontId="4" fillId="0" borderId="0" xfId="0" applyFont="1"/>
    <xf numFmtId="49" fontId="5" fillId="0" borderId="0" xfId="0" applyNumberFormat="1" applyFont="1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9" fontId="1" fillId="0" borderId="4" xfId="2" applyNumberFormat="1" applyFont="1" applyBorder="1"/>
    <xf numFmtId="9" fontId="1" fillId="0" borderId="5" xfId="2" applyNumberFormat="1" applyFont="1" applyBorder="1"/>
    <xf numFmtId="9" fontId="1" fillId="3" borderId="5" xfId="2" applyNumberFormat="1" applyFont="1" applyFill="1" applyBorder="1"/>
    <xf numFmtId="9" fontId="0" fillId="0" borderId="0" xfId="0" applyNumberFormat="1"/>
    <xf numFmtId="9" fontId="1" fillId="0" borderId="5" xfId="2" applyNumberFormat="1" applyFont="1" applyFill="1" applyBorder="1"/>
    <xf numFmtId="0" fontId="0" fillId="0" borderId="0" xfId="0" applyFill="1"/>
    <xf numFmtId="0" fontId="0" fillId="4" borderId="6" xfId="0" applyFont="1" applyFill="1" applyBorder="1"/>
    <xf numFmtId="9" fontId="1" fillId="4" borderId="7" xfId="2" applyNumberFormat="1" applyFont="1" applyFill="1" applyBorder="1"/>
    <xf numFmtId="0" fontId="3" fillId="0" borderId="8" xfId="0" applyFont="1" applyFill="1" applyBorder="1"/>
    <xf numFmtId="9" fontId="3" fillId="0" borderId="10" xfId="2" applyNumberFormat="1" applyFont="1" applyFill="1" applyBorder="1"/>
    <xf numFmtId="0" fontId="6" fillId="4" borderId="11" xfId="0" applyFont="1" applyFill="1" applyBorder="1"/>
    <xf numFmtId="9" fontId="6" fillId="4" borderId="7" xfId="2" applyNumberFormat="1" applyFont="1" applyFill="1" applyBorder="1"/>
    <xf numFmtId="9" fontId="3" fillId="0" borderId="13" xfId="2" applyNumberFormat="1" applyFont="1" applyFill="1" applyBorder="1"/>
    <xf numFmtId="9" fontId="1" fillId="0" borderId="14" xfId="2" applyNumberFormat="1" applyFont="1" applyBorder="1"/>
    <xf numFmtId="9" fontId="0" fillId="0" borderId="14" xfId="0" applyNumberFormat="1" applyBorder="1"/>
    <xf numFmtId="9" fontId="7" fillId="5" borderId="14" xfId="3" applyNumberFormat="1" applyBorder="1"/>
    <xf numFmtId="0" fontId="7" fillId="5" borderId="16" xfId="3" applyBorder="1"/>
    <xf numFmtId="9" fontId="7" fillId="5" borderId="15" xfId="3" applyNumberFormat="1" applyBorder="1"/>
    <xf numFmtId="0" fontId="7" fillId="5" borderId="17" xfId="3" applyBorder="1"/>
    <xf numFmtId="9" fontId="7" fillId="5" borderId="18" xfId="3" applyNumberFormat="1" applyBorder="1"/>
    <xf numFmtId="9" fontId="7" fillId="5" borderId="19" xfId="3" applyNumberFormat="1" applyBorder="1"/>
    <xf numFmtId="0" fontId="8" fillId="5" borderId="16" xfId="3" applyFont="1" applyBorder="1"/>
    <xf numFmtId="0" fontId="8" fillId="5" borderId="14" xfId="3" applyFont="1" applyBorder="1"/>
    <xf numFmtId="0" fontId="8" fillId="5" borderId="15" xfId="3" applyFont="1" applyBorder="1"/>
    <xf numFmtId="9" fontId="1" fillId="0" borderId="20" xfId="2" applyNumberFormat="1" applyFont="1" applyBorder="1"/>
    <xf numFmtId="9" fontId="0" fillId="0" borderId="21" xfId="0" applyNumberFormat="1" applyBorder="1"/>
    <xf numFmtId="9" fontId="0" fillId="0" borderId="22" xfId="0" applyNumberFormat="1" applyBorder="1"/>
    <xf numFmtId="9" fontId="1" fillId="0" borderId="23" xfId="2" applyNumberFormat="1" applyFont="1" applyBorder="1"/>
    <xf numFmtId="9" fontId="0" fillId="0" borderId="24" xfId="0" applyNumberFormat="1" applyBorder="1"/>
    <xf numFmtId="9" fontId="1" fillId="0" borderId="25" xfId="2" applyNumberFormat="1" applyFont="1" applyBorder="1"/>
    <xf numFmtId="9" fontId="0" fillId="0" borderId="26" xfId="0" applyNumberFormat="1" applyBorder="1"/>
    <xf numFmtId="9" fontId="0" fillId="0" borderId="27" xfId="0" applyNumberFormat="1" applyBorder="1"/>
    <xf numFmtId="0" fontId="0" fillId="0" borderId="28" xfId="0" applyFont="1" applyBorder="1"/>
    <xf numFmtId="0" fontId="0" fillId="3" borderId="29" xfId="0" applyFont="1" applyFill="1" applyBorder="1"/>
    <xf numFmtId="0" fontId="0" fillId="0" borderId="29" xfId="0" applyFont="1" applyBorder="1"/>
    <xf numFmtId="0" fontId="0" fillId="0" borderId="29" xfId="0" applyFont="1" applyFill="1" applyBorder="1"/>
    <xf numFmtId="0" fontId="0" fillId="0" borderId="30" xfId="0" applyFont="1" applyFill="1" applyBorder="1"/>
    <xf numFmtId="0" fontId="3" fillId="0" borderId="20" xfId="0" applyFont="1" applyFill="1" applyBorder="1"/>
    <xf numFmtId="9" fontId="3" fillId="0" borderId="21" xfId="2" applyNumberFormat="1" applyFont="1" applyFill="1" applyBorder="1"/>
    <xf numFmtId="0" fontId="6" fillId="4" borderId="25" xfId="0" applyFont="1" applyFill="1" applyBorder="1"/>
    <xf numFmtId="9" fontId="6" fillId="4" borderId="26" xfId="1" applyNumberFormat="1" applyFont="1" applyFill="1" applyBorder="1"/>
    <xf numFmtId="0" fontId="0" fillId="4" borderId="31" xfId="0" applyFont="1" applyFill="1" applyBorder="1"/>
    <xf numFmtId="9" fontId="1" fillId="4" borderId="32" xfId="1" applyNumberFormat="1" applyFont="1" applyFill="1" applyBorder="1"/>
    <xf numFmtId="9" fontId="0" fillId="0" borderId="32" xfId="0" applyNumberFormat="1" applyBorder="1"/>
    <xf numFmtId="9" fontId="0" fillId="0" borderId="33" xfId="0" applyNumberFormat="1" applyBorder="1"/>
    <xf numFmtId="9" fontId="6" fillId="4" borderId="13" xfId="1" applyNumberFormat="1" applyFont="1" applyFill="1" applyBorder="1"/>
    <xf numFmtId="9" fontId="0" fillId="0" borderId="13" xfId="0" applyNumberFormat="1" applyBorder="1"/>
    <xf numFmtId="9" fontId="0" fillId="0" borderId="34" xfId="0" applyNumberFormat="1" applyBorder="1"/>
    <xf numFmtId="0" fontId="3" fillId="0" borderId="12" xfId="0" applyFont="1" applyFill="1" applyBorder="1"/>
    <xf numFmtId="0" fontId="0" fillId="4" borderId="8" xfId="0" applyFont="1" applyFill="1" applyBorder="1"/>
    <xf numFmtId="9" fontId="1" fillId="4" borderId="9" xfId="1" applyNumberFormat="1" applyFont="1" applyFill="1" applyBorder="1"/>
    <xf numFmtId="9" fontId="0" fillId="0" borderId="9" xfId="0" applyNumberFormat="1" applyBorder="1"/>
    <xf numFmtId="9" fontId="0" fillId="0" borderId="10" xfId="0" applyNumberFormat="1" applyBorder="1"/>
    <xf numFmtId="9" fontId="1" fillId="4" borderId="9" xfId="2" applyNumberFormat="1" applyFont="1" applyFill="1" applyBorder="1"/>
    <xf numFmtId="0" fontId="0" fillId="0" borderId="10" xfId="0" applyBorder="1"/>
    <xf numFmtId="0" fontId="0" fillId="0" borderId="20" xfId="0" applyFont="1" applyBorder="1"/>
    <xf numFmtId="9" fontId="1" fillId="0" borderId="21" xfId="2" applyNumberFormat="1" applyFont="1" applyBorder="1"/>
    <xf numFmtId="0" fontId="0" fillId="3" borderId="23" xfId="0" applyFont="1" applyFill="1" applyBorder="1"/>
    <xf numFmtId="0" fontId="0" fillId="0" borderId="23" xfId="0" applyFont="1" applyBorder="1"/>
    <xf numFmtId="0" fontId="0" fillId="0" borderId="23" xfId="0" applyFont="1" applyFill="1" applyBorder="1"/>
    <xf numFmtId="0" fontId="0" fillId="0" borderId="25" xfId="0" applyFont="1" applyFill="1" applyBorder="1"/>
    <xf numFmtId="9" fontId="1" fillId="0" borderId="26" xfId="2" applyNumberFormat="1" applyFont="1" applyBorder="1"/>
    <xf numFmtId="0" fontId="6" fillId="4" borderId="12" xfId="0" applyFont="1" applyFill="1" applyBorder="1"/>
    <xf numFmtId="9" fontId="1" fillId="4" borderId="35" xfId="1" applyNumberFormat="1" applyFont="1" applyFill="1" applyBorder="1"/>
    <xf numFmtId="9" fontId="3" fillId="0" borderId="9" xfId="2" applyNumberFormat="1" applyFont="1" applyFill="1" applyBorder="1"/>
    <xf numFmtId="9" fontId="6" fillId="4" borderId="35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2" borderId="36" xfId="0" applyFont="1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2" fillId="2" borderId="38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right"/>
    </xf>
    <xf numFmtId="0" fontId="0" fillId="0" borderId="14" xfId="0" applyBorder="1"/>
    <xf numFmtId="9" fontId="1" fillId="4" borderId="14" xfId="1" applyNumberFormat="1" applyFont="1" applyFill="1" applyBorder="1"/>
    <xf numFmtId="9" fontId="1" fillId="4" borderId="14" xfId="2" applyNumberFormat="1" applyFont="1" applyFill="1" applyBorder="1"/>
    <xf numFmtId="9" fontId="6" fillId="4" borderId="14" xfId="1" applyNumberFormat="1" applyFont="1" applyFill="1" applyBorder="1"/>
    <xf numFmtId="9" fontId="3" fillId="0" borderId="14" xfId="2" applyNumberFormat="1" applyFont="1" applyFill="1" applyBorder="1"/>
    <xf numFmtId="9" fontId="9" fillId="4" borderId="14" xfId="1" applyNumberFormat="1" applyFont="1" applyFill="1" applyBorder="1"/>
  </cellXfs>
  <cellStyles count="4">
    <cellStyle name="God" xfId="3" builtinId="26"/>
    <cellStyle name="Komma" xfId="1" builtinId="3"/>
    <cellStyle name="Normal" xfId="0" builtinId="0"/>
    <cellStyle name="Prosent" xfId="2" builtinId="5"/>
  </cellStyles>
  <dxfs count="14">
    <dxf>
      <numFmt numFmtId="13" formatCode="0\ 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6759776536312849E-2"/>
          <c:y val="0.10518353866053824"/>
          <c:w val="0.97541899441340785"/>
          <c:h val="0.719143779276394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Total!$N$7:$N$14</c:f>
              <c:numCache>
                <c:formatCode>0%</c:formatCode>
                <c:ptCount val="8"/>
                <c:pt idx="0">
                  <c:v>0.65</c:v>
                </c:pt>
                <c:pt idx="1">
                  <c:v>0.55000000000000004</c:v>
                </c:pt>
                <c:pt idx="2">
                  <c:v>0.53</c:v>
                </c:pt>
                <c:pt idx="3">
                  <c:v>0.53</c:v>
                </c:pt>
                <c:pt idx="4">
                  <c:v>0.57999999999999996</c:v>
                </c:pt>
                <c:pt idx="5">
                  <c:v>0.55000000000000004</c:v>
                </c:pt>
                <c:pt idx="6">
                  <c:v>0.64</c:v>
                </c:pt>
                <c:pt idx="7">
                  <c:v>0.4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EDF-4FE1-952F-F4CAF7C70D56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Total!$O$7:$O$14</c:f>
              <c:numCache>
                <c:formatCode>0%</c:formatCode>
                <c:ptCount val="8"/>
                <c:pt idx="0">
                  <c:v>0.35</c:v>
                </c:pt>
                <c:pt idx="1">
                  <c:v>0.44999999999999996</c:v>
                </c:pt>
                <c:pt idx="2">
                  <c:v>0.47</c:v>
                </c:pt>
                <c:pt idx="3">
                  <c:v>0.47</c:v>
                </c:pt>
                <c:pt idx="4">
                  <c:v>0.42000000000000004</c:v>
                </c:pt>
                <c:pt idx="5">
                  <c:v>0.44999999999999996</c:v>
                </c:pt>
                <c:pt idx="6">
                  <c:v>0.36</c:v>
                </c:pt>
                <c:pt idx="7">
                  <c:v>0.6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EDF-4FE1-952F-F4CAF7C70D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APRIL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April!$B$9:$B$10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4-4D76-B850-7E414B1523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458216"/>
        <c:axId val="237458608"/>
      </c:barChart>
      <c:catAx>
        <c:axId val="237458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8608"/>
        <c:crosses val="autoZero"/>
        <c:auto val="1"/>
        <c:lblAlgn val="ctr"/>
        <c:lblOffset val="100"/>
        <c:noMultiLvlLbl val="0"/>
      </c:catAx>
      <c:valAx>
        <c:axId val="2374586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inntil 3 minutter etter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A-4A25-AC73-96F6653D3570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A-4A25-AC73-96F6653D35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88912"/>
        <c:axId val="238389304"/>
      </c:barChart>
      <c:catAx>
        <c:axId val="2383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89304"/>
        <c:crosses val="autoZero"/>
        <c:auto val="1"/>
        <c:lblAlgn val="ctr"/>
        <c:lblOffset val="100"/>
        <c:noMultiLvlLbl val="0"/>
      </c:catAx>
      <c:valAx>
        <c:axId val="238389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8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INNENFOR</a:t>
            </a:r>
            <a:r>
              <a:rPr lang="nb-NO" baseline="0"/>
              <a:t>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Mai!$B$9:$B$10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6-4957-B104-0CE4D4DE3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8390088"/>
        <c:axId val="238390480"/>
      </c:barChart>
      <c:catAx>
        <c:axId val="23839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0480"/>
        <c:crosses val="autoZero"/>
        <c:auto val="1"/>
        <c:lblAlgn val="ctr"/>
        <c:lblOffset val="100"/>
        <c:noMultiLvlLbl val="0"/>
      </c:catAx>
      <c:valAx>
        <c:axId val="23839048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839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inntil</a:t>
            </a:r>
            <a:r>
              <a:rPr lang="nb-NO" baseline="0"/>
              <a:t>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1-4DF6-A384-C8184273D66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1-4DF6-A384-C8184273D6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91264"/>
        <c:axId val="238391656"/>
      </c:barChart>
      <c:catAx>
        <c:axId val="23839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1656"/>
        <c:crosses val="autoZero"/>
        <c:auto val="1"/>
        <c:lblAlgn val="ctr"/>
        <c:lblOffset val="100"/>
        <c:noMultiLvlLbl val="0"/>
      </c:catAx>
      <c:valAx>
        <c:axId val="2383916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Juni!$B$9:$B$10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7-4B6B-8387-6FF637BA54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9031656"/>
        <c:axId val="239032048"/>
      </c:barChart>
      <c:catAx>
        <c:axId val="23903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2048"/>
        <c:crosses val="autoZero"/>
        <c:auto val="1"/>
        <c:lblAlgn val="ctr"/>
        <c:lblOffset val="100"/>
        <c:noMultiLvlLbl val="0"/>
      </c:catAx>
      <c:valAx>
        <c:axId val="23903204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903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JULI inntil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6-4040-80BD-A439D6FBEE5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16-4040-80BD-A439D6FBEE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2832"/>
        <c:axId val="239033224"/>
      </c:barChart>
      <c:catAx>
        <c:axId val="23903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3224"/>
        <c:crosses val="autoZero"/>
        <c:auto val="1"/>
        <c:lblAlgn val="ctr"/>
        <c:lblOffset val="100"/>
        <c:noMultiLvlLbl val="0"/>
      </c:catAx>
      <c:valAx>
        <c:axId val="2390332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JULI INNEN 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Juli!$A$9:$A$10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Juli!$B$9:$B$10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4-4DAF-8613-77C30DBF98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4008"/>
        <c:axId val="239034400"/>
      </c:barChart>
      <c:catAx>
        <c:axId val="239034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4400"/>
        <c:crosses val="autoZero"/>
        <c:auto val="1"/>
        <c:lblAlgn val="ctr"/>
        <c:lblOffset val="100"/>
        <c:noMultiLvlLbl val="0"/>
      </c:catAx>
      <c:valAx>
        <c:axId val="2390344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4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8.0788577598879564E-3"/>
          <c:w val="0.96948682385575591"/>
          <c:h val="0.70123985011038592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A-4F0A-A168-7AA4F269C8C5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5A-4F0A-A168-7AA4F269C8C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898176"/>
        <c:axId val="238898568"/>
      </c:barChart>
      <c:catAx>
        <c:axId val="23889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8568"/>
        <c:crosses val="autoZero"/>
        <c:auto val="1"/>
        <c:lblAlgn val="ctr"/>
        <c:lblOffset val="100"/>
        <c:noMultiLvlLbl val="0"/>
      </c:catAx>
      <c:valAx>
        <c:axId val="2388985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innenfor 3 og 5 minutter</a:t>
            </a:r>
          </a:p>
        </c:rich>
      </c:tx>
      <c:layout>
        <c:manualLayout>
          <c:xMode val="edge"/>
          <c:yMode val="edge"/>
          <c:x val="0.1550312897553483"/>
          <c:y val="5.7498793430830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August!$A$9:$A$10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August!$B$9:$B$10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8-497A-B039-727D45EF34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899352"/>
        <c:axId val="238899744"/>
      </c:barChart>
      <c:catAx>
        <c:axId val="238899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9744"/>
        <c:crosses val="autoZero"/>
        <c:auto val="1"/>
        <c:lblAlgn val="ctr"/>
        <c:lblOffset val="100"/>
        <c:noMultiLvlLbl val="0"/>
      </c:catAx>
      <c:valAx>
        <c:axId val="2388997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C-4B0C-AA10-C5C5A487E886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C-4B0C-AA10-C5C5A487E8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900528"/>
        <c:axId val="238900920"/>
      </c:barChart>
      <c:catAx>
        <c:axId val="2389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900920"/>
        <c:crosses val="autoZero"/>
        <c:auto val="1"/>
        <c:lblAlgn val="ctr"/>
        <c:lblOffset val="100"/>
        <c:noMultiLvlLbl val="0"/>
      </c:catAx>
      <c:valAx>
        <c:axId val="2389009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Punklighet Total snitt år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Total!$B$42</c:f>
              <c:strCache>
                <c:ptCount val="1"/>
                <c:pt idx="0">
                  <c:v>2023  - 3 min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2.3689663174026876E-3"/>
                  <c:y val="0.240546662522675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Total!$A$55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Total!$B$55</c:f>
              <c:numCache>
                <c:formatCode>0%</c:formatCode>
                <c:ptCount val="1"/>
                <c:pt idx="0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B-41BC-8674-659C994AF13A}"/>
            </c:ext>
          </c:extLst>
        </c:ser>
        <c:ser>
          <c:idx val="1"/>
          <c:order val="1"/>
          <c:tx>
            <c:strRef>
              <c:f>Total!$C$42</c:f>
              <c:strCache>
                <c:ptCount val="1"/>
                <c:pt idx="0">
                  <c:v>2022  - 3 min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4.7379326348053752E-3"/>
                  <c:y val="0.178587673691076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Total!$A$55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Total!$C$55</c:f>
              <c:numCache>
                <c:formatCode>0%</c:formatCode>
                <c:ptCount val="1"/>
                <c:pt idx="0">
                  <c:v>0.64416666666666667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B-41BC-8674-659C994AF13A}"/>
            </c:ext>
          </c:extLst>
        </c:ser>
        <c:ser>
          <c:idx val="2"/>
          <c:order val="2"/>
          <c:tx>
            <c:strRef>
              <c:f>Total!$D$42</c:f>
              <c:strCache>
                <c:ptCount val="1"/>
                <c:pt idx="0">
                  <c:v>2023 - 5 min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2.3689663174027748E-3"/>
                  <c:y val="0.306150297756131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Total!$A$55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Total!$D$55</c:f>
              <c:numCache>
                <c:formatCode>0%</c:formatCode>
                <c:ptCount val="1"/>
                <c:pt idx="0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2B-41BC-8674-659C994AF13A}"/>
            </c:ext>
          </c:extLst>
        </c:ser>
        <c:ser>
          <c:idx val="3"/>
          <c:order val="3"/>
          <c:tx>
            <c:strRef>
              <c:f>Total!$E$42</c:f>
              <c:strCache>
                <c:ptCount val="1"/>
                <c:pt idx="0">
                  <c:v>2022 - 5 min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0"/>
                  <c:y val="0.225968076915240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Total!$A$55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Total!$E$55</c:f>
              <c:numCache>
                <c:formatCode>0%</c:formatCode>
                <c:ptCount val="1"/>
                <c:pt idx="0">
                  <c:v>0.85583333333333345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2B-41BC-8674-659C994AF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gapDepth val="90"/>
        <c:shape val="box"/>
        <c:axId val="567758175"/>
        <c:axId val="468970095"/>
        <c:axId val="0"/>
      </c:bar3DChart>
      <c:catAx>
        <c:axId val="56775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68970095"/>
        <c:crosses val="autoZero"/>
        <c:auto val="1"/>
        <c:lblAlgn val="ctr"/>
        <c:lblOffset val="100"/>
        <c:noMultiLvlLbl val="0"/>
      </c:catAx>
      <c:valAx>
        <c:axId val="4689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775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innenfor 3 og 5 minutter</a:t>
            </a:r>
            <a:endParaRPr lang="nb-NO" sz="1800">
              <a:effectLst/>
            </a:endParaRPr>
          </a:p>
        </c:rich>
      </c:tx>
      <c:layout>
        <c:manualLayout>
          <c:xMode val="edge"/>
          <c:yMode val="edge"/>
          <c:x val="0.11436081242532856"/>
          <c:y val="2.4096385542168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September!$A$9:$A$10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September!$B$9:$B$10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B-4552-8128-796CBFF83B0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901704"/>
        <c:axId val="239035360"/>
      </c:barChart>
      <c:catAx>
        <c:axId val="238901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5360"/>
        <c:crosses val="autoZero"/>
        <c:auto val="1"/>
        <c:lblAlgn val="ctr"/>
        <c:lblOffset val="100"/>
        <c:noMultiLvlLbl val="0"/>
      </c:catAx>
      <c:valAx>
        <c:axId val="2390353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3071895424836602E-2"/>
          <c:y val="0.12219807676878817"/>
          <c:w val="0.97385620915032678"/>
          <c:h val="0.71169319992206215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F-486C-B892-6C2123CCC3A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F-486C-B892-6C2123CCC3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6144"/>
        <c:axId val="239036536"/>
      </c:barChart>
      <c:catAx>
        <c:axId val="23903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6536"/>
        <c:crosses val="autoZero"/>
        <c:auto val="1"/>
        <c:lblAlgn val="ctr"/>
        <c:lblOffset val="100"/>
        <c:noMultiLvlLbl val="0"/>
      </c:catAx>
      <c:valAx>
        <c:axId val="2390365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innenfor 3 og 5 minutter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Oktober!$A$9:$A$10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Oktober!$B$9:$B$10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6-4642-BCA1-55BF3B5B198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7320"/>
        <c:axId val="239037712"/>
      </c:barChart>
      <c:catAx>
        <c:axId val="239037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7712"/>
        <c:crosses val="autoZero"/>
        <c:auto val="1"/>
        <c:lblAlgn val="ctr"/>
        <c:lblOffset val="100"/>
        <c:noMultiLvlLbl val="0"/>
      </c:catAx>
      <c:valAx>
        <c:axId val="2390377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November inntil 3 minutter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F-4380-BC41-EBFB38A78441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F-4380-BC41-EBFB38A7844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8496"/>
        <c:axId val="239038888"/>
      </c:barChart>
      <c:catAx>
        <c:axId val="23903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8888"/>
        <c:crosses val="autoZero"/>
        <c:auto val="1"/>
        <c:lblAlgn val="ctr"/>
        <c:lblOffset val="100"/>
        <c:noMultiLvlLbl val="0"/>
      </c:catAx>
      <c:valAx>
        <c:axId val="239038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November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November!$A$9:$A$10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November!$B$9:$B$10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5-494C-83F5-4D0577526E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75073584"/>
        <c:axId val="275073976"/>
      </c:barChart>
      <c:catAx>
        <c:axId val="27507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75073976"/>
        <c:crosses val="autoZero"/>
        <c:auto val="1"/>
        <c:lblAlgn val="ctr"/>
        <c:lblOffset val="100"/>
        <c:noMultiLvlLbl val="0"/>
      </c:catAx>
      <c:valAx>
        <c:axId val="2750739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7507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Desember!$B$1:$B$10</c:f>
              <c:numCache>
                <c:formatCode>0%</c:formatCode>
                <c:ptCount val="10"/>
                <c:pt idx="0">
                  <c:v>0.82</c:v>
                </c:pt>
                <c:pt idx="1">
                  <c:v>0.62</c:v>
                </c:pt>
                <c:pt idx="2">
                  <c:v>0.75</c:v>
                </c:pt>
                <c:pt idx="3">
                  <c:v>0.63</c:v>
                </c:pt>
                <c:pt idx="4">
                  <c:v>0.7</c:v>
                </c:pt>
                <c:pt idx="5">
                  <c:v>0.73</c:v>
                </c:pt>
                <c:pt idx="6">
                  <c:v>0.85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F-49A5-9CE3-95C5BEA44DF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Desember!$C$1:$C$10</c:f>
              <c:numCache>
                <c:formatCode>0%</c:formatCode>
                <c:ptCount val="10"/>
                <c:pt idx="0">
                  <c:v>0.18000000000000005</c:v>
                </c:pt>
                <c:pt idx="1">
                  <c:v>0.38</c:v>
                </c:pt>
                <c:pt idx="2">
                  <c:v>0.25</c:v>
                </c:pt>
                <c:pt idx="3">
                  <c:v>0.37</c:v>
                </c:pt>
                <c:pt idx="4">
                  <c:v>0.30000000000000004</c:v>
                </c:pt>
                <c:pt idx="5">
                  <c:v>0.27</c:v>
                </c:pt>
                <c:pt idx="6">
                  <c:v>0.15000000000000002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F-49A5-9CE3-95C5BEA44D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innenfor 3 og 5 minutter</a:t>
            </a:r>
          </a:p>
          <a:p>
            <a:pPr>
              <a:defRPr/>
            </a:pP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Desember!$B$9:$B$10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0-4064-80A6-267D3B05CE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33725320"/>
        <c:axId val="333727280"/>
      </c:barChart>
      <c:catAx>
        <c:axId val="333725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3727280"/>
        <c:crosses val="autoZero"/>
        <c:auto val="1"/>
        <c:lblAlgn val="ctr"/>
        <c:lblOffset val="100"/>
        <c:noMultiLvlLbl val="0"/>
      </c:catAx>
      <c:valAx>
        <c:axId val="3337272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372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JANUAR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Januar!$B$1:$B$10</c:f>
              <c:numCache>
                <c:formatCode>0%</c:formatCode>
                <c:ptCount val="10"/>
                <c:pt idx="0">
                  <c:v>0.65</c:v>
                </c:pt>
                <c:pt idx="1">
                  <c:v>0.55000000000000004</c:v>
                </c:pt>
                <c:pt idx="2">
                  <c:v>0.53</c:v>
                </c:pt>
                <c:pt idx="3">
                  <c:v>0.53</c:v>
                </c:pt>
                <c:pt idx="4">
                  <c:v>0.57999999999999996</c:v>
                </c:pt>
                <c:pt idx="5">
                  <c:v>0.55000000000000004</c:v>
                </c:pt>
                <c:pt idx="6">
                  <c:v>0.4</c:v>
                </c:pt>
                <c:pt idx="8">
                  <c:v>0.57999999999999996</c:v>
                </c:pt>
                <c:pt idx="9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8-4B2D-A66C-111EC102577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Januar!$C$1:$C$10</c:f>
              <c:numCache>
                <c:formatCode>0%</c:formatCode>
                <c:ptCount val="10"/>
                <c:pt idx="0">
                  <c:v>0.35</c:v>
                </c:pt>
                <c:pt idx="1">
                  <c:v>0.44999999999999996</c:v>
                </c:pt>
                <c:pt idx="2">
                  <c:v>0.47</c:v>
                </c:pt>
                <c:pt idx="3">
                  <c:v>0.47</c:v>
                </c:pt>
                <c:pt idx="4">
                  <c:v>0.42000000000000004</c:v>
                </c:pt>
                <c:pt idx="5">
                  <c:v>0.44999999999999996</c:v>
                </c:pt>
                <c:pt idx="6">
                  <c:v>0.6</c:v>
                </c:pt>
                <c:pt idx="8">
                  <c:v>0.42000000000000004</c:v>
                </c:pt>
                <c:pt idx="9">
                  <c:v>0.21999999999999997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8-4B2D-A66C-111EC102577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253288"/>
        <c:axId val="237399840"/>
      </c:barChart>
      <c:catAx>
        <c:axId val="23625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399840"/>
        <c:crosses val="autoZero"/>
        <c:auto val="1"/>
        <c:lblAlgn val="ctr"/>
        <c:lblOffset val="100"/>
        <c:noMultiLvlLbl val="0"/>
      </c:catAx>
      <c:valAx>
        <c:axId val="2373998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25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b="1"/>
              <a:t>Punktlighet Januar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118-4DD1-B344-F0751986F259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118-4DD1-B344-F0751986F259}"/>
              </c:ext>
            </c:extLst>
          </c:dPt>
          <c:cat>
            <c:strRef>
              <c:f>Januar!$A$9:$A$10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Januar!$B$9:$B$10</c:f>
              <c:numCache>
                <c:formatCode>0%</c:formatCode>
                <c:ptCount val="2"/>
                <c:pt idx="0">
                  <c:v>0.57999999999999996</c:v>
                </c:pt>
                <c:pt idx="1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8-4DD1-B344-F0751986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1503032"/>
        <c:axId val="581499752"/>
      </c:barChart>
      <c:catAx>
        <c:axId val="581503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499752"/>
        <c:crosses val="autoZero"/>
        <c:auto val="1"/>
        <c:lblAlgn val="ctr"/>
        <c:lblOffset val="100"/>
        <c:noMultiLvlLbl val="0"/>
      </c:catAx>
      <c:valAx>
        <c:axId val="58149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50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FEBRUAR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2-4494-B10B-8C83C40EFB9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32-4494-B10B-8C83C40EFB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854112"/>
        <c:axId val="236567040"/>
      </c:barChart>
      <c:catAx>
        <c:axId val="23685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6567040"/>
        <c:crosses val="autoZero"/>
        <c:auto val="1"/>
        <c:lblAlgn val="ctr"/>
        <c:lblOffset val="100"/>
        <c:noMultiLvlLbl val="0"/>
      </c:catAx>
      <c:valAx>
        <c:axId val="2365670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85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februar innenfor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Februar!$A$9:$A$10</c:f>
              <c:strCache>
                <c:ptCount val="2"/>
                <c:pt idx="0">
                  <c:v>Sum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Februar!$B$9:$B$10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D-4E94-B915-AE60749DC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8012520"/>
        <c:axId val="258014160"/>
      </c:barChart>
      <c:catAx>
        <c:axId val="258012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4160"/>
        <c:crosses val="autoZero"/>
        <c:auto val="1"/>
        <c:lblAlgn val="ctr"/>
        <c:lblOffset val="100"/>
        <c:noMultiLvlLbl val="0"/>
      </c:catAx>
      <c:valAx>
        <c:axId val="25801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2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MARS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D-4E81-A04D-56B4EF77E5D3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D-4E81-A04D-56B4EF77E5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661504"/>
        <c:axId val="237705416"/>
      </c:barChart>
      <c:catAx>
        <c:axId val="2376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705416"/>
        <c:crosses val="autoZero"/>
        <c:auto val="1"/>
        <c:lblAlgn val="ctr"/>
        <c:lblOffset val="100"/>
        <c:noMultiLvlLbl val="0"/>
      </c:catAx>
      <c:valAx>
        <c:axId val="2377054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6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MARS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Mars!$B$9:$B$10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2-4AE5-845C-22AE07B950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7040"/>
        <c:axId val="237457432"/>
      </c:barChart>
      <c:catAx>
        <c:axId val="237457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432"/>
        <c:crosses val="autoZero"/>
        <c:auto val="1"/>
        <c:lblAlgn val="ctr"/>
        <c:lblOffset val="100"/>
        <c:noMultiLvlLbl val="0"/>
      </c:catAx>
      <c:valAx>
        <c:axId val="237457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APRIL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5293708724365659E-2"/>
          <c:y val="9.5178665166854137E-2"/>
          <c:w val="0.96941258255126872"/>
          <c:h val="0.73805136857892761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9-447F-AF30-352C62D98A74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9-447F-AF30-352C62D98A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5864"/>
        <c:axId val="237455472"/>
      </c:barChart>
      <c:catAx>
        <c:axId val="23745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5472"/>
        <c:crosses val="autoZero"/>
        <c:auto val="1"/>
        <c:lblAlgn val="ctr"/>
        <c:lblOffset val="100"/>
        <c:noMultiLvlLbl val="0"/>
      </c:catAx>
      <c:valAx>
        <c:axId val="2374554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17</xdr:row>
      <xdr:rowOff>101600</xdr:rowOff>
    </xdr:from>
    <xdr:to>
      <xdr:col>13</xdr:col>
      <xdr:colOff>352424</xdr:colOff>
      <xdr:row>39</xdr:row>
      <xdr:rowOff>101600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8CD26CF2-B83F-4461-865C-5F12A8429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10</xdr:row>
      <xdr:rowOff>114300</xdr:rowOff>
    </xdr:to>
    <xdr:sp macro="" textlink="">
      <xdr:nvSpPr>
        <xdr:cNvPr id="1025" name="AutoShape 1" descr="lenke tilbake til fremsiden  logo">
          <a:extLst>
            <a:ext uri="{FF2B5EF4-FFF2-40B4-BE49-F238E27FC236}">
              <a16:creationId xmlns:a16="http://schemas.microsoft.com/office/drawing/2014/main" id="{22059760-418F-4690-92A4-3F6AB12E205B}"/>
            </a:ext>
          </a:extLst>
        </xdr:cNvPr>
        <xdr:cNvSpPr>
          <a:spLocks noChangeAspect="1" noChangeArrowheads="1"/>
        </xdr:cNvSpPr>
      </xdr:nvSpPr>
      <xdr:spPr bwMode="auto">
        <a:xfrm>
          <a:off x="139922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304800</xdr:rowOff>
    </xdr:to>
    <xdr:sp macro="" textlink="">
      <xdr:nvSpPr>
        <xdr:cNvPr id="1026" name="AutoShape 2" descr="lenke tilbake til fremsiden  logo">
          <a:extLst>
            <a:ext uri="{FF2B5EF4-FFF2-40B4-BE49-F238E27FC236}">
              <a16:creationId xmlns:a16="http://schemas.microsoft.com/office/drawing/2014/main" id="{1C53BAC0-1574-4762-A8FA-F7870E0A8C27}"/>
            </a:ext>
          </a:extLst>
        </xdr:cNvPr>
        <xdr:cNvSpPr>
          <a:spLocks noChangeAspect="1" noChangeArrowheads="1"/>
        </xdr:cNvSpPr>
      </xdr:nvSpPr>
      <xdr:spPr bwMode="auto">
        <a:xfrm>
          <a:off x="86582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533400</xdr:colOff>
      <xdr:row>0</xdr:row>
      <xdr:rowOff>47625</xdr:rowOff>
    </xdr:from>
    <xdr:to>
      <xdr:col>16</xdr:col>
      <xdr:colOff>9209</xdr:colOff>
      <xdr:row>2</xdr:row>
      <xdr:rowOff>161842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30783F2E-1F2E-43BA-9E8A-BE82FFF32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01350" y="47625"/>
          <a:ext cx="2526984" cy="660317"/>
        </a:xfrm>
        <a:prstGeom prst="rect">
          <a:avLst/>
        </a:prstGeom>
      </xdr:spPr>
    </xdr:pic>
    <xdr:clientData/>
  </xdr:twoCellAnchor>
  <xdr:twoCellAnchor>
    <xdr:from>
      <xdr:col>6</xdr:col>
      <xdr:colOff>217486</xdr:colOff>
      <xdr:row>39</xdr:row>
      <xdr:rowOff>173037</xdr:rowOff>
    </xdr:from>
    <xdr:to>
      <xdr:col>13</xdr:col>
      <xdr:colOff>466725</xdr:colOff>
      <xdr:row>60</xdr:row>
      <xdr:rowOff>47624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4F291F0-56DE-4FCB-828C-FFB054C0F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158750</xdr:rowOff>
    </xdr:from>
    <xdr:to>
      <xdr:col>10</xdr:col>
      <xdr:colOff>638175</xdr:colOff>
      <xdr:row>35</xdr:row>
      <xdr:rowOff>123825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158750</xdr:rowOff>
    </xdr:from>
    <xdr:to>
      <xdr:col>5</xdr:col>
      <xdr:colOff>619125</xdr:colOff>
      <xdr:row>53</xdr:row>
      <xdr:rowOff>92075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177800</xdr:rowOff>
    </xdr:from>
    <xdr:to>
      <xdr:col>13</xdr:col>
      <xdr:colOff>476250</xdr:colOff>
      <xdr:row>33</xdr:row>
      <xdr:rowOff>158750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146049</xdr:rowOff>
    </xdr:from>
    <xdr:to>
      <xdr:col>7</xdr:col>
      <xdr:colOff>457200</xdr:colOff>
      <xdr:row>51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12699</xdr:rowOff>
    </xdr:from>
    <xdr:to>
      <xdr:col>10</xdr:col>
      <xdr:colOff>631825</xdr:colOff>
      <xdr:row>35</xdr:row>
      <xdr:rowOff>22224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150812</xdr:rowOff>
    </xdr:from>
    <xdr:to>
      <xdr:col>6</xdr:col>
      <xdr:colOff>619125</xdr:colOff>
      <xdr:row>53</xdr:row>
      <xdr:rowOff>142875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9525</xdr:rowOff>
    </xdr:from>
    <xdr:to>
      <xdr:col>11</xdr:col>
      <xdr:colOff>612775</xdr:colOff>
      <xdr:row>34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20636</xdr:rowOff>
    </xdr:from>
    <xdr:to>
      <xdr:col>6</xdr:col>
      <xdr:colOff>669925</xdr:colOff>
      <xdr:row>53</xdr:row>
      <xdr:rowOff>28574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22224</xdr:colOff>
      <xdr:row>11</xdr:row>
      <xdr:rowOff>9524</xdr:rowOff>
    </xdr:from>
    <xdr:to>
      <xdr:col>10</xdr:col>
      <xdr:colOff>228600</xdr:colOff>
      <xdr:row>39</xdr:row>
      <xdr:rowOff>9525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15875</xdr:rowOff>
    </xdr:from>
    <xdr:to>
      <xdr:col>7</xdr:col>
      <xdr:colOff>649288</xdr:colOff>
      <xdr:row>58</xdr:row>
      <xdr:rowOff>25400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10</xdr:row>
      <xdr:rowOff>177800</xdr:rowOff>
    </xdr:from>
    <xdr:to>
      <xdr:col>11</xdr:col>
      <xdr:colOff>625475</xdr:colOff>
      <xdr:row>40</xdr:row>
      <xdr:rowOff>177800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42</xdr:row>
      <xdr:rowOff>15875</xdr:rowOff>
    </xdr:from>
    <xdr:to>
      <xdr:col>6</xdr:col>
      <xdr:colOff>314325</xdr:colOff>
      <xdr:row>58</xdr:row>
      <xdr:rowOff>111125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165099</xdr:rowOff>
    </xdr:from>
    <xdr:to>
      <xdr:col>10</xdr:col>
      <xdr:colOff>552450</xdr:colOff>
      <xdr:row>38</xdr:row>
      <xdr:rowOff>155574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12699</xdr:rowOff>
    </xdr:from>
    <xdr:to>
      <xdr:col>6</xdr:col>
      <xdr:colOff>274638</xdr:colOff>
      <xdr:row>58</xdr:row>
      <xdr:rowOff>41274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19050</xdr:rowOff>
    </xdr:from>
    <xdr:to>
      <xdr:col>10</xdr:col>
      <xdr:colOff>546100</xdr:colOff>
      <xdr:row>39</xdr:row>
      <xdr:rowOff>15875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12699</xdr:rowOff>
    </xdr:from>
    <xdr:to>
      <xdr:col>7</xdr:col>
      <xdr:colOff>190500</xdr:colOff>
      <xdr:row>58</xdr:row>
      <xdr:rowOff>19049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</xdr:rowOff>
    </xdr:from>
    <xdr:to>
      <xdr:col>11</xdr:col>
      <xdr:colOff>708025</xdr:colOff>
      <xdr:row>38</xdr:row>
      <xdr:rowOff>6350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39</xdr:row>
      <xdr:rowOff>7936</xdr:rowOff>
    </xdr:from>
    <xdr:to>
      <xdr:col>7</xdr:col>
      <xdr:colOff>711200</xdr:colOff>
      <xdr:row>57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171449</xdr:rowOff>
    </xdr:from>
    <xdr:to>
      <xdr:col>10</xdr:col>
      <xdr:colOff>669925</xdr:colOff>
      <xdr:row>33</xdr:row>
      <xdr:rowOff>165099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34</xdr:row>
      <xdr:rowOff>160337</xdr:rowOff>
    </xdr:from>
    <xdr:to>
      <xdr:col>6</xdr:col>
      <xdr:colOff>625475</xdr:colOff>
      <xdr:row>53</xdr:row>
      <xdr:rowOff>85725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9524</xdr:rowOff>
    </xdr:from>
    <xdr:to>
      <xdr:col>10</xdr:col>
      <xdr:colOff>650875</xdr:colOff>
      <xdr:row>35</xdr:row>
      <xdr:rowOff>19050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39686</xdr:colOff>
      <xdr:row>36</xdr:row>
      <xdr:rowOff>17461</xdr:rowOff>
    </xdr:from>
    <xdr:to>
      <xdr:col>6</xdr:col>
      <xdr:colOff>723900</xdr:colOff>
      <xdr:row>54</xdr:row>
      <xdr:rowOff>34925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</xdr:rowOff>
    </xdr:from>
    <xdr:to>
      <xdr:col>10</xdr:col>
      <xdr:colOff>650875</xdr:colOff>
      <xdr:row>36</xdr:row>
      <xdr:rowOff>158750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179387</xdr:rowOff>
    </xdr:from>
    <xdr:to>
      <xdr:col>6</xdr:col>
      <xdr:colOff>625476</xdr:colOff>
      <xdr:row>56</xdr:row>
      <xdr:rowOff>53975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AFF93A-A5CA-47CB-805F-FEAF04377724}" name="Tabell2" displayName="Tabell2" ref="A42:E55" headerRowCount="0" totalsRowShown="0" headerRowDxfId="13" headerRowBorderDxfId="12" tableBorderDxfId="11" totalsRowBorderDxfId="10" headerRowCellStyle="God" dataCellStyle="God">
  <tableColumns count="5">
    <tableColumn id="1" xr3:uid="{4C46157B-72D9-4848-B83D-BF3EA3418E62}" name="Kolonne1" headerRowDxfId="9" dataDxfId="8" headerRowCellStyle="God" dataCellStyle="God"/>
    <tableColumn id="2" xr3:uid="{CB2D8B7B-1F1D-475C-ACD0-1B013878E27A}" name="3min" headerRowDxfId="7" dataDxfId="6" headerRowCellStyle="God" dataCellStyle="God"/>
    <tableColumn id="3" xr3:uid="{2D689034-4BCE-4B46-85AE-D7E4E2381A30}" name="Kolonne2" headerRowDxfId="5" dataDxfId="4" headerRowCellStyle="God" dataCellStyle="God"/>
    <tableColumn id="4" xr3:uid="{CA07E7DB-5D2F-486E-A41F-1797C9AB59AB}" name="5 min" headerRowDxfId="3" dataDxfId="2" headerRowCellStyle="God" dataCellStyle="God"/>
    <tableColumn id="5" xr3:uid="{DE3D32BA-AF16-49F8-85BB-64ED16B31C8A}" name="Kolonne3" headerRowDxfId="1" dataDxfId="0" headerRowCellStyle="God" dataCellStyle="God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55"/>
  <sheetViews>
    <sheetView tabSelected="1" topLeftCell="A32" workbookViewId="0">
      <selection activeCell="P24" sqref="P24"/>
    </sheetView>
  </sheetViews>
  <sheetFormatPr baseColWidth="10" defaultColWidth="11.42578125" defaultRowHeight="15" x14ac:dyDescent="0.25"/>
  <cols>
    <col min="1" max="1" width="27" customWidth="1"/>
  </cols>
  <sheetData>
    <row r="2" spans="1:19" ht="28.5" x14ac:dyDescent="0.45">
      <c r="A2" s="1" t="s">
        <v>31</v>
      </c>
    </row>
    <row r="3" spans="1:19" ht="15.75" x14ac:dyDescent="0.25">
      <c r="A3" s="2" t="s">
        <v>0</v>
      </c>
    </row>
    <row r="4" spans="1:19" ht="15.75" thickBot="1" x14ac:dyDescent="0.3"/>
    <row r="5" spans="1:19" ht="20.100000000000001" customHeight="1" x14ac:dyDescent="0.25">
      <c r="A5" s="3" t="s">
        <v>1</v>
      </c>
      <c r="B5" s="74" t="s">
        <v>2</v>
      </c>
      <c r="C5" s="75" t="s">
        <v>3</v>
      </c>
      <c r="D5" s="75" t="s">
        <v>4</v>
      </c>
      <c r="E5" s="75" t="s">
        <v>5</v>
      </c>
      <c r="F5" s="75" t="s">
        <v>6</v>
      </c>
      <c r="G5" s="75" t="s">
        <v>7</v>
      </c>
      <c r="H5" s="75" t="s">
        <v>8</v>
      </c>
      <c r="I5" s="75" t="s">
        <v>9</v>
      </c>
      <c r="J5" s="75" t="s">
        <v>10</v>
      </c>
      <c r="K5" s="75" t="s">
        <v>11</v>
      </c>
      <c r="L5" s="75" t="s">
        <v>12</v>
      </c>
      <c r="M5" s="76" t="s">
        <v>13</v>
      </c>
      <c r="N5" s="77" t="s">
        <v>14</v>
      </c>
      <c r="O5" s="76" t="s">
        <v>15</v>
      </c>
      <c r="P5" s="4" t="s">
        <v>16</v>
      </c>
      <c r="Q5" s="5" t="s">
        <v>17</v>
      </c>
    </row>
    <row r="6" spans="1:19" x14ac:dyDescent="0.25">
      <c r="A6" s="8"/>
      <c r="B6" s="21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9"/>
      <c r="P6" s="6"/>
      <c r="Q6" s="7"/>
    </row>
    <row r="7" spans="1:19" x14ac:dyDescent="0.25">
      <c r="A7" s="8" t="s">
        <v>18</v>
      </c>
      <c r="B7" s="21">
        <v>0.65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>
        <f>ROUNDUP((AVERAGE(B7:K7)),2)</f>
        <v>0.65</v>
      </c>
      <c r="O7" s="22">
        <f>1-N7</f>
        <v>0.35</v>
      </c>
      <c r="P7" s="8"/>
      <c r="Q7" s="9"/>
      <c r="S7" s="11"/>
    </row>
    <row r="8" spans="1:19" x14ac:dyDescent="0.25">
      <c r="A8" s="8" t="s">
        <v>19</v>
      </c>
      <c r="B8" s="21">
        <v>0.55000000000000004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>
        <f>ROUNDUP((AVERAGE(B8:K8)),2)</f>
        <v>0.55000000000000004</v>
      </c>
      <c r="O8" s="22">
        <f t="shared" ref="O8:O14" si="0">1-N8</f>
        <v>0.44999999999999996</v>
      </c>
      <c r="P8" s="8"/>
      <c r="Q8" s="10"/>
    </row>
    <row r="9" spans="1:19" x14ac:dyDescent="0.25">
      <c r="A9" s="8" t="s">
        <v>20</v>
      </c>
      <c r="B9" s="21">
        <v>0.53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>
        <f t="shared" ref="N9:N14" si="1">ROUNDUP((AVERAGE(B9:K9)),2)</f>
        <v>0.53</v>
      </c>
      <c r="O9" s="22">
        <f t="shared" si="0"/>
        <v>0.47</v>
      </c>
      <c r="P9" s="8"/>
      <c r="Q9" s="9"/>
    </row>
    <row r="10" spans="1:19" x14ac:dyDescent="0.25">
      <c r="A10" s="8" t="s">
        <v>21</v>
      </c>
      <c r="B10" s="21">
        <v>0.53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>
        <f t="shared" si="1"/>
        <v>0.53</v>
      </c>
      <c r="O10" s="22">
        <f t="shared" si="0"/>
        <v>0.47</v>
      </c>
      <c r="P10" s="8"/>
      <c r="Q10" s="10"/>
    </row>
    <row r="11" spans="1:19" s="13" customFormat="1" x14ac:dyDescent="0.25">
      <c r="A11" s="8" t="s">
        <v>22</v>
      </c>
      <c r="B11" s="21">
        <v>0.57999999999999996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>
        <f t="shared" si="1"/>
        <v>0.57999999999999996</v>
      </c>
      <c r="O11" s="22">
        <f t="shared" si="0"/>
        <v>0.42000000000000004</v>
      </c>
      <c r="P11" s="8"/>
      <c r="Q11" s="12"/>
    </row>
    <row r="12" spans="1:19" x14ac:dyDescent="0.25">
      <c r="A12" s="8" t="s">
        <v>23</v>
      </c>
      <c r="B12" s="21">
        <v>0.55000000000000004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>
        <f t="shared" si="1"/>
        <v>0.55000000000000004</v>
      </c>
      <c r="O12" s="22">
        <f t="shared" si="0"/>
        <v>0.44999999999999996</v>
      </c>
      <c r="P12" s="8"/>
      <c r="Q12" s="10"/>
    </row>
    <row r="13" spans="1:19" x14ac:dyDescent="0.25">
      <c r="A13" s="8" t="s">
        <v>24</v>
      </c>
      <c r="B13" s="21">
        <v>0.64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>
        <f t="shared" si="1"/>
        <v>0.64</v>
      </c>
      <c r="O13" s="22">
        <f t="shared" si="0"/>
        <v>0.36</v>
      </c>
      <c r="P13" s="8"/>
      <c r="Q13" s="10"/>
    </row>
    <row r="14" spans="1:19" s="13" customFormat="1" x14ac:dyDescent="0.25">
      <c r="A14" s="8" t="s">
        <v>34</v>
      </c>
      <c r="B14" s="21">
        <v>0.4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>
        <f t="shared" si="1"/>
        <v>0.4</v>
      </c>
      <c r="O14" s="22">
        <f t="shared" si="0"/>
        <v>0.6</v>
      </c>
      <c r="P14" s="8"/>
      <c r="Q14" s="12"/>
    </row>
    <row r="15" spans="1:19" ht="15.75" thickBot="1" x14ac:dyDescent="0.3">
      <c r="A15" s="14"/>
      <c r="B15" s="80"/>
      <c r="C15" s="80"/>
      <c r="D15" s="80"/>
      <c r="E15" s="81"/>
      <c r="F15" s="80"/>
      <c r="G15" s="80"/>
      <c r="H15" s="80"/>
      <c r="I15" s="80"/>
      <c r="J15" s="80"/>
      <c r="K15" s="80"/>
      <c r="L15" s="80"/>
      <c r="M15" s="80"/>
      <c r="N15" s="80"/>
      <c r="O15" s="79"/>
      <c r="P15" s="71"/>
      <c r="Q15" s="15"/>
    </row>
    <row r="16" spans="1:19" s="13" customFormat="1" ht="15.75" thickBot="1" x14ac:dyDescent="0.3">
      <c r="A16" s="16" t="s">
        <v>25</v>
      </c>
      <c r="B16" s="82">
        <v>0.57999999999999996</v>
      </c>
      <c r="C16" s="82"/>
      <c r="D16" s="82"/>
      <c r="E16" s="83"/>
      <c r="F16" s="83"/>
      <c r="G16" s="83"/>
      <c r="H16" s="83"/>
      <c r="I16" s="83"/>
      <c r="J16" s="83"/>
      <c r="K16" s="83"/>
      <c r="L16" s="83"/>
      <c r="M16" s="83"/>
      <c r="N16" s="82">
        <f>AVERAGE(B16:M16)</f>
        <v>0.57999999999999996</v>
      </c>
      <c r="O16" s="82">
        <f>1-N16</f>
        <v>0.42000000000000004</v>
      </c>
      <c r="P16" s="72"/>
      <c r="Q16" s="17"/>
    </row>
    <row r="17" spans="1:17" ht="15.75" thickBot="1" x14ac:dyDescent="0.3">
      <c r="A17" s="70" t="s">
        <v>26</v>
      </c>
      <c r="B17" s="84">
        <v>0.78</v>
      </c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2">
        <f>AVERAGE(B17:M17)</f>
        <v>0.78</v>
      </c>
      <c r="O17" s="82">
        <f>1-N17</f>
        <v>0.21999999999999997</v>
      </c>
      <c r="P17" s="73"/>
      <c r="Q17" s="19"/>
    </row>
    <row r="42" spans="1:5" x14ac:dyDescent="0.25">
      <c r="A42" s="29"/>
      <c r="B42" s="30" t="s">
        <v>32</v>
      </c>
      <c r="C42" s="30" t="s">
        <v>29</v>
      </c>
      <c r="D42" s="30" t="s">
        <v>33</v>
      </c>
      <c r="E42" s="31" t="s">
        <v>30</v>
      </c>
    </row>
    <row r="43" spans="1:5" x14ac:dyDescent="0.25">
      <c r="A43" s="24" t="s">
        <v>2</v>
      </c>
      <c r="B43" s="23">
        <f>B16</f>
        <v>0.57999999999999996</v>
      </c>
      <c r="C43" s="23">
        <v>0.7</v>
      </c>
      <c r="D43" s="23">
        <f>B17</f>
        <v>0.78</v>
      </c>
      <c r="E43" s="25">
        <v>0.94</v>
      </c>
    </row>
    <row r="44" spans="1:5" x14ac:dyDescent="0.25">
      <c r="A44" s="24" t="s">
        <v>3</v>
      </c>
      <c r="B44" s="23">
        <f>C16</f>
        <v>0</v>
      </c>
      <c r="C44" s="23">
        <v>0.68</v>
      </c>
      <c r="D44" s="23">
        <f>C17</f>
        <v>0</v>
      </c>
      <c r="E44" s="25">
        <v>0.92</v>
      </c>
    </row>
    <row r="45" spans="1:5" x14ac:dyDescent="0.25">
      <c r="A45" s="24" t="s">
        <v>4</v>
      </c>
      <c r="B45" s="23">
        <f>D16</f>
        <v>0</v>
      </c>
      <c r="C45" s="23">
        <v>0.63</v>
      </c>
      <c r="D45" s="23">
        <f>D17</f>
        <v>0</v>
      </c>
      <c r="E45" s="25">
        <v>0.92</v>
      </c>
    </row>
    <row r="46" spans="1:5" x14ac:dyDescent="0.25">
      <c r="A46" s="24" t="s">
        <v>5</v>
      </c>
      <c r="B46" s="23">
        <f>E16</f>
        <v>0</v>
      </c>
      <c r="C46" s="23">
        <v>0.61</v>
      </c>
      <c r="D46" s="23">
        <f>E17</f>
        <v>0</v>
      </c>
      <c r="E46" s="25">
        <v>0.93</v>
      </c>
    </row>
    <row r="47" spans="1:5" x14ac:dyDescent="0.25">
      <c r="A47" s="24" t="s">
        <v>6</v>
      </c>
      <c r="B47" s="23">
        <f>F16</f>
        <v>0</v>
      </c>
      <c r="C47" s="23">
        <v>0.6</v>
      </c>
      <c r="D47" s="23">
        <f>F17</f>
        <v>0</v>
      </c>
      <c r="E47" s="25">
        <v>0.93</v>
      </c>
    </row>
    <row r="48" spans="1:5" x14ac:dyDescent="0.25">
      <c r="A48" s="24" t="s">
        <v>7</v>
      </c>
      <c r="B48" s="23">
        <f>G16</f>
        <v>0</v>
      </c>
      <c r="C48" s="23">
        <v>0.61</v>
      </c>
      <c r="D48" s="23">
        <f>G17</f>
        <v>0</v>
      </c>
      <c r="E48" s="25">
        <v>0.8</v>
      </c>
    </row>
    <row r="49" spans="1:5" x14ac:dyDescent="0.25">
      <c r="A49" s="24" t="s">
        <v>8</v>
      </c>
      <c r="B49" s="23">
        <f>H16</f>
        <v>0</v>
      </c>
      <c r="C49" s="23">
        <v>0.78</v>
      </c>
      <c r="D49" s="23">
        <f>H17</f>
        <v>0</v>
      </c>
      <c r="E49" s="25">
        <v>0.9</v>
      </c>
    </row>
    <row r="50" spans="1:5" x14ac:dyDescent="0.25">
      <c r="A50" s="24" t="s">
        <v>9</v>
      </c>
      <c r="B50" s="23">
        <f>I16</f>
        <v>0</v>
      </c>
      <c r="C50" s="23">
        <v>0.65</v>
      </c>
      <c r="D50" s="23">
        <f>I17</f>
        <v>0</v>
      </c>
      <c r="E50" s="25">
        <v>0.79</v>
      </c>
    </row>
    <row r="51" spans="1:5" x14ac:dyDescent="0.25">
      <c r="A51" s="24" t="s">
        <v>10</v>
      </c>
      <c r="B51" s="23">
        <f>J16</f>
        <v>0</v>
      </c>
      <c r="C51" s="23">
        <v>0.63</v>
      </c>
      <c r="D51" s="23">
        <f>J17</f>
        <v>0</v>
      </c>
      <c r="E51" s="25">
        <v>0.77</v>
      </c>
    </row>
    <row r="52" spans="1:5" x14ac:dyDescent="0.25">
      <c r="A52" s="24" t="s">
        <v>11</v>
      </c>
      <c r="B52" s="23">
        <f>K16</f>
        <v>0</v>
      </c>
      <c r="C52" s="23">
        <v>0.65</v>
      </c>
      <c r="D52" s="23">
        <f>K17</f>
        <v>0</v>
      </c>
      <c r="E52" s="25">
        <v>0.79</v>
      </c>
    </row>
    <row r="53" spans="1:5" x14ac:dyDescent="0.25">
      <c r="A53" s="24" t="s">
        <v>12</v>
      </c>
      <c r="B53" s="23">
        <f>L16</f>
        <v>0</v>
      </c>
      <c r="C53" s="23">
        <v>0.6</v>
      </c>
      <c r="D53" s="23">
        <f>L17</f>
        <v>0</v>
      </c>
      <c r="E53" s="25">
        <v>0.76</v>
      </c>
    </row>
    <row r="54" spans="1:5" x14ac:dyDescent="0.25">
      <c r="A54" s="24" t="s">
        <v>13</v>
      </c>
      <c r="B54" s="23">
        <f>M16</f>
        <v>0</v>
      </c>
      <c r="C54" s="23">
        <v>0.59</v>
      </c>
      <c r="D54" s="23">
        <f>M17</f>
        <v>0</v>
      </c>
      <c r="E54" s="25">
        <v>0.82</v>
      </c>
    </row>
    <row r="55" spans="1:5" x14ac:dyDescent="0.25">
      <c r="A55" s="26" t="s">
        <v>14</v>
      </c>
      <c r="B55" s="27">
        <f>N16</f>
        <v>0.57999999999999996</v>
      </c>
      <c r="C55" s="27">
        <v>0.64416666666666667</v>
      </c>
      <c r="D55" s="27">
        <f>N17</f>
        <v>0.78</v>
      </c>
      <c r="E55" s="28">
        <v>0.85583333333333345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"/>
  <sheetViews>
    <sheetView workbookViewId="0">
      <selection activeCell="J41" sqref="J41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3" t="s">
        <v>18</v>
      </c>
      <c r="B1" s="64">
        <f>Total!J7</f>
        <v>0</v>
      </c>
      <c r="C1" s="33">
        <f>D1-B1</f>
        <v>1</v>
      </c>
      <c r="D1" s="34">
        <v>1</v>
      </c>
    </row>
    <row r="2" spans="1:4" x14ac:dyDescent="0.25">
      <c r="A2" s="65" t="s">
        <v>19</v>
      </c>
      <c r="B2" s="21">
        <f>Total!J8</f>
        <v>0</v>
      </c>
      <c r="C2" s="22">
        <f t="shared" ref="C2:C10" si="0">D2-B2</f>
        <v>1</v>
      </c>
      <c r="D2" s="36">
        <v>1</v>
      </c>
    </row>
    <row r="3" spans="1:4" x14ac:dyDescent="0.25">
      <c r="A3" s="66" t="s">
        <v>20</v>
      </c>
      <c r="B3" s="21">
        <f>Total!J9</f>
        <v>0</v>
      </c>
      <c r="C3" s="22">
        <f t="shared" si="0"/>
        <v>1</v>
      </c>
      <c r="D3" s="36">
        <v>1</v>
      </c>
    </row>
    <row r="4" spans="1:4" x14ac:dyDescent="0.25">
      <c r="A4" s="65" t="s">
        <v>21</v>
      </c>
      <c r="B4" s="21">
        <f>Total!J10</f>
        <v>0</v>
      </c>
      <c r="C4" s="22">
        <f t="shared" si="0"/>
        <v>1</v>
      </c>
      <c r="D4" s="36">
        <v>1</v>
      </c>
    </row>
    <row r="5" spans="1:4" x14ac:dyDescent="0.25">
      <c r="A5" s="67" t="s">
        <v>22</v>
      </c>
      <c r="B5" s="21">
        <f>Total!J11</f>
        <v>0</v>
      </c>
      <c r="C5" s="22">
        <f t="shared" si="0"/>
        <v>1</v>
      </c>
      <c r="D5" s="36">
        <v>1</v>
      </c>
    </row>
    <row r="6" spans="1:4" x14ac:dyDescent="0.25">
      <c r="A6" s="65" t="s">
        <v>23</v>
      </c>
      <c r="B6" s="21">
        <f>Total!J12</f>
        <v>0</v>
      </c>
      <c r="C6" s="22">
        <f t="shared" si="0"/>
        <v>1</v>
      </c>
      <c r="D6" s="36">
        <v>1</v>
      </c>
    </row>
    <row r="7" spans="1:4" ht="15.75" thickBot="1" x14ac:dyDescent="0.3">
      <c r="A7" s="68" t="s">
        <v>24</v>
      </c>
      <c r="B7" s="69">
        <f>Total!J14</f>
        <v>0</v>
      </c>
      <c r="C7" s="38">
        <f t="shared" si="0"/>
        <v>1</v>
      </c>
      <c r="D7" s="39">
        <v>1</v>
      </c>
    </row>
    <row r="8" spans="1:4" ht="15.75" thickBot="1" x14ac:dyDescent="0.3">
      <c r="A8" s="57"/>
      <c r="B8" s="58"/>
      <c r="C8" s="59"/>
      <c r="D8" s="60"/>
    </row>
    <row r="9" spans="1:4" ht="15.75" thickBot="1" x14ac:dyDescent="0.3">
      <c r="A9" s="56" t="s">
        <v>25</v>
      </c>
      <c r="B9" s="20">
        <f>Total!B51</f>
        <v>0</v>
      </c>
      <c r="C9" s="54">
        <f t="shared" si="0"/>
        <v>1</v>
      </c>
      <c r="D9" s="55">
        <v>1</v>
      </c>
    </row>
    <row r="10" spans="1:4" ht="15.75" thickBot="1" x14ac:dyDescent="0.3">
      <c r="A10" s="18" t="s">
        <v>26</v>
      </c>
      <c r="B10" s="53">
        <f>Total!D51</f>
        <v>0</v>
      </c>
      <c r="C10" s="54">
        <f t="shared" si="0"/>
        <v>1</v>
      </c>
      <c r="D10" s="55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"/>
  <sheetViews>
    <sheetView topLeftCell="A19" workbookViewId="0">
      <selection activeCell="B9" sqref="B9"/>
    </sheetView>
  </sheetViews>
  <sheetFormatPr baseColWidth="10" defaultColWidth="11.42578125" defaultRowHeight="15" x14ac:dyDescent="0.25"/>
  <cols>
    <col min="1" max="1" width="23.5703125" bestFit="1" customWidth="1"/>
    <col min="2" max="2" width="5.28515625" bestFit="1" customWidth="1"/>
    <col min="3" max="3" width="8.140625" customWidth="1"/>
  </cols>
  <sheetData>
    <row r="1" spans="1:4" x14ac:dyDescent="0.25">
      <c r="A1" s="63" t="s">
        <v>18</v>
      </c>
      <c r="B1" s="64">
        <f>Total!K7</f>
        <v>0</v>
      </c>
      <c r="C1" s="33">
        <f>D1-B1</f>
        <v>1</v>
      </c>
      <c r="D1" s="34">
        <v>1</v>
      </c>
    </row>
    <row r="2" spans="1:4" x14ac:dyDescent="0.25">
      <c r="A2" s="65" t="s">
        <v>19</v>
      </c>
      <c r="B2" s="21">
        <f>Total!K8</f>
        <v>0</v>
      </c>
      <c r="C2" s="22">
        <f t="shared" ref="C2:C10" si="0">D2-B2</f>
        <v>1</v>
      </c>
      <c r="D2" s="36">
        <v>1</v>
      </c>
    </row>
    <row r="3" spans="1:4" x14ac:dyDescent="0.25">
      <c r="A3" s="66" t="s">
        <v>20</v>
      </c>
      <c r="B3" s="21">
        <f>Total!K9</f>
        <v>0</v>
      </c>
      <c r="C3" s="22">
        <f t="shared" si="0"/>
        <v>1</v>
      </c>
      <c r="D3" s="36">
        <v>1</v>
      </c>
    </row>
    <row r="4" spans="1:4" x14ac:dyDescent="0.25">
      <c r="A4" s="65" t="s">
        <v>21</v>
      </c>
      <c r="B4" s="21">
        <f>Total!K10</f>
        <v>0</v>
      </c>
      <c r="C4" s="22">
        <f t="shared" si="0"/>
        <v>1</v>
      </c>
      <c r="D4" s="36">
        <v>1</v>
      </c>
    </row>
    <row r="5" spans="1:4" x14ac:dyDescent="0.25">
      <c r="A5" s="67" t="s">
        <v>22</v>
      </c>
      <c r="B5" s="21">
        <f>Total!K11</f>
        <v>0</v>
      </c>
      <c r="C5" s="22">
        <f t="shared" si="0"/>
        <v>1</v>
      </c>
      <c r="D5" s="36">
        <v>1</v>
      </c>
    </row>
    <row r="6" spans="1:4" x14ac:dyDescent="0.25">
      <c r="A6" s="65" t="s">
        <v>23</v>
      </c>
      <c r="B6" s="21">
        <f>Total!K12</f>
        <v>0</v>
      </c>
      <c r="C6" s="22">
        <f t="shared" si="0"/>
        <v>1</v>
      </c>
      <c r="D6" s="36">
        <v>1</v>
      </c>
    </row>
    <row r="7" spans="1:4" ht="15.75" thickBot="1" x14ac:dyDescent="0.3">
      <c r="A7" s="68" t="s">
        <v>24</v>
      </c>
      <c r="B7" s="69">
        <f>Total!K14</f>
        <v>0</v>
      </c>
      <c r="C7" s="38">
        <f t="shared" si="0"/>
        <v>1</v>
      </c>
      <c r="D7" s="39">
        <v>1</v>
      </c>
    </row>
    <row r="8" spans="1:4" ht="15.75" thickBot="1" x14ac:dyDescent="0.3">
      <c r="A8" s="57"/>
      <c r="B8" s="58"/>
      <c r="C8" s="59"/>
      <c r="D8" s="60"/>
    </row>
    <row r="9" spans="1:4" ht="15.75" thickBot="1" x14ac:dyDescent="0.3">
      <c r="A9" s="56" t="s">
        <v>25</v>
      </c>
      <c r="B9" s="20">
        <f>Total!B52</f>
        <v>0</v>
      </c>
      <c r="C9" s="54">
        <f t="shared" si="0"/>
        <v>1</v>
      </c>
      <c r="D9" s="55">
        <v>1</v>
      </c>
    </row>
    <row r="10" spans="1:4" ht="15.75" thickBot="1" x14ac:dyDescent="0.3">
      <c r="A10" s="18" t="s">
        <v>26</v>
      </c>
      <c r="B10" s="53">
        <f>Total!D52</f>
        <v>0</v>
      </c>
      <c r="C10" s="54">
        <f t="shared" si="0"/>
        <v>1</v>
      </c>
      <c r="D10" s="55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0"/>
  <sheetViews>
    <sheetView topLeftCell="A7" workbookViewId="0">
      <selection activeCell="G5" sqref="G5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3" t="s">
        <v>18</v>
      </c>
      <c r="B1" s="64">
        <f>Total!L7</f>
        <v>0</v>
      </c>
      <c r="C1" s="33">
        <f>D1-B1</f>
        <v>1</v>
      </c>
      <c r="D1" s="34">
        <v>1</v>
      </c>
    </row>
    <row r="2" spans="1:4" x14ac:dyDescent="0.25">
      <c r="A2" s="65" t="s">
        <v>19</v>
      </c>
      <c r="B2" s="21">
        <f>Total!L8</f>
        <v>0</v>
      </c>
      <c r="C2" s="22">
        <f t="shared" ref="C2:C10" si="0">D2-B2</f>
        <v>1</v>
      </c>
      <c r="D2" s="36">
        <v>1</v>
      </c>
    </row>
    <row r="3" spans="1:4" x14ac:dyDescent="0.25">
      <c r="A3" s="66" t="s">
        <v>20</v>
      </c>
      <c r="B3" s="21">
        <f>Total!L9</f>
        <v>0</v>
      </c>
      <c r="C3" s="22">
        <f t="shared" si="0"/>
        <v>1</v>
      </c>
      <c r="D3" s="36">
        <v>1</v>
      </c>
    </row>
    <row r="4" spans="1:4" x14ac:dyDescent="0.25">
      <c r="A4" s="65" t="s">
        <v>21</v>
      </c>
      <c r="B4" s="21">
        <f>Total!L10</f>
        <v>0</v>
      </c>
      <c r="C4" s="22">
        <f t="shared" si="0"/>
        <v>1</v>
      </c>
      <c r="D4" s="36">
        <v>1</v>
      </c>
    </row>
    <row r="5" spans="1:4" x14ac:dyDescent="0.25">
      <c r="A5" s="67" t="s">
        <v>22</v>
      </c>
      <c r="B5" s="21">
        <f>Total!L11</f>
        <v>0</v>
      </c>
      <c r="C5" s="22">
        <f t="shared" si="0"/>
        <v>1</v>
      </c>
      <c r="D5" s="36">
        <v>1</v>
      </c>
    </row>
    <row r="6" spans="1:4" x14ac:dyDescent="0.25">
      <c r="A6" s="65" t="s">
        <v>23</v>
      </c>
      <c r="B6" s="21">
        <f>Total!L12</f>
        <v>0</v>
      </c>
      <c r="C6" s="22">
        <f t="shared" si="0"/>
        <v>1</v>
      </c>
      <c r="D6" s="36">
        <v>1</v>
      </c>
    </row>
    <row r="7" spans="1:4" ht="15.75" thickBot="1" x14ac:dyDescent="0.3">
      <c r="A7" s="68" t="s">
        <v>24</v>
      </c>
      <c r="B7" s="69">
        <f>Total!L14</f>
        <v>0</v>
      </c>
      <c r="C7" s="38">
        <f t="shared" si="0"/>
        <v>1</v>
      </c>
      <c r="D7" s="39">
        <v>1</v>
      </c>
    </row>
    <row r="8" spans="1:4" ht="15.75" thickBot="1" x14ac:dyDescent="0.3">
      <c r="A8" s="57"/>
      <c r="B8" s="58"/>
      <c r="C8" s="59"/>
      <c r="D8" s="60"/>
    </row>
    <row r="9" spans="1:4" ht="15.75" thickBot="1" x14ac:dyDescent="0.3">
      <c r="A9" s="56" t="s">
        <v>25</v>
      </c>
      <c r="B9" s="20">
        <f>Total!B53</f>
        <v>0</v>
      </c>
      <c r="C9" s="54">
        <f t="shared" si="0"/>
        <v>1</v>
      </c>
      <c r="D9" s="55">
        <v>1</v>
      </c>
    </row>
    <row r="10" spans="1:4" ht="15.75" thickBot="1" x14ac:dyDescent="0.3">
      <c r="A10" s="18" t="s">
        <v>26</v>
      </c>
      <c r="B10" s="53">
        <f>Total!D52</f>
        <v>0</v>
      </c>
      <c r="C10" s="54">
        <f t="shared" si="0"/>
        <v>1</v>
      </c>
      <c r="D10" s="55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0"/>
  <sheetViews>
    <sheetView workbookViewId="0">
      <selection activeCell="F3" sqref="F3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3" t="s">
        <v>18</v>
      </c>
      <c r="B1" s="64">
        <v>0.82</v>
      </c>
      <c r="C1" s="33">
        <f>D1-B1</f>
        <v>0.18000000000000005</v>
      </c>
      <c r="D1" s="34">
        <v>1</v>
      </c>
    </row>
    <row r="2" spans="1:4" x14ac:dyDescent="0.25">
      <c r="A2" s="65" t="s">
        <v>19</v>
      </c>
      <c r="B2" s="21">
        <v>0.62</v>
      </c>
      <c r="C2" s="22">
        <f t="shared" ref="C2:C10" si="0">D2-B2</f>
        <v>0.38</v>
      </c>
      <c r="D2" s="36">
        <v>1</v>
      </c>
    </row>
    <row r="3" spans="1:4" x14ac:dyDescent="0.25">
      <c r="A3" s="66" t="s">
        <v>20</v>
      </c>
      <c r="B3" s="21">
        <v>0.75</v>
      </c>
      <c r="C3" s="22">
        <f t="shared" si="0"/>
        <v>0.25</v>
      </c>
      <c r="D3" s="36">
        <v>1</v>
      </c>
    </row>
    <row r="4" spans="1:4" x14ac:dyDescent="0.25">
      <c r="A4" s="65" t="s">
        <v>21</v>
      </c>
      <c r="B4" s="21">
        <v>0.63</v>
      </c>
      <c r="C4" s="22">
        <f t="shared" si="0"/>
        <v>0.37</v>
      </c>
      <c r="D4" s="36">
        <v>1</v>
      </c>
    </row>
    <row r="5" spans="1:4" x14ac:dyDescent="0.25">
      <c r="A5" s="67" t="s">
        <v>22</v>
      </c>
      <c r="B5" s="21">
        <v>0.7</v>
      </c>
      <c r="C5" s="22">
        <f t="shared" si="0"/>
        <v>0.30000000000000004</v>
      </c>
      <c r="D5" s="36">
        <v>1</v>
      </c>
    </row>
    <row r="6" spans="1:4" x14ac:dyDescent="0.25">
      <c r="A6" s="65" t="s">
        <v>23</v>
      </c>
      <c r="B6" s="21">
        <v>0.73</v>
      </c>
      <c r="C6" s="22">
        <f t="shared" si="0"/>
        <v>0.27</v>
      </c>
      <c r="D6" s="36">
        <v>1</v>
      </c>
    </row>
    <row r="7" spans="1:4" ht="15.75" thickBot="1" x14ac:dyDescent="0.3">
      <c r="A7" s="68" t="s">
        <v>24</v>
      </c>
      <c r="B7" s="69">
        <v>0.85</v>
      </c>
      <c r="C7" s="38">
        <f t="shared" si="0"/>
        <v>0.15000000000000002</v>
      </c>
      <c r="D7" s="39">
        <v>1</v>
      </c>
    </row>
    <row r="8" spans="1:4" ht="15.75" thickBot="1" x14ac:dyDescent="0.3">
      <c r="A8" s="57"/>
      <c r="B8" s="58"/>
      <c r="C8" s="59"/>
      <c r="D8" s="60"/>
    </row>
    <row r="9" spans="1:4" ht="15.75" thickBot="1" x14ac:dyDescent="0.3">
      <c r="A9" s="56" t="s">
        <v>25</v>
      </c>
      <c r="B9" s="20">
        <f>Total!B54</f>
        <v>0</v>
      </c>
      <c r="C9" s="54">
        <f t="shared" si="0"/>
        <v>1</v>
      </c>
      <c r="D9" s="55">
        <v>1</v>
      </c>
    </row>
    <row r="10" spans="1:4" ht="15.75" thickBot="1" x14ac:dyDescent="0.3">
      <c r="A10" s="18" t="s">
        <v>26</v>
      </c>
      <c r="B10" s="53">
        <f>Total!D53</f>
        <v>0</v>
      </c>
      <c r="C10" s="54">
        <f t="shared" si="0"/>
        <v>1</v>
      </c>
      <c r="D10" s="55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opLeftCell="A18" workbookViewId="0">
      <selection activeCell="M22" sqref="M22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40" t="s">
        <v>18</v>
      </c>
      <c r="B1" s="32">
        <f>Total!B7</f>
        <v>0.65</v>
      </c>
      <c r="C1" s="33">
        <f>D1-B1</f>
        <v>0.35</v>
      </c>
      <c r="D1" s="34">
        <v>1</v>
      </c>
    </row>
    <row r="2" spans="1:4" x14ac:dyDescent="0.25">
      <c r="A2" s="41" t="s">
        <v>19</v>
      </c>
      <c r="B2" s="35">
        <f>Total!B8</f>
        <v>0.55000000000000004</v>
      </c>
      <c r="C2" s="22">
        <f t="shared" ref="C2:C7" si="0">D2-B2</f>
        <v>0.44999999999999996</v>
      </c>
      <c r="D2" s="36">
        <v>1</v>
      </c>
    </row>
    <row r="3" spans="1:4" x14ac:dyDescent="0.25">
      <c r="A3" s="42" t="s">
        <v>20</v>
      </c>
      <c r="B3" s="35">
        <f>Total!B9</f>
        <v>0.53</v>
      </c>
      <c r="C3" s="22">
        <f t="shared" si="0"/>
        <v>0.47</v>
      </c>
      <c r="D3" s="36">
        <v>1</v>
      </c>
    </row>
    <row r="4" spans="1:4" x14ac:dyDescent="0.25">
      <c r="A4" s="41" t="s">
        <v>21</v>
      </c>
      <c r="B4" s="35">
        <f>Total!B10</f>
        <v>0.53</v>
      </c>
      <c r="C4" s="22">
        <f t="shared" si="0"/>
        <v>0.47</v>
      </c>
      <c r="D4" s="36">
        <v>1</v>
      </c>
    </row>
    <row r="5" spans="1:4" x14ac:dyDescent="0.25">
      <c r="A5" s="43" t="s">
        <v>22</v>
      </c>
      <c r="B5" s="35">
        <f>Total!B11</f>
        <v>0.57999999999999996</v>
      </c>
      <c r="C5" s="22">
        <f t="shared" si="0"/>
        <v>0.42000000000000004</v>
      </c>
      <c r="D5" s="36">
        <v>1</v>
      </c>
    </row>
    <row r="6" spans="1:4" x14ac:dyDescent="0.25">
      <c r="A6" s="41" t="s">
        <v>23</v>
      </c>
      <c r="B6" s="35">
        <f>Total!B12</f>
        <v>0.55000000000000004</v>
      </c>
      <c r="C6" s="22">
        <f t="shared" si="0"/>
        <v>0.44999999999999996</v>
      </c>
      <c r="D6" s="36">
        <v>1</v>
      </c>
    </row>
    <row r="7" spans="1:4" ht="15.75" thickBot="1" x14ac:dyDescent="0.3">
      <c r="A7" s="44" t="s">
        <v>24</v>
      </c>
      <c r="B7" s="37">
        <f>Total!B14</f>
        <v>0.4</v>
      </c>
      <c r="C7" s="38">
        <f t="shared" si="0"/>
        <v>0.6</v>
      </c>
      <c r="D7" s="39">
        <v>1</v>
      </c>
    </row>
    <row r="8" spans="1:4" ht="15.75" thickBot="1" x14ac:dyDescent="0.3">
      <c r="A8" s="49"/>
      <c r="B8" s="50"/>
      <c r="C8" s="51"/>
      <c r="D8" s="52"/>
    </row>
    <row r="9" spans="1:4" x14ac:dyDescent="0.25">
      <c r="A9" s="45" t="s">
        <v>25</v>
      </c>
      <c r="B9" s="46">
        <f>Total!B43</f>
        <v>0.57999999999999996</v>
      </c>
      <c r="C9" s="33">
        <f>D9-B9</f>
        <v>0.42000000000000004</v>
      </c>
      <c r="D9" s="34">
        <v>1</v>
      </c>
    </row>
    <row r="10" spans="1:4" ht="15.75" thickBot="1" x14ac:dyDescent="0.3">
      <c r="A10" s="47" t="s">
        <v>26</v>
      </c>
      <c r="B10" s="48">
        <f>Total!D43</f>
        <v>0.78</v>
      </c>
      <c r="C10" s="38">
        <f>D10-B10</f>
        <v>0.21999999999999997</v>
      </c>
      <c r="D10" s="39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H4" sqref="H4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3" t="s">
        <v>18</v>
      </c>
      <c r="B1" s="64">
        <f>Total!C7</f>
        <v>0</v>
      </c>
      <c r="C1" s="33">
        <f>D1-B1</f>
        <v>1</v>
      </c>
      <c r="D1" s="34">
        <v>1</v>
      </c>
    </row>
    <row r="2" spans="1:4" x14ac:dyDescent="0.25">
      <c r="A2" s="65" t="s">
        <v>19</v>
      </c>
      <c r="B2" s="21">
        <f>Total!C8</f>
        <v>0</v>
      </c>
      <c r="C2" s="22">
        <f t="shared" ref="C2:C7" si="0">D2-B2</f>
        <v>1</v>
      </c>
      <c r="D2" s="36">
        <v>1</v>
      </c>
    </row>
    <row r="3" spans="1:4" x14ac:dyDescent="0.25">
      <c r="A3" s="66" t="s">
        <v>20</v>
      </c>
      <c r="B3" s="21">
        <f>Total!C9</f>
        <v>0</v>
      </c>
      <c r="C3" s="22">
        <f t="shared" si="0"/>
        <v>1</v>
      </c>
      <c r="D3" s="36">
        <v>1</v>
      </c>
    </row>
    <row r="4" spans="1:4" x14ac:dyDescent="0.25">
      <c r="A4" s="65" t="s">
        <v>21</v>
      </c>
      <c r="B4" s="21">
        <f>Total!C10</f>
        <v>0</v>
      </c>
      <c r="C4" s="22">
        <f t="shared" si="0"/>
        <v>1</v>
      </c>
      <c r="D4" s="36">
        <v>1</v>
      </c>
    </row>
    <row r="5" spans="1:4" x14ac:dyDescent="0.25">
      <c r="A5" s="67" t="s">
        <v>22</v>
      </c>
      <c r="B5" s="21">
        <f>Total!C11</f>
        <v>0</v>
      </c>
      <c r="C5" s="22">
        <f t="shared" si="0"/>
        <v>1</v>
      </c>
      <c r="D5" s="36">
        <v>1</v>
      </c>
    </row>
    <row r="6" spans="1:4" x14ac:dyDescent="0.25">
      <c r="A6" s="65" t="s">
        <v>23</v>
      </c>
      <c r="B6" s="21">
        <f>Total!C12</f>
        <v>0</v>
      </c>
      <c r="C6" s="22">
        <f t="shared" si="0"/>
        <v>1</v>
      </c>
      <c r="D6" s="36">
        <v>1</v>
      </c>
    </row>
    <row r="7" spans="1:4" ht="15.75" thickBot="1" x14ac:dyDescent="0.3">
      <c r="A7" s="68" t="s">
        <v>24</v>
      </c>
      <c r="B7" s="69">
        <f>Total!C14</f>
        <v>0</v>
      </c>
      <c r="C7" s="38">
        <f t="shared" si="0"/>
        <v>1</v>
      </c>
      <c r="D7" s="39">
        <v>1</v>
      </c>
    </row>
    <row r="8" spans="1:4" ht="15.75" thickBot="1" x14ac:dyDescent="0.3">
      <c r="A8" s="57"/>
      <c r="B8" s="58"/>
      <c r="C8" s="59"/>
      <c r="D8" s="60"/>
    </row>
    <row r="9" spans="1:4" ht="15.75" thickBot="1" x14ac:dyDescent="0.3">
      <c r="A9" s="56" t="s">
        <v>27</v>
      </c>
      <c r="B9" s="20">
        <f>Total!B44</f>
        <v>0</v>
      </c>
      <c r="C9" s="54">
        <f>D9-B9</f>
        <v>1</v>
      </c>
      <c r="D9" s="55">
        <v>1</v>
      </c>
    </row>
    <row r="10" spans="1:4" ht="15.75" thickBot="1" x14ac:dyDescent="0.3">
      <c r="A10" s="18" t="s">
        <v>26</v>
      </c>
      <c r="B10" s="53">
        <f>Total!D44</f>
        <v>0</v>
      </c>
      <c r="C10" s="54">
        <f>D10-B10</f>
        <v>1</v>
      </c>
      <c r="D10" s="55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topLeftCell="A7" workbookViewId="0">
      <selection activeCell="P29" sqref="P29"/>
    </sheetView>
  </sheetViews>
  <sheetFormatPr baseColWidth="10" defaultColWidth="11.42578125" defaultRowHeight="15" x14ac:dyDescent="0.25"/>
  <cols>
    <col min="1" max="1" width="24.85546875" bestFit="1" customWidth="1"/>
  </cols>
  <sheetData>
    <row r="1" spans="1:4" x14ac:dyDescent="0.25">
      <c r="A1" s="63" t="s">
        <v>18</v>
      </c>
      <c r="B1" s="64">
        <f>Total!D7</f>
        <v>0</v>
      </c>
      <c r="C1" s="33">
        <f>D1-B1</f>
        <v>1</v>
      </c>
      <c r="D1" s="34">
        <v>1</v>
      </c>
    </row>
    <row r="2" spans="1:4" x14ac:dyDescent="0.25">
      <c r="A2" s="65" t="s">
        <v>19</v>
      </c>
      <c r="B2" s="21">
        <f>Total!D8</f>
        <v>0</v>
      </c>
      <c r="C2" s="22">
        <f t="shared" ref="C2:C10" si="0">D2-B2</f>
        <v>1</v>
      </c>
      <c r="D2" s="36">
        <v>1</v>
      </c>
    </row>
    <row r="3" spans="1:4" x14ac:dyDescent="0.25">
      <c r="A3" s="66" t="s">
        <v>20</v>
      </c>
      <c r="B3" s="21">
        <f>Total!D9</f>
        <v>0</v>
      </c>
      <c r="C3" s="22">
        <f t="shared" si="0"/>
        <v>1</v>
      </c>
      <c r="D3" s="36">
        <v>1</v>
      </c>
    </row>
    <row r="4" spans="1:4" x14ac:dyDescent="0.25">
      <c r="A4" s="65" t="s">
        <v>21</v>
      </c>
      <c r="B4" s="21">
        <f>Total!D10</f>
        <v>0</v>
      </c>
      <c r="C4" s="22">
        <f t="shared" si="0"/>
        <v>1</v>
      </c>
      <c r="D4" s="36">
        <v>1</v>
      </c>
    </row>
    <row r="5" spans="1:4" x14ac:dyDescent="0.25">
      <c r="A5" s="67" t="s">
        <v>22</v>
      </c>
      <c r="B5" s="21">
        <f>Total!D11</f>
        <v>0</v>
      </c>
      <c r="C5" s="22">
        <f t="shared" si="0"/>
        <v>1</v>
      </c>
      <c r="D5" s="36">
        <v>1</v>
      </c>
    </row>
    <row r="6" spans="1:4" x14ac:dyDescent="0.25">
      <c r="A6" s="65" t="s">
        <v>23</v>
      </c>
      <c r="B6" s="21">
        <f>Total!D12</f>
        <v>0</v>
      </c>
      <c r="C6" s="22">
        <f t="shared" si="0"/>
        <v>1</v>
      </c>
      <c r="D6" s="36">
        <v>1</v>
      </c>
    </row>
    <row r="7" spans="1:4" ht="15.75" thickBot="1" x14ac:dyDescent="0.3">
      <c r="A7" s="68" t="s">
        <v>24</v>
      </c>
      <c r="B7" s="69">
        <f>Total!D14</f>
        <v>0</v>
      </c>
      <c r="C7" s="38">
        <f t="shared" si="0"/>
        <v>1</v>
      </c>
      <c r="D7" s="39">
        <v>1</v>
      </c>
    </row>
    <row r="8" spans="1:4" ht="15.75" thickBot="1" x14ac:dyDescent="0.3">
      <c r="A8" s="57"/>
      <c r="B8" s="58"/>
      <c r="C8" s="59"/>
      <c r="D8" s="60"/>
    </row>
    <row r="9" spans="1:4" ht="15.75" thickBot="1" x14ac:dyDescent="0.3">
      <c r="A9" s="56" t="s">
        <v>28</v>
      </c>
      <c r="B9" s="20">
        <f>Total!B45</f>
        <v>0</v>
      </c>
      <c r="C9" s="54">
        <f t="shared" si="0"/>
        <v>1</v>
      </c>
      <c r="D9" s="55">
        <v>1</v>
      </c>
    </row>
    <row r="10" spans="1:4" ht="15.75" thickBot="1" x14ac:dyDescent="0.3">
      <c r="A10" s="18" t="s">
        <v>26</v>
      </c>
      <c r="B10" s="53">
        <f>Total!D45</f>
        <v>0</v>
      </c>
      <c r="C10" s="54">
        <f t="shared" si="0"/>
        <v>1</v>
      </c>
      <c r="D10" s="55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"/>
  <sheetViews>
    <sheetView workbookViewId="0">
      <selection activeCell="B10" sqref="B10"/>
    </sheetView>
  </sheetViews>
  <sheetFormatPr baseColWidth="10" defaultColWidth="11.42578125" defaultRowHeight="15" x14ac:dyDescent="0.25"/>
  <cols>
    <col min="1" max="1" width="24.85546875" bestFit="1" customWidth="1"/>
  </cols>
  <sheetData>
    <row r="1" spans="1:4" x14ac:dyDescent="0.25">
      <c r="A1" s="63" t="s">
        <v>18</v>
      </c>
      <c r="B1" s="64">
        <f>Total!E7</f>
        <v>0</v>
      </c>
      <c r="C1" s="64">
        <f>D1-B1</f>
        <v>1</v>
      </c>
      <c r="D1" s="34">
        <v>1</v>
      </c>
    </row>
    <row r="2" spans="1:4" x14ac:dyDescent="0.25">
      <c r="A2" s="65" t="s">
        <v>19</v>
      </c>
      <c r="B2" s="21">
        <f>Total!E8</f>
        <v>0</v>
      </c>
      <c r="C2" s="21">
        <f t="shared" ref="C2:C7" si="0">D2-B2</f>
        <v>1</v>
      </c>
      <c r="D2" s="36">
        <v>1</v>
      </c>
    </row>
    <row r="3" spans="1:4" x14ac:dyDescent="0.25">
      <c r="A3" s="66" t="s">
        <v>20</v>
      </c>
      <c r="B3" s="21">
        <f>Total!E9</f>
        <v>0</v>
      </c>
      <c r="C3" s="21">
        <f t="shared" si="0"/>
        <v>1</v>
      </c>
      <c r="D3" s="36">
        <v>1</v>
      </c>
    </row>
    <row r="4" spans="1:4" x14ac:dyDescent="0.25">
      <c r="A4" s="65" t="s">
        <v>21</v>
      </c>
      <c r="B4" s="21">
        <f>Total!E10</f>
        <v>0</v>
      </c>
      <c r="C4" s="21">
        <f t="shared" si="0"/>
        <v>1</v>
      </c>
      <c r="D4" s="36">
        <v>1</v>
      </c>
    </row>
    <row r="5" spans="1:4" x14ac:dyDescent="0.25">
      <c r="A5" s="67" t="s">
        <v>22</v>
      </c>
      <c r="B5" s="21">
        <f>Total!E11</f>
        <v>0</v>
      </c>
      <c r="C5" s="21">
        <f t="shared" si="0"/>
        <v>1</v>
      </c>
      <c r="D5" s="36">
        <v>1</v>
      </c>
    </row>
    <row r="6" spans="1:4" x14ac:dyDescent="0.25">
      <c r="A6" s="65" t="s">
        <v>23</v>
      </c>
      <c r="B6" s="21">
        <f>Total!E12</f>
        <v>0</v>
      </c>
      <c r="C6" s="21">
        <f t="shared" si="0"/>
        <v>1</v>
      </c>
      <c r="D6" s="36">
        <v>1</v>
      </c>
    </row>
    <row r="7" spans="1:4" ht="15.75" thickBot="1" x14ac:dyDescent="0.3">
      <c r="A7" s="68" t="s">
        <v>24</v>
      </c>
      <c r="B7" s="69">
        <f>Total!E14</f>
        <v>0</v>
      </c>
      <c r="C7" s="69">
        <f t="shared" si="0"/>
        <v>1</v>
      </c>
      <c r="D7" s="39">
        <v>1</v>
      </c>
    </row>
    <row r="8" spans="1:4" ht="15.75" thickBot="1" x14ac:dyDescent="0.3">
      <c r="A8" s="57"/>
      <c r="B8" s="61"/>
      <c r="C8" s="58"/>
      <c r="D8" s="62"/>
    </row>
    <row r="9" spans="1:4" ht="15.75" thickBot="1" x14ac:dyDescent="0.3">
      <c r="A9" s="56" t="s">
        <v>28</v>
      </c>
      <c r="B9" s="20">
        <f>Total!B46</f>
        <v>0</v>
      </c>
      <c r="C9" s="20">
        <f>D9-B9</f>
        <v>1</v>
      </c>
      <c r="D9" s="55">
        <v>1</v>
      </c>
    </row>
    <row r="10" spans="1:4" ht="15.75" thickBot="1" x14ac:dyDescent="0.3">
      <c r="A10" s="18" t="s">
        <v>26</v>
      </c>
      <c r="B10" s="53">
        <f>Total!D46</f>
        <v>0</v>
      </c>
      <c r="C10" s="20">
        <f>D10-B10</f>
        <v>1</v>
      </c>
      <c r="D10" s="55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topLeftCell="A28" workbookViewId="0">
      <selection activeCell="O18" sqref="O18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3" t="s">
        <v>18</v>
      </c>
      <c r="B1" s="64">
        <f>Total!F7</f>
        <v>0</v>
      </c>
      <c r="C1" s="33">
        <f>D1-B1</f>
        <v>1</v>
      </c>
      <c r="D1" s="34">
        <v>1</v>
      </c>
    </row>
    <row r="2" spans="1:4" x14ac:dyDescent="0.25">
      <c r="A2" s="65" t="s">
        <v>19</v>
      </c>
      <c r="B2" s="21">
        <f>Total!F8</f>
        <v>0</v>
      </c>
      <c r="C2" s="22">
        <f t="shared" ref="C2:C10" si="0">D2-B2</f>
        <v>1</v>
      </c>
      <c r="D2" s="36">
        <v>1</v>
      </c>
    </row>
    <row r="3" spans="1:4" x14ac:dyDescent="0.25">
      <c r="A3" s="66" t="s">
        <v>20</v>
      </c>
      <c r="B3" s="21">
        <f>Total!F9</f>
        <v>0</v>
      </c>
      <c r="C3" s="22">
        <f t="shared" si="0"/>
        <v>1</v>
      </c>
      <c r="D3" s="36">
        <v>1</v>
      </c>
    </row>
    <row r="4" spans="1:4" x14ac:dyDescent="0.25">
      <c r="A4" s="65" t="s">
        <v>21</v>
      </c>
      <c r="B4" s="21">
        <f>Total!F10</f>
        <v>0</v>
      </c>
      <c r="C4" s="22">
        <f t="shared" si="0"/>
        <v>1</v>
      </c>
      <c r="D4" s="36">
        <v>1</v>
      </c>
    </row>
    <row r="5" spans="1:4" x14ac:dyDescent="0.25">
      <c r="A5" s="67" t="s">
        <v>22</v>
      </c>
      <c r="B5" s="21">
        <f>Total!F11</f>
        <v>0</v>
      </c>
      <c r="C5" s="22">
        <f t="shared" si="0"/>
        <v>1</v>
      </c>
      <c r="D5" s="36">
        <v>1</v>
      </c>
    </row>
    <row r="6" spans="1:4" x14ac:dyDescent="0.25">
      <c r="A6" s="65" t="s">
        <v>23</v>
      </c>
      <c r="B6" s="21">
        <f>Total!F12</f>
        <v>0</v>
      </c>
      <c r="C6" s="22">
        <f t="shared" si="0"/>
        <v>1</v>
      </c>
      <c r="D6" s="36">
        <v>1</v>
      </c>
    </row>
    <row r="7" spans="1:4" ht="15.75" thickBot="1" x14ac:dyDescent="0.3">
      <c r="A7" s="68" t="s">
        <v>24</v>
      </c>
      <c r="B7" s="69">
        <f>Total!F14</f>
        <v>0</v>
      </c>
      <c r="C7" s="38">
        <f t="shared" si="0"/>
        <v>1</v>
      </c>
      <c r="D7" s="39">
        <v>1</v>
      </c>
    </row>
    <row r="8" spans="1:4" ht="15.75" thickBot="1" x14ac:dyDescent="0.3">
      <c r="A8" s="57"/>
      <c r="B8" s="58"/>
      <c r="C8" s="59"/>
      <c r="D8" s="60"/>
    </row>
    <row r="9" spans="1:4" ht="15.75" thickBot="1" x14ac:dyDescent="0.3">
      <c r="A9" s="56" t="s">
        <v>25</v>
      </c>
      <c r="B9" s="20">
        <f>Total!B47</f>
        <v>0</v>
      </c>
      <c r="C9" s="54">
        <f t="shared" si="0"/>
        <v>1</v>
      </c>
      <c r="D9" s="55">
        <v>1</v>
      </c>
    </row>
    <row r="10" spans="1:4" ht="15.75" thickBot="1" x14ac:dyDescent="0.3">
      <c r="A10" s="18" t="s">
        <v>26</v>
      </c>
      <c r="B10" s="53">
        <f>Total!D47</f>
        <v>0</v>
      </c>
      <c r="C10" s="54">
        <f t="shared" si="0"/>
        <v>1</v>
      </c>
      <c r="D10" s="55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B9" sqref="B9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3" t="s">
        <v>18</v>
      </c>
      <c r="B1" s="64">
        <f>Total!G7</f>
        <v>0</v>
      </c>
      <c r="C1" s="33">
        <f>D1-B1</f>
        <v>1</v>
      </c>
      <c r="D1" s="34">
        <v>1</v>
      </c>
    </row>
    <row r="2" spans="1:4" x14ac:dyDescent="0.25">
      <c r="A2" s="65" t="s">
        <v>19</v>
      </c>
      <c r="B2" s="21">
        <f>Total!G8</f>
        <v>0</v>
      </c>
      <c r="C2" s="22">
        <f t="shared" ref="C2:C10" si="0">D2-B2</f>
        <v>1</v>
      </c>
      <c r="D2" s="36">
        <v>1</v>
      </c>
    </row>
    <row r="3" spans="1:4" x14ac:dyDescent="0.25">
      <c r="A3" s="66" t="s">
        <v>20</v>
      </c>
      <c r="B3" s="21">
        <f>Total!G9</f>
        <v>0</v>
      </c>
      <c r="C3" s="22">
        <f t="shared" si="0"/>
        <v>1</v>
      </c>
      <c r="D3" s="36">
        <v>1</v>
      </c>
    </row>
    <row r="4" spans="1:4" x14ac:dyDescent="0.25">
      <c r="A4" s="65" t="s">
        <v>21</v>
      </c>
      <c r="B4" s="21">
        <f>Total!G10</f>
        <v>0</v>
      </c>
      <c r="C4" s="22">
        <f t="shared" si="0"/>
        <v>1</v>
      </c>
      <c r="D4" s="36">
        <v>1</v>
      </c>
    </row>
    <row r="5" spans="1:4" x14ac:dyDescent="0.25">
      <c r="A5" s="67" t="s">
        <v>22</v>
      </c>
      <c r="B5" s="21">
        <f>Total!G11</f>
        <v>0</v>
      </c>
      <c r="C5" s="22">
        <f t="shared" si="0"/>
        <v>1</v>
      </c>
      <c r="D5" s="36">
        <v>1</v>
      </c>
    </row>
    <row r="6" spans="1:4" x14ac:dyDescent="0.25">
      <c r="A6" s="65" t="s">
        <v>23</v>
      </c>
      <c r="B6" s="21">
        <f>Total!G12</f>
        <v>0</v>
      </c>
      <c r="C6" s="22">
        <f t="shared" si="0"/>
        <v>1</v>
      </c>
      <c r="D6" s="36">
        <v>1</v>
      </c>
    </row>
    <row r="7" spans="1:4" ht="15.75" thickBot="1" x14ac:dyDescent="0.3">
      <c r="A7" s="68" t="s">
        <v>24</v>
      </c>
      <c r="B7" s="69">
        <f>Total!G14</f>
        <v>0</v>
      </c>
      <c r="C7" s="38">
        <f t="shared" si="0"/>
        <v>1</v>
      </c>
      <c r="D7" s="39">
        <v>1</v>
      </c>
    </row>
    <row r="8" spans="1:4" ht="15.75" thickBot="1" x14ac:dyDescent="0.3">
      <c r="A8" s="57"/>
      <c r="B8" s="58"/>
      <c r="C8" s="59"/>
      <c r="D8" s="60"/>
    </row>
    <row r="9" spans="1:4" ht="15.75" thickBot="1" x14ac:dyDescent="0.3">
      <c r="A9" s="56" t="s">
        <v>25</v>
      </c>
      <c r="B9" s="20">
        <f>Total!B48</f>
        <v>0</v>
      </c>
      <c r="C9" s="54">
        <f t="shared" si="0"/>
        <v>1</v>
      </c>
      <c r="D9" s="55">
        <v>1</v>
      </c>
    </row>
    <row r="10" spans="1:4" ht="15.75" thickBot="1" x14ac:dyDescent="0.3">
      <c r="A10" s="18" t="s">
        <v>26</v>
      </c>
      <c r="B10" s="53">
        <f>Total!D48</f>
        <v>0</v>
      </c>
      <c r="C10" s="54">
        <f t="shared" si="0"/>
        <v>1</v>
      </c>
      <c r="D10" s="55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N21" sqref="N21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3" t="s">
        <v>18</v>
      </c>
      <c r="B1" s="64">
        <f>Total!H7</f>
        <v>0</v>
      </c>
      <c r="C1" s="33">
        <f>D1-B1</f>
        <v>1</v>
      </c>
      <c r="D1" s="34">
        <v>1</v>
      </c>
    </row>
    <row r="2" spans="1:4" x14ac:dyDescent="0.25">
      <c r="A2" s="65" t="s">
        <v>19</v>
      </c>
      <c r="B2" s="21">
        <f>Total!H8</f>
        <v>0</v>
      </c>
      <c r="C2" s="22">
        <f t="shared" ref="C2:C10" si="0">D2-B2</f>
        <v>1</v>
      </c>
      <c r="D2" s="36">
        <v>1</v>
      </c>
    </row>
    <row r="3" spans="1:4" x14ac:dyDescent="0.25">
      <c r="A3" s="66" t="s">
        <v>20</v>
      </c>
      <c r="B3" s="21">
        <f>Total!H9</f>
        <v>0</v>
      </c>
      <c r="C3" s="22">
        <f t="shared" si="0"/>
        <v>1</v>
      </c>
      <c r="D3" s="36">
        <v>1</v>
      </c>
    </row>
    <row r="4" spans="1:4" x14ac:dyDescent="0.25">
      <c r="A4" s="65" t="s">
        <v>21</v>
      </c>
      <c r="B4" s="21">
        <f>Total!H10</f>
        <v>0</v>
      </c>
      <c r="C4" s="22">
        <f t="shared" si="0"/>
        <v>1</v>
      </c>
      <c r="D4" s="36">
        <v>1</v>
      </c>
    </row>
    <row r="5" spans="1:4" x14ac:dyDescent="0.25">
      <c r="A5" s="67" t="s">
        <v>22</v>
      </c>
      <c r="B5" s="21">
        <f>Total!H11</f>
        <v>0</v>
      </c>
      <c r="C5" s="22">
        <f t="shared" si="0"/>
        <v>1</v>
      </c>
      <c r="D5" s="36">
        <v>1</v>
      </c>
    </row>
    <row r="6" spans="1:4" x14ac:dyDescent="0.25">
      <c r="A6" s="65" t="s">
        <v>23</v>
      </c>
      <c r="B6" s="21">
        <f>Total!H12</f>
        <v>0</v>
      </c>
      <c r="C6" s="22">
        <f t="shared" si="0"/>
        <v>1</v>
      </c>
      <c r="D6" s="36">
        <v>1</v>
      </c>
    </row>
    <row r="7" spans="1:4" ht="15.75" thickBot="1" x14ac:dyDescent="0.3">
      <c r="A7" s="68" t="s">
        <v>24</v>
      </c>
      <c r="B7" s="69">
        <f>Total!H14</f>
        <v>0</v>
      </c>
      <c r="C7" s="38">
        <f t="shared" si="0"/>
        <v>1</v>
      </c>
      <c r="D7" s="39">
        <v>1</v>
      </c>
    </row>
    <row r="8" spans="1:4" ht="15.75" thickBot="1" x14ac:dyDescent="0.3">
      <c r="A8" s="57"/>
      <c r="B8" s="58"/>
      <c r="C8" s="59"/>
      <c r="D8" s="60"/>
    </row>
    <row r="9" spans="1:4" ht="15.75" thickBot="1" x14ac:dyDescent="0.3">
      <c r="A9" s="56" t="s">
        <v>25</v>
      </c>
      <c r="B9" s="20">
        <f>Total!B49</f>
        <v>0</v>
      </c>
      <c r="C9" s="54">
        <f t="shared" si="0"/>
        <v>1</v>
      </c>
      <c r="D9" s="55">
        <v>1</v>
      </c>
    </row>
    <row r="10" spans="1:4" ht="15.75" thickBot="1" x14ac:dyDescent="0.3">
      <c r="A10" s="18" t="s">
        <v>26</v>
      </c>
      <c r="B10" s="53">
        <f>Total!D49</f>
        <v>0</v>
      </c>
      <c r="C10" s="54">
        <f t="shared" si="0"/>
        <v>1</v>
      </c>
      <c r="D10" s="55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"/>
  <sheetViews>
    <sheetView workbookViewId="0">
      <selection activeCell="E1" sqref="E1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3" t="s">
        <v>18</v>
      </c>
      <c r="B1" s="64">
        <f>Total!I7</f>
        <v>0</v>
      </c>
      <c r="C1" s="33">
        <f>D1-B1</f>
        <v>1</v>
      </c>
      <c r="D1" s="34">
        <v>1</v>
      </c>
    </row>
    <row r="2" spans="1:4" x14ac:dyDescent="0.25">
      <c r="A2" s="65" t="s">
        <v>19</v>
      </c>
      <c r="B2" s="21">
        <f>Total!I8</f>
        <v>0</v>
      </c>
      <c r="C2" s="22">
        <f t="shared" ref="C2:C10" si="0">D2-B2</f>
        <v>1</v>
      </c>
      <c r="D2" s="36">
        <v>1</v>
      </c>
    </row>
    <row r="3" spans="1:4" x14ac:dyDescent="0.25">
      <c r="A3" s="66" t="s">
        <v>20</v>
      </c>
      <c r="B3" s="21">
        <f>Total!I9</f>
        <v>0</v>
      </c>
      <c r="C3" s="22">
        <f t="shared" si="0"/>
        <v>1</v>
      </c>
      <c r="D3" s="36">
        <v>1</v>
      </c>
    </row>
    <row r="4" spans="1:4" x14ac:dyDescent="0.25">
      <c r="A4" s="65" t="s">
        <v>21</v>
      </c>
      <c r="B4" s="21">
        <f>Total!I10</f>
        <v>0</v>
      </c>
      <c r="C4" s="22">
        <f t="shared" si="0"/>
        <v>1</v>
      </c>
      <c r="D4" s="36">
        <v>1</v>
      </c>
    </row>
    <row r="5" spans="1:4" x14ac:dyDescent="0.25">
      <c r="A5" s="67" t="s">
        <v>22</v>
      </c>
      <c r="B5" s="21">
        <f>Total!I11</f>
        <v>0</v>
      </c>
      <c r="C5" s="22">
        <f t="shared" si="0"/>
        <v>1</v>
      </c>
      <c r="D5" s="36">
        <v>1</v>
      </c>
    </row>
    <row r="6" spans="1:4" x14ac:dyDescent="0.25">
      <c r="A6" s="65" t="s">
        <v>23</v>
      </c>
      <c r="B6" s="21">
        <f>Total!I12</f>
        <v>0</v>
      </c>
      <c r="C6" s="22">
        <f t="shared" si="0"/>
        <v>1</v>
      </c>
      <c r="D6" s="36">
        <v>1</v>
      </c>
    </row>
    <row r="7" spans="1:4" ht="15.75" thickBot="1" x14ac:dyDescent="0.3">
      <c r="A7" s="68" t="s">
        <v>24</v>
      </c>
      <c r="B7" s="69">
        <f>Total!I14</f>
        <v>0</v>
      </c>
      <c r="C7" s="38">
        <f t="shared" si="0"/>
        <v>1</v>
      </c>
      <c r="D7" s="39">
        <v>1</v>
      </c>
    </row>
    <row r="8" spans="1:4" ht="15.75" thickBot="1" x14ac:dyDescent="0.3">
      <c r="A8" s="57"/>
      <c r="B8" s="58"/>
      <c r="C8" s="59"/>
      <c r="D8" s="60"/>
    </row>
    <row r="9" spans="1:4" ht="15.75" thickBot="1" x14ac:dyDescent="0.3">
      <c r="A9" s="56" t="s">
        <v>25</v>
      </c>
      <c r="B9" s="20">
        <f>Total!B50</f>
        <v>0</v>
      </c>
      <c r="C9" s="54">
        <f t="shared" si="0"/>
        <v>1</v>
      </c>
      <c r="D9" s="55">
        <v>1</v>
      </c>
    </row>
    <row r="10" spans="1:4" ht="15.75" thickBot="1" x14ac:dyDescent="0.3">
      <c r="A10" s="18" t="s">
        <v>26</v>
      </c>
      <c r="B10" s="53">
        <f>Total!D50</f>
        <v>0</v>
      </c>
      <c r="C10" s="54">
        <f t="shared" si="0"/>
        <v>1</v>
      </c>
      <c r="D10" s="55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36D26F2A0AFCF43B1608D8EE29A8EA1" ma:contentTypeVersion="13" ma:contentTypeDescription="Opprett et nytt dokument." ma:contentTypeScope="" ma:versionID="e8fe4c99a69ab9465fd446dd06a4b684">
  <xsd:schema xmlns:xsd="http://www.w3.org/2001/XMLSchema" xmlns:xs="http://www.w3.org/2001/XMLSchema" xmlns:p="http://schemas.microsoft.com/office/2006/metadata/properties" xmlns:ns2="1be84928-a867-465e-b2ee-3fc273237fa1" xmlns:ns3="478e6b58-aec7-4dc3-9f41-cb49fd51aa76" xmlns:ns4="809d16aa-08b5-4848-9f7f-cf9d38bd550c" targetNamespace="http://schemas.microsoft.com/office/2006/metadata/properties" ma:root="true" ma:fieldsID="33e9b753cc96dedaf42c64f23e9d7969" ns2:_="" ns3:_="" ns4:_="">
    <xsd:import namespace="1be84928-a867-465e-b2ee-3fc273237fa1"/>
    <xsd:import namespace="478e6b58-aec7-4dc3-9f41-cb49fd51aa76"/>
    <xsd:import namespace="809d16aa-08b5-4848-9f7f-cf9d38bd55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e84928-a867-465e-b2ee-3fc273237f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Bildemerkelapper" ma:readOnly="false" ma:fieldId="{5cf76f15-5ced-4ddc-b409-7134ff3c332f}" ma:taxonomyMulti="true" ma:sspId="68c1ad3d-08c0-4d35-9812-9f19ea7502b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8e6b58-aec7-4dc3-9f41-cb49fd51aa76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45ae808-c632-4321-bad5-521a3235ab9d}" ma:internalName="TaxCatchAll" ma:showField="CatchAllData" ma:web="809d16aa-08b5-4848-9f7f-cf9d38bd55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9d16aa-08b5-4848-9f7f-cf9d38bd550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be84928-a867-465e-b2ee-3fc273237fa1">
      <Terms xmlns="http://schemas.microsoft.com/office/infopath/2007/PartnerControls"/>
    </lcf76f155ced4ddcb4097134ff3c332f>
    <TaxCatchAll xmlns="478e6b58-aec7-4dc3-9f41-cb49fd51aa7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940B286-A853-4F88-8F0D-996B9D99AC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e84928-a867-465e-b2ee-3fc273237fa1"/>
    <ds:schemaRef ds:uri="478e6b58-aec7-4dc3-9f41-cb49fd51aa76"/>
    <ds:schemaRef ds:uri="809d16aa-08b5-4848-9f7f-cf9d38bd55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1255DE-438C-4222-9FEF-BAA467D81EC9}">
  <ds:schemaRefs>
    <ds:schemaRef ds:uri="http://schemas.microsoft.com/office/2006/metadata/properties"/>
    <ds:schemaRef ds:uri="http://schemas.microsoft.com/office/infopath/2007/PartnerControls"/>
    <ds:schemaRef ds:uri="1be84928-a867-465e-b2ee-3fc273237fa1"/>
    <ds:schemaRef ds:uri="478e6b58-aec7-4dc3-9f41-cb49fd51aa76"/>
  </ds:schemaRefs>
</ds:datastoreItem>
</file>

<file path=customXml/itemProps3.xml><?xml version="1.0" encoding="utf-8"?>
<ds:datastoreItem xmlns:ds="http://schemas.openxmlformats.org/officeDocument/2006/customXml" ds:itemID="{1A779E7D-8AEB-4C16-B749-C7560665EC9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08f3813c-9f29-482f-9aec-16ef7cbf477a}" enabled="0" method="" siteId="{08f3813c-9f29-482f-9aec-16ef7cbf477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Total</vt:lpstr>
      <vt:lpstr>Januar</vt:lpstr>
      <vt:lpstr>Februar</vt:lpstr>
      <vt:lpstr>Mars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Desember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Trond Myhre</dc:creator>
  <cp:keywords/>
  <dc:description/>
  <cp:lastModifiedBy>Bjørn Gard Aasebø</cp:lastModifiedBy>
  <cp:revision/>
  <dcterms:created xsi:type="dcterms:W3CDTF">2017-04-18T08:49:01Z</dcterms:created>
  <dcterms:modified xsi:type="dcterms:W3CDTF">2023-02-06T10:15:19Z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0x010100436D26F2A0AFCF43B1608D8EE29A8EA1</vt:lpwstr>
  </property>
  <property fmtid="{D5CDD505-2E9C-101B-9397-08002B2CF9AE}" pid="3" name="MediaServiceImageTags">
    <vt:lpwstr/>
  </property>
</Properties>
</file>