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I:\ByutviklingDriftKultur\By- og stedsutvikling\Landbruk og geodata\Geodata\Sigurd\Tabeller\"/>
    </mc:Choice>
  </mc:AlternateContent>
  <xr:revisionPtr revIDLastSave="0" documentId="13_ncr:1_{091E2C72-9EC1-40BC-85EC-B851F2313650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NyBeregning" sheetId="1" r:id="rId1"/>
    <sheet name="SumTab" sheetId="2" r:id="rId2"/>
    <sheet name="Gra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D11" i="2"/>
  <c r="J15" i="1"/>
  <c r="K14" i="1"/>
  <c r="L14" i="1"/>
  <c r="I15" i="1"/>
  <c r="C29" i="1"/>
  <c r="D28" i="1"/>
  <c r="E28" i="1"/>
  <c r="B29" i="1"/>
  <c r="E14" i="1"/>
  <c r="D14" i="1"/>
  <c r="C15" i="1"/>
  <c r="B15" i="1"/>
  <c r="H17" i="3"/>
  <c r="H18" i="3"/>
  <c r="H19" i="3"/>
  <c r="H20" i="3"/>
  <c r="H21" i="3"/>
  <c r="H22" i="3"/>
  <c r="H23" i="3"/>
  <c r="H16" i="3"/>
  <c r="H10" i="3"/>
  <c r="H9" i="3"/>
  <c r="E10" i="3"/>
  <c r="D10" i="3"/>
  <c r="C12" i="2"/>
  <c r="D10" i="2"/>
  <c r="E10" i="2"/>
  <c r="B12" i="2"/>
  <c r="K13" i="1"/>
  <c r="L13" i="1"/>
  <c r="D27" i="1"/>
  <c r="E27" i="1"/>
  <c r="E13" i="1"/>
  <c r="D13" i="1"/>
  <c r="H4" i="3" l="1"/>
  <c r="H5" i="3"/>
  <c r="H6" i="3"/>
  <c r="H7" i="3"/>
  <c r="H8" i="3"/>
  <c r="H3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12" i="2" l="1"/>
  <c r="D12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K12" i="1" l="1"/>
  <c r="L12" i="1"/>
  <c r="D26" i="1"/>
  <c r="E26" i="1"/>
  <c r="D12" i="1" l="1"/>
  <c r="E12" i="1"/>
  <c r="L11" i="1" l="1"/>
  <c r="K11" i="1"/>
  <c r="L10" i="1"/>
  <c r="K10" i="1"/>
  <c r="L9" i="1"/>
  <c r="K9" i="1"/>
  <c r="L8" i="1"/>
  <c r="K8" i="1"/>
  <c r="L7" i="1"/>
  <c r="K7" i="1"/>
  <c r="L6" i="1"/>
  <c r="K6" i="1"/>
  <c r="K15" i="1" l="1"/>
  <c r="L15" i="1"/>
  <c r="E25" i="1" l="1"/>
  <c r="D25" i="1"/>
  <c r="E24" i="1"/>
  <c r="D24" i="1"/>
  <c r="E23" i="1"/>
  <c r="D23" i="1"/>
  <c r="E22" i="1"/>
  <c r="D22" i="1"/>
  <c r="E21" i="1"/>
  <c r="D21" i="1"/>
  <c r="E20" i="1"/>
  <c r="D20" i="1"/>
  <c r="D15" i="1"/>
  <c r="E11" i="1"/>
  <c r="D11" i="1"/>
  <c r="E10" i="1"/>
  <c r="D10" i="1"/>
  <c r="E9" i="1"/>
  <c r="D9" i="1"/>
  <c r="E8" i="1"/>
  <c r="D8" i="1"/>
  <c r="E7" i="1"/>
  <c r="D7" i="1"/>
  <c r="E6" i="1"/>
  <c r="D6" i="1"/>
  <c r="E29" i="1" l="1"/>
  <c r="E15" i="1"/>
  <c r="D29" i="1"/>
</calcChain>
</file>

<file path=xl/sharedStrings.xml><?xml version="1.0" encoding="utf-8"?>
<sst xmlns="http://schemas.openxmlformats.org/spreadsheetml/2006/main" count="46" uniqueCount="15">
  <si>
    <t>BOLIGBYGGING I SKIEN OG PORSGRUNN</t>
  </si>
  <si>
    <t>År</t>
  </si>
  <si>
    <t>Antall nye boenheter innenfor bybåndet</t>
  </si>
  <si>
    <t>Antall nye boenheter utenfor bybåndet</t>
  </si>
  <si>
    <t>Prosentandel nye boenheter innenfor bybåndet</t>
  </si>
  <si>
    <t>Prosentandel nye boenheter utenfor bybåndet</t>
  </si>
  <si>
    <t>Skien og Porsgrunn.</t>
  </si>
  <si>
    <t>Skien.</t>
  </si>
  <si>
    <t>Porsgrunn.</t>
  </si>
  <si>
    <t>2015-2021</t>
  </si>
  <si>
    <t>år</t>
  </si>
  <si>
    <t>ant. nye boliger</t>
  </si>
  <si>
    <t>2015-2022</t>
  </si>
  <si>
    <t>2015-2023</t>
  </si>
  <si>
    <t>01.01.2015 - 31.12.2023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</si>
</sst>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8" fillId="3" borderId="2" xfId="0" applyFont="1" applyFill="1" applyBorder="1" applyAlignment="1">
      <alignment horizontal="left" vertical="center"/>
    </xf>
    <xf numFmtId="1" fontId="8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1" fontId="2" fillId="2" borderId="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2" xfId="0" applyFont="1" applyBorder="1"/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1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/>
    </xf>
    <xf numFmtId="1" fontId="11" fillId="4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Godkjente boliger i Skien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Graf!$H$2</c:f>
              <c:strCache>
                <c:ptCount val="1"/>
                <c:pt idx="0">
                  <c:v>ant. nye boliger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Graf!$G$3:$G$10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Graf!$H$3:$H$10</c:f>
              <c:numCache>
                <c:formatCode>General</c:formatCode>
                <c:ptCount val="8"/>
                <c:pt idx="0">
                  <c:v>219</c:v>
                </c:pt>
                <c:pt idx="1">
                  <c:v>308</c:v>
                </c:pt>
                <c:pt idx="2">
                  <c:v>294</c:v>
                </c:pt>
                <c:pt idx="3">
                  <c:v>235</c:v>
                </c:pt>
                <c:pt idx="4">
                  <c:v>385</c:v>
                </c:pt>
                <c:pt idx="5">
                  <c:v>423</c:v>
                </c:pt>
                <c:pt idx="6">
                  <c:v>225</c:v>
                </c:pt>
                <c:pt idx="7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559-BF11-276F4D8D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09256"/>
        <c:axId val="593812208"/>
      </c:lineChart>
      <c:catAx>
        <c:axId val="59380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År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12208"/>
        <c:crosses val="autoZero"/>
        <c:auto val="1"/>
        <c:lblAlgn val="ctr"/>
        <c:lblOffset val="100"/>
        <c:noMultiLvlLbl val="0"/>
      </c:catAx>
      <c:valAx>
        <c:axId val="593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Antall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0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Godkjente boliger i Porsgrunn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Graf!$H$2</c:f>
              <c:strCache>
                <c:ptCount val="1"/>
                <c:pt idx="0">
                  <c:v>ant. nye boliger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Graf!$G$16:$G$23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Graf!$H$16:$H$23</c:f>
              <c:numCache>
                <c:formatCode>General</c:formatCode>
                <c:ptCount val="8"/>
                <c:pt idx="0">
                  <c:v>55</c:v>
                </c:pt>
                <c:pt idx="1">
                  <c:v>136</c:v>
                </c:pt>
                <c:pt idx="2">
                  <c:v>135</c:v>
                </c:pt>
                <c:pt idx="3">
                  <c:v>297</c:v>
                </c:pt>
                <c:pt idx="4">
                  <c:v>140</c:v>
                </c:pt>
                <c:pt idx="5">
                  <c:v>132</c:v>
                </c:pt>
                <c:pt idx="6">
                  <c:v>150</c:v>
                </c:pt>
                <c:pt idx="7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2-4D6E-ADC4-62A4364E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09256"/>
        <c:axId val="593812208"/>
      </c:lineChart>
      <c:catAx>
        <c:axId val="59380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År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12208"/>
        <c:crosses val="autoZero"/>
        <c:auto val="1"/>
        <c:lblAlgn val="ctr"/>
        <c:lblOffset val="100"/>
        <c:noMultiLvlLbl val="0"/>
      </c:catAx>
      <c:valAx>
        <c:axId val="593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Antall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0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752474</xdr:colOff>
      <xdr:row>1</xdr:row>
      <xdr:rowOff>9524</xdr:rowOff>
    </xdr:from>
    <xdr:to>
      <xdr:col>14</xdr:col>
      <xdr:colOff>761999</xdr:colOff>
      <xdr:row>11</xdr:row>
      <xdr:rowOff>76199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15</xdr:col>
      <xdr:colOff>9525</xdr:colOff>
      <xdr:row>24</xdr:row>
      <xdr:rowOff>66675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77" zoomScaleNormal="77" workbookViewId="0">
      <selection activeCell="M24" sqref="M24"/>
    </sheetView>
  </sheetViews>
  <sheetFormatPr baseColWidth="10" defaultRowHeight="15" x14ac:dyDescent="0.25"/>
  <cols>
    <col min="1" max="1" width="15.7109375" customWidth="1"/>
    <col min="2" max="2" width="15.7109375" style="10" customWidth="1"/>
    <col min="3" max="3" width="14.7109375" style="10" bestFit="1" customWidth="1"/>
    <col min="4" max="4" width="15.7109375" style="10" customWidth="1"/>
    <col min="5" max="5" width="15.7109375" style="2" customWidth="1"/>
    <col min="8" max="8" width="15.7109375" customWidth="1"/>
    <col min="9" max="12" width="15.7109375" style="10" customWidth="1"/>
  </cols>
  <sheetData>
    <row r="1" spans="1:14" ht="21" x14ac:dyDescent="0.35">
      <c r="A1" s="1" t="s">
        <v>0</v>
      </c>
    </row>
    <row r="2" spans="1:14" x14ac:dyDescent="0.25">
      <c r="A2" t="s">
        <v>14</v>
      </c>
      <c r="H2" s="4"/>
      <c r="N2" s="4"/>
    </row>
    <row r="3" spans="1:14" x14ac:dyDescent="0.25">
      <c r="H3" s="4"/>
      <c r="N3" s="4"/>
    </row>
    <row r="4" spans="1:14" ht="26.25" x14ac:dyDescent="0.4">
      <c r="A4" s="3" t="s">
        <v>7</v>
      </c>
      <c r="E4" s="10"/>
      <c r="H4" s="3" t="s">
        <v>6</v>
      </c>
      <c r="N4" s="4"/>
    </row>
    <row r="5" spans="1:14" ht="60" x14ac:dyDescent="0.25">
      <c r="A5" s="5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H5" s="5" t="s">
        <v>1</v>
      </c>
      <c r="I5" s="18" t="s">
        <v>2</v>
      </c>
      <c r="J5" s="18" t="s">
        <v>3</v>
      </c>
      <c r="K5" s="18" t="s">
        <v>4</v>
      </c>
      <c r="L5" s="18" t="s">
        <v>5</v>
      </c>
      <c r="N5" s="4"/>
    </row>
    <row r="6" spans="1:14" x14ac:dyDescent="0.25">
      <c r="A6" s="6">
        <v>2015</v>
      </c>
      <c r="B6" s="12">
        <v>195</v>
      </c>
      <c r="C6" s="12">
        <v>24</v>
      </c>
      <c r="D6" s="13">
        <f t="shared" ref="D6:D15" si="0">(B6/(B6+C6))*100</f>
        <v>89.041095890410958</v>
      </c>
      <c r="E6" s="13">
        <f t="shared" ref="E6:E15" si="1">(C6/(B6+C6))*100</f>
        <v>10.95890410958904</v>
      </c>
      <c r="H6" s="6">
        <v>2015</v>
      </c>
      <c r="I6" s="12">
        <v>243</v>
      </c>
      <c r="J6" s="12">
        <v>31</v>
      </c>
      <c r="K6" s="13">
        <f t="shared" ref="K6:K15" si="2">(I6/(I6+J6))*100</f>
        <v>88.686131386861305</v>
      </c>
      <c r="L6" s="13">
        <f t="shared" ref="L6:L15" si="3">(J6/(I6+J6))*100</f>
        <v>11.313868613138686</v>
      </c>
      <c r="N6" s="4"/>
    </row>
    <row r="7" spans="1:14" x14ac:dyDescent="0.25">
      <c r="A7" s="6">
        <v>2016</v>
      </c>
      <c r="B7" s="12">
        <v>231</v>
      </c>
      <c r="C7" s="12">
        <v>77</v>
      </c>
      <c r="D7" s="13">
        <f t="shared" si="0"/>
        <v>75</v>
      </c>
      <c r="E7" s="13">
        <f t="shared" si="1"/>
        <v>25</v>
      </c>
      <c r="H7" s="6">
        <v>2016</v>
      </c>
      <c r="I7" s="12">
        <v>357</v>
      </c>
      <c r="J7" s="12">
        <v>87</v>
      </c>
      <c r="K7" s="13">
        <f t="shared" si="2"/>
        <v>80.405405405405403</v>
      </c>
      <c r="L7" s="13">
        <f t="shared" si="3"/>
        <v>19.594594594594593</v>
      </c>
      <c r="N7" s="4"/>
    </row>
    <row r="8" spans="1:14" x14ac:dyDescent="0.25">
      <c r="A8" s="6">
        <v>2017</v>
      </c>
      <c r="B8" s="12">
        <v>216</v>
      </c>
      <c r="C8" s="12">
        <v>78</v>
      </c>
      <c r="D8" s="13">
        <f t="shared" si="0"/>
        <v>73.469387755102048</v>
      </c>
      <c r="E8" s="13">
        <f t="shared" si="1"/>
        <v>26.530612244897959</v>
      </c>
      <c r="H8" s="6">
        <v>2017</v>
      </c>
      <c r="I8" s="12">
        <v>345</v>
      </c>
      <c r="J8" s="12">
        <v>84</v>
      </c>
      <c r="K8" s="13">
        <f t="shared" si="2"/>
        <v>80.419580419580413</v>
      </c>
      <c r="L8" s="13">
        <f t="shared" si="3"/>
        <v>19.58041958041958</v>
      </c>
      <c r="N8" s="4"/>
    </row>
    <row r="9" spans="1:14" x14ac:dyDescent="0.25">
      <c r="A9" s="6">
        <v>2018</v>
      </c>
      <c r="B9" s="12">
        <v>194</v>
      </c>
      <c r="C9" s="12">
        <v>41</v>
      </c>
      <c r="D9" s="13">
        <f t="shared" si="0"/>
        <v>82.553191489361694</v>
      </c>
      <c r="E9" s="13">
        <f t="shared" si="1"/>
        <v>17.446808510638299</v>
      </c>
      <c r="H9" s="6">
        <v>2018</v>
      </c>
      <c r="I9" s="12">
        <v>479</v>
      </c>
      <c r="J9" s="12">
        <v>53</v>
      </c>
      <c r="K9" s="13">
        <f t="shared" si="2"/>
        <v>90.037593984962399</v>
      </c>
      <c r="L9" s="13">
        <f t="shared" si="3"/>
        <v>9.9624060150375939</v>
      </c>
      <c r="N9" s="4"/>
    </row>
    <row r="10" spans="1:14" x14ac:dyDescent="0.25">
      <c r="A10" s="9">
        <v>2019</v>
      </c>
      <c r="B10" s="12">
        <v>357</v>
      </c>
      <c r="C10" s="12">
        <v>28</v>
      </c>
      <c r="D10" s="14">
        <f t="shared" si="0"/>
        <v>92.72727272727272</v>
      </c>
      <c r="E10" s="14">
        <f t="shared" si="1"/>
        <v>7.2727272727272725</v>
      </c>
      <c r="H10" s="9">
        <v>2019</v>
      </c>
      <c r="I10" s="12">
        <v>493</v>
      </c>
      <c r="J10" s="12">
        <v>32</v>
      </c>
      <c r="K10" s="14">
        <f t="shared" si="2"/>
        <v>93.904761904761898</v>
      </c>
      <c r="L10" s="14">
        <f t="shared" si="3"/>
        <v>6.0952380952380949</v>
      </c>
      <c r="N10" s="4"/>
    </row>
    <row r="11" spans="1:14" x14ac:dyDescent="0.25">
      <c r="A11" s="9">
        <v>2020</v>
      </c>
      <c r="B11" s="12">
        <v>376</v>
      </c>
      <c r="C11" s="12">
        <v>47</v>
      </c>
      <c r="D11" s="14">
        <f t="shared" si="0"/>
        <v>88.888888888888886</v>
      </c>
      <c r="E11" s="14">
        <f t="shared" si="1"/>
        <v>11.111111111111111</v>
      </c>
      <c r="H11" s="6">
        <v>2020</v>
      </c>
      <c r="I11" s="12">
        <v>501</v>
      </c>
      <c r="J11" s="12">
        <v>54</v>
      </c>
      <c r="K11" s="13">
        <f t="shared" si="2"/>
        <v>90.270270270270274</v>
      </c>
      <c r="L11" s="13">
        <f t="shared" si="3"/>
        <v>9.7297297297297298</v>
      </c>
      <c r="N11" s="4"/>
    </row>
    <row r="12" spans="1:14" x14ac:dyDescent="0.25">
      <c r="A12" s="6">
        <v>2021</v>
      </c>
      <c r="B12" s="12">
        <v>183</v>
      </c>
      <c r="C12" s="12">
        <v>42</v>
      </c>
      <c r="D12" s="13">
        <f t="shared" si="0"/>
        <v>81.333333333333329</v>
      </c>
      <c r="E12" s="13">
        <f t="shared" si="1"/>
        <v>18.666666666666668</v>
      </c>
      <c r="H12" s="6">
        <v>2021</v>
      </c>
      <c r="I12" s="12">
        <v>331</v>
      </c>
      <c r="J12" s="12">
        <v>44</v>
      </c>
      <c r="K12" s="13">
        <f t="shared" si="2"/>
        <v>88.266666666666666</v>
      </c>
      <c r="L12" s="13">
        <f t="shared" si="3"/>
        <v>11.733333333333333</v>
      </c>
      <c r="N12" s="4"/>
    </row>
    <row r="13" spans="1:14" x14ac:dyDescent="0.25">
      <c r="A13" s="34">
        <v>2022</v>
      </c>
      <c r="B13" s="12">
        <v>293</v>
      </c>
      <c r="C13" s="12">
        <v>47</v>
      </c>
      <c r="D13" s="33">
        <f t="shared" si="0"/>
        <v>86.176470588235304</v>
      </c>
      <c r="E13" s="33">
        <f t="shared" si="1"/>
        <v>13.823529411764707</v>
      </c>
      <c r="H13" s="34">
        <v>2022</v>
      </c>
      <c r="I13" s="12">
        <v>407</v>
      </c>
      <c r="J13" s="12">
        <v>72</v>
      </c>
      <c r="K13" s="33">
        <f t="shared" si="2"/>
        <v>84.968684759916485</v>
      </c>
      <c r="L13" s="33">
        <f t="shared" si="3"/>
        <v>15.031315240083506</v>
      </c>
      <c r="N13" s="4"/>
    </row>
    <row r="14" spans="1:14" x14ac:dyDescent="0.25">
      <c r="A14" s="8">
        <v>2023</v>
      </c>
      <c r="B14" s="12">
        <v>108</v>
      </c>
      <c r="C14" s="12">
        <v>74</v>
      </c>
      <c r="D14" s="15">
        <f t="shared" si="0"/>
        <v>59.340659340659343</v>
      </c>
      <c r="E14" s="15">
        <f t="shared" si="1"/>
        <v>40.659340659340657</v>
      </c>
      <c r="H14" s="8">
        <v>2023</v>
      </c>
      <c r="I14" s="12">
        <v>470</v>
      </c>
      <c r="J14" s="12">
        <v>113</v>
      </c>
      <c r="K14" s="15">
        <f t="shared" si="2"/>
        <v>80.617495711835332</v>
      </c>
      <c r="L14" s="15">
        <f t="shared" si="3"/>
        <v>19.382504288164665</v>
      </c>
      <c r="N14" s="4"/>
    </row>
    <row r="15" spans="1:14" x14ac:dyDescent="0.25">
      <c r="A15" s="7" t="s">
        <v>9</v>
      </c>
      <c r="B15" s="12">
        <f>SUM(B6:B14)</f>
        <v>2153</v>
      </c>
      <c r="C15" s="12">
        <f>SUM(C6:C14)</f>
        <v>458</v>
      </c>
      <c r="D15" s="14">
        <f t="shared" si="0"/>
        <v>82.458828035235541</v>
      </c>
      <c r="E15" s="14">
        <f t="shared" si="1"/>
        <v>17.541171964764459</v>
      </c>
      <c r="H15" s="7" t="s">
        <v>13</v>
      </c>
      <c r="I15" s="12">
        <f>SUM(I6:I14)</f>
        <v>3626</v>
      </c>
      <c r="J15" s="12">
        <f>SUM(J6:J14)</f>
        <v>570</v>
      </c>
      <c r="K15" s="14">
        <f t="shared" si="2"/>
        <v>86.41563393708293</v>
      </c>
      <c r="L15" s="14">
        <f t="shared" si="3"/>
        <v>13.584366062917063</v>
      </c>
      <c r="N15" s="4"/>
    </row>
    <row r="16" spans="1:14" x14ac:dyDescent="0.25">
      <c r="H16" s="4"/>
      <c r="N16" s="4"/>
    </row>
    <row r="17" spans="1:14" x14ac:dyDescent="0.25">
      <c r="H17" s="4"/>
      <c r="N17" s="4"/>
    </row>
    <row r="18" spans="1:14" ht="26.25" x14ac:dyDescent="0.4">
      <c r="A18" s="3" t="s">
        <v>8</v>
      </c>
      <c r="B18" s="16"/>
      <c r="C18" s="16"/>
      <c r="E18" s="10"/>
      <c r="H18" s="4"/>
      <c r="N18" s="4"/>
    </row>
    <row r="19" spans="1:14" ht="60" x14ac:dyDescent="0.25">
      <c r="A19" s="5" t="s">
        <v>1</v>
      </c>
      <c r="B19" s="11" t="s">
        <v>2</v>
      </c>
      <c r="C19" s="11" t="s">
        <v>3</v>
      </c>
      <c r="D19" s="11" t="s">
        <v>4</v>
      </c>
      <c r="E19" s="11" t="s">
        <v>5</v>
      </c>
      <c r="H19" s="4"/>
      <c r="N19" s="4"/>
    </row>
    <row r="20" spans="1:14" x14ac:dyDescent="0.25">
      <c r="A20" s="6">
        <v>2015</v>
      </c>
      <c r="B20" s="12">
        <v>48</v>
      </c>
      <c r="C20" s="12">
        <v>7</v>
      </c>
      <c r="D20" s="13">
        <f t="shared" ref="D20:D29" si="4">(B20/(B20+C20))*100</f>
        <v>87.272727272727266</v>
      </c>
      <c r="E20" s="13">
        <f t="shared" ref="E20:E29" si="5">(C20/(B20+C20))*100</f>
        <v>12.727272727272727</v>
      </c>
      <c r="H20" s="4"/>
      <c r="N20" s="4"/>
    </row>
    <row r="21" spans="1:14" x14ac:dyDescent="0.25">
      <c r="A21" s="6">
        <v>2016</v>
      </c>
      <c r="B21" s="12">
        <v>126</v>
      </c>
      <c r="C21" s="12">
        <v>10</v>
      </c>
      <c r="D21" s="13">
        <f t="shared" si="4"/>
        <v>92.64705882352942</v>
      </c>
      <c r="E21" s="13">
        <f t="shared" si="5"/>
        <v>7.3529411764705888</v>
      </c>
      <c r="H21" s="4"/>
      <c r="N21" s="4"/>
    </row>
    <row r="22" spans="1:14" x14ac:dyDescent="0.25">
      <c r="A22" s="6">
        <v>2017</v>
      </c>
      <c r="B22" s="12">
        <v>129</v>
      </c>
      <c r="C22" s="12">
        <v>6</v>
      </c>
      <c r="D22" s="13">
        <f t="shared" si="4"/>
        <v>95.555555555555557</v>
      </c>
      <c r="E22" s="13">
        <f t="shared" si="5"/>
        <v>4.4444444444444446</v>
      </c>
      <c r="H22" s="4"/>
      <c r="N22" s="4"/>
    </row>
    <row r="23" spans="1:14" x14ac:dyDescent="0.25">
      <c r="A23" s="6">
        <v>2018</v>
      </c>
      <c r="B23" s="12">
        <v>285</v>
      </c>
      <c r="C23" s="12">
        <v>12</v>
      </c>
      <c r="D23" s="13">
        <f t="shared" si="4"/>
        <v>95.959595959595958</v>
      </c>
      <c r="E23" s="13">
        <f t="shared" si="5"/>
        <v>4.0404040404040407</v>
      </c>
      <c r="H23" s="4"/>
      <c r="N23" s="4"/>
    </row>
    <row r="24" spans="1:14" x14ac:dyDescent="0.25">
      <c r="A24" s="6">
        <v>2019</v>
      </c>
      <c r="B24" s="12">
        <v>136</v>
      </c>
      <c r="C24" s="12">
        <v>4</v>
      </c>
      <c r="D24" s="13">
        <f t="shared" si="4"/>
        <v>97.142857142857139</v>
      </c>
      <c r="E24" s="13">
        <f t="shared" si="5"/>
        <v>2.8571428571428572</v>
      </c>
      <c r="H24" s="4"/>
      <c r="N24" s="4"/>
    </row>
    <row r="25" spans="1:14" x14ac:dyDescent="0.25">
      <c r="A25" s="6">
        <v>2020</v>
      </c>
      <c r="B25" s="12">
        <v>125</v>
      </c>
      <c r="C25" s="12">
        <v>7</v>
      </c>
      <c r="D25" s="13">
        <f t="shared" si="4"/>
        <v>94.696969696969703</v>
      </c>
      <c r="E25" s="13">
        <f t="shared" si="5"/>
        <v>5.3030303030303028</v>
      </c>
      <c r="H25" s="4"/>
      <c r="N25" s="4"/>
    </row>
    <row r="26" spans="1:14" x14ac:dyDescent="0.25">
      <c r="A26" s="6">
        <v>2021</v>
      </c>
      <c r="B26" s="12">
        <v>148</v>
      </c>
      <c r="C26" s="12">
        <v>2</v>
      </c>
      <c r="D26" s="13">
        <f t="shared" si="4"/>
        <v>98.666666666666671</v>
      </c>
      <c r="E26" s="13">
        <f t="shared" si="5"/>
        <v>1.3333333333333335</v>
      </c>
      <c r="H26" s="4"/>
      <c r="N26" s="4"/>
    </row>
    <row r="27" spans="1:14" x14ac:dyDescent="0.25">
      <c r="A27" s="34">
        <v>2022</v>
      </c>
      <c r="B27" s="12">
        <v>114</v>
      </c>
      <c r="C27" s="12">
        <v>25</v>
      </c>
      <c r="D27" s="33">
        <f t="shared" si="4"/>
        <v>82.014388489208628</v>
      </c>
      <c r="E27" s="33">
        <f t="shared" si="5"/>
        <v>17.985611510791365</v>
      </c>
      <c r="H27" s="4"/>
      <c r="N27" s="4"/>
    </row>
    <row r="28" spans="1:14" x14ac:dyDescent="0.25">
      <c r="A28" s="8">
        <v>2023</v>
      </c>
      <c r="B28" s="12">
        <v>362</v>
      </c>
      <c r="C28" s="12">
        <v>39</v>
      </c>
      <c r="D28" s="15">
        <f t="shared" si="4"/>
        <v>90.274314214463828</v>
      </c>
      <c r="E28" s="15">
        <f t="shared" si="5"/>
        <v>9.7256857855361591</v>
      </c>
      <c r="H28" s="4"/>
      <c r="N28" s="4"/>
    </row>
    <row r="29" spans="1:14" x14ac:dyDescent="0.25">
      <c r="A29" s="7" t="s">
        <v>13</v>
      </c>
      <c r="B29" s="12">
        <f>SUM(B20:B28)</f>
        <v>1473</v>
      </c>
      <c r="C29" s="12">
        <f>SUM(C20:C28)</f>
        <v>112</v>
      </c>
      <c r="D29" s="14">
        <f t="shared" si="4"/>
        <v>92.933753943217667</v>
      </c>
      <c r="E29" s="14">
        <f t="shared" si="5"/>
        <v>7.066246056782334</v>
      </c>
      <c r="H29" s="4"/>
      <c r="N29" s="4"/>
    </row>
    <row r="30" spans="1:14" x14ac:dyDescent="0.25">
      <c r="H30" s="4"/>
      <c r="N30" s="4"/>
    </row>
    <row r="31" spans="1:14" x14ac:dyDescent="0.25">
      <c r="D31" s="17"/>
      <c r="E31" s="17"/>
      <c r="H31" s="4"/>
      <c r="N31" s="4"/>
    </row>
    <row r="32" spans="1:14" x14ac:dyDescent="0.25">
      <c r="D32" s="17"/>
      <c r="E32" s="17"/>
      <c r="H32" s="4"/>
      <c r="N32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H18" sqref="H18"/>
    </sheetView>
  </sheetViews>
  <sheetFormatPr baseColWidth="10" defaultRowHeight="15" x14ac:dyDescent="0.25"/>
  <cols>
    <col min="2" max="5" width="30.7109375" customWidth="1"/>
  </cols>
  <sheetData>
    <row r="1" spans="1:5" ht="26.25" x14ac:dyDescent="0.4">
      <c r="A1" s="3" t="s">
        <v>6</v>
      </c>
    </row>
    <row r="2" spans="1:5" ht="30" x14ac:dyDescent="0.25">
      <c r="A2" s="5" t="s">
        <v>1</v>
      </c>
      <c r="B2" s="18" t="s">
        <v>2</v>
      </c>
      <c r="C2" s="18" t="s">
        <v>3</v>
      </c>
      <c r="D2" s="18" t="s">
        <v>4</v>
      </c>
      <c r="E2" s="18" t="s">
        <v>5</v>
      </c>
    </row>
    <row r="3" spans="1:5" x14ac:dyDescent="0.25">
      <c r="A3" s="19">
        <v>2015</v>
      </c>
      <c r="B3" s="20">
        <v>243</v>
      </c>
      <c r="C3" s="20">
        <v>31</v>
      </c>
      <c r="D3" s="21">
        <f t="shared" ref="D3:D12" si="0">(B3/(B3+C3))*100</f>
        <v>88.686131386861305</v>
      </c>
      <c r="E3" s="21">
        <f t="shared" ref="E3:E12" si="1">(C3/(B3+C3))*100</f>
        <v>11.313868613138686</v>
      </c>
    </row>
    <row r="4" spans="1:5" x14ac:dyDescent="0.25">
      <c r="A4" s="19">
        <v>2016</v>
      </c>
      <c r="B4" s="20">
        <v>357</v>
      </c>
      <c r="C4" s="20">
        <v>87</v>
      </c>
      <c r="D4" s="21">
        <f t="shared" si="0"/>
        <v>80.405405405405403</v>
      </c>
      <c r="E4" s="21">
        <f t="shared" si="1"/>
        <v>19.594594594594593</v>
      </c>
    </row>
    <row r="5" spans="1:5" x14ac:dyDescent="0.25">
      <c r="A5" s="19">
        <v>2017</v>
      </c>
      <c r="B5" s="20">
        <v>345</v>
      </c>
      <c r="C5" s="20">
        <v>84</v>
      </c>
      <c r="D5" s="21">
        <f t="shared" si="0"/>
        <v>80.419580419580413</v>
      </c>
      <c r="E5" s="21">
        <f t="shared" si="1"/>
        <v>19.58041958041958</v>
      </c>
    </row>
    <row r="6" spans="1:5" x14ac:dyDescent="0.25">
      <c r="A6" s="19">
        <v>2018</v>
      </c>
      <c r="B6" s="20">
        <v>479</v>
      </c>
      <c r="C6" s="20">
        <v>53</v>
      </c>
      <c r="D6" s="21">
        <f t="shared" si="0"/>
        <v>90.037593984962399</v>
      </c>
      <c r="E6" s="21">
        <f t="shared" si="1"/>
        <v>9.9624060150375939</v>
      </c>
    </row>
    <row r="7" spans="1:5" x14ac:dyDescent="0.25">
      <c r="A7" s="19">
        <v>2019</v>
      </c>
      <c r="B7" s="20">
        <v>493</v>
      </c>
      <c r="C7" s="20">
        <v>32</v>
      </c>
      <c r="D7" s="21">
        <f t="shared" si="0"/>
        <v>93.904761904761898</v>
      </c>
      <c r="E7" s="21">
        <f t="shared" si="1"/>
        <v>6.0952380952380949</v>
      </c>
    </row>
    <row r="8" spans="1:5" x14ac:dyDescent="0.25">
      <c r="A8" s="19">
        <v>2020</v>
      </c>
      <c r="B8" s="20">
        <v>501</v>
      </c>
      <c r="C8" s="20">
        <v>54</v>
      </c>
      <c r="D8" s="21">
        <f t="shared" si="0"/>
        <v>90.270270270270274</v>
      </c>
      <c r="E8" s="21">
        <f t="shared" si="1"/>
        <v>9.7297297297297298</v>
      </c>
    </row>
    <row r="9" spans="1:5" s="24" customFormat="1" ht="15" customHeight="1" x14ac:dyDescent="0.25">
      <c r="A9" s="25">
        <v>2021</v>
      </c>
      <c r="B9" s="26">
        <v>331</v>
      </c>
      <c r="C9" s="26">
        <v>44</v>
      </c>
      <c r="D9" s="27">
        <f t="shared" si="0"/>
        <v>88.266666666666666</v>
      </c>
      <c r="E9" s="27">
        <f t="shared" si="1"/>
        <v>11.733333333333333</v>
      </c>
    </row>
    <row r="10" spans="1:5" s="24" customFormat="1" ht="18.75" x14ac:dyDescent="0.25">
      <c r="A10" s="35">
        <v>2022</v>
      </c>
      <c r="B10" s="36">
        <v>407</v>
      </c>
      <c r="C10" s="36">
        <v>72</v>
      </c>
      <c r="D10" s="37">
        <f t="shared" si="0"/>
        <v>84.968684759916485</v>
      </c>
      <c r="E10" s="37">
        <f t="shared" si="1"/>
        <v>15.031315240083506</v>
      </c>
    </row>
    <row r="11" spans="1:5" s="24" customFormat="1" ht="24.95" customHeight="1" x14ac:dyDescent="0.3">
      <c r="A11" s="22">
        <v>2023</v>
      </c>
      <c r="B11" s="38">
        <v>470</v>
      </c>
      <c r="C11" s="38">
        <v>113</v>
      </c>
      <c r="D11" s="23">
        <f t="shared" si="0"/>
        <v>80.617495711835332</v>
      </c>
      <c r="E11" s="23">
        <f t="shared" si="1"/>
        <v>19.382504288164665</v>
      </c>
    </row>
    <row r="12" spans="1:5" x14ac:dyDescent="0.25">
      <c r="A12" s="7" t="s">
        <v>12</v>
      </c>
      <c r="B12" s="12">
        <f>SUM(B3:B10)</f>
        <v>3156</v>
      </c>
      <c r="C12" s="12">
        <f>SUM(C3:C10)</f>
        <v>457</v>
      </c>
      <c r="D12" s="14">
        <f t="shared" si="0"/>
        <v>87.351231663437588</v>
      </c>
      <c r="E12" s="14">
        <f t="shared" si="1"/>
        <v>12.648768336562414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S15" sqref="S15"/>
    </sheetView>
  </sheetViews>
  <sheetFormatPr baseColWidth="10" defaultRowHeight="15" x14ac:dyDescent="0.25"/>
  <cols>
    <col min="1" max="1" width="11.42578125" style="29"/>
    <col min="2" max="3" width="11.42578125" style="10"/>
    <col min="4" max="5" width="11.42578125" style="2"/>
  </cols>
  <sheetData>
    <row r="1" spans="1:8" ht="26.25" x14ac:dyDescent="0.4">
      <c r="A1" s="3" t="s">
        <v>7</v>
      </c>
    </row>
    <row r="2" spans="1:8" ht="75" x14ac:dyDescent="0.25">
      <c r="A2" s="5" t="s">
        <v>1</v>
      </c>
      <c r="B2" s="11" t="s">
        <v>2</v>
      </c>
      <c r="C2" s="11" t="s">
        <v>3</v>
      </c>
      <c r="D2" s="30" t="s">
        <v>4</v>
      </c>
      <c r="E2" s="30" t="s">
        <v>5</v>
      </c>
      <c r="G2" s="10" t="s">
        <v>10</v>
      </c>
      <c r="H2" s="31" t="s">
        <v>11</v>
      </c>
    </row>
    <row r="3" spans="1:8" x14ac:dyDescent="0.25">
      <c r="A3" s="6">
        <v>2015</v>
      </c>
      <c r="B3" s="12">
        <v>195</v>
      </c>
      <c r="C3" s="12">
        <v>24</v>
      </c>
      <c r="D3" s="13">
        <f t="shared" ref="D3:D10" si="0">(B3/(B3+C3))*100</f>
        <v>89.041095890410958</v>
      </c>
      <c r="E3" s="13">
        <f t="shared" ref="E3:E10" si="1">(C3/(B3+C3))*100</f>
        <v>10.95890410958904</v>
      </c>
      <c r="G3" s="6">
        <v>2015</v>
      </c>
      <c r="H3" s="7">
        <f t="shared" ref="H3:H10" si="2">B3+C3</f>
        <v>219</v>
      </c>
    </row>
    <row r="4" spans="1:8" x14ac:dyDescent="0.25">
      <c r="A4" s="6">
        <v>2016</v>
      </c>
      <c r="B4" s="12">
        <v>231</v>
      </c>
      <c r="C4" s="12">
        <v>77</v>
      </c>
      <c r="D4" s="13">
        <f t="shared" si="0"/>
        <v>75</v>
      </c>
      <c r="E4" s="13">
        <f t="shared" si="1"/>
        <v>25</v>
      </c>
      <c r="G4" s="6">
        <v>2016</v>
      </c>
      <c r="H4" s="7">
        <f t="shared" si="2"/>
        <v>308</v>
      </c>
    </row>
    <row r="5" spans="1:8" x14ac:dyDescent="0.25">
      <c r="A5" s="6">
        <v>2017</v>
      </c>
      <c r="B5" s="12">
        <v>216</v>
      </c>
      <c r="C5" s="12">
        <v>78</v>
      </c>
      <c r="D5" s="13">
        <f t="shared" si="0"/>
        <v>73.469387755102048</v>
      </c>
      <c r="E5" s="13">
        <f t="shared" si="1"/>
        <v>26.530612244897959</v>
      </c>
      <c r="G5" s="6">
        <v>2017</v>
      </c>
      <c r="H5" s="7">
        <f t="shared" si="2"/>
        <v>294</v>
      </c>
    </row>
    <row r="6" spans="1:8" x14ac:dyDescent="0.25">
      <c r="A6" s="6">
        <v>2018</v>
      </c>
      <c r="B6" s="12">
        <v>194</v>
      </c>
      <c r="C6" s="12">
        <v>41</v>
      </c>
      <c r="D6" s="13">
        <f t="shared" si="0"/>
        <v>82.553191489361694</v>
      </c>
      <c r="E6" s="13">
        <f t="shared" si="1"/>
        <v>17.446808510638299</v>
      </c>
      <c r="G6" s="6">
        <v>2018</v>
      </c>
      <c r="H6" s="7">
        <f t="shared" si="2"/>
        <v>235</v>
      </c>
    </row>
    <row r="7" spans="1:8" x14ac:dyDescent="0.25">
      <c r="A7" s="9">
        <v>2019</v>
      </c>
      <c r="B7" s="12">
        <v>357</v>
      </c>
      <c r="C7" s="12">
        <v>28</v>
      </c>
      <c r="D7" s="14">
        <f t="shared" si="0"/>
        <v>92.72727272727272</v>
      </c>
      <c r="E7" s="14">
        <f t="shared" si="1"/>
        <v>7.2727272727272725</v>
      </c>
      <c r="G7" s="9">
        <v>2019</v>
      </c>
      <c r="H7" s="7">
        <f t="shared" si="2"/>
        <v>385</v>
      </c>
    </row>
    <row r="8" spans="1:8" x14ac:dyDescent="0.25">
      <c r="A8" s="9">
        <v>2020</v>
      </c>
      <c r="B8" s="12">
        <v>376</v>
      </c>
      <c r="C8" s="12">
        <v>47</v>
      </c>
      <c r="D8" s="14">
        <f t="shared" si="0"/>
        <v>88.888888888888886</v>
      </c>
      <c r="E8" s="14">
        <f t="shared" si="1"/>
        <v>11.111111111111111</v>
      </c>
      <c r="G8" s="9">
        <v>2020</v>
      </c>
      <c r="H8" s="7">
        <f t="shared" si="2"/>
        <v>423</v>
      </c>
    </row>
    <row r="9" spans="1:8" x14ac:dyDescent="0.25">
      <c r="A9" s="9">
        <v>2021</v>
      </c>
      <c r="B9" s="28">
        <v>183</v>
      </c>
      <c r="C9" s="28">
        <v>42</v>
      </c>
      <c r="D9" s="14">
        <f t="shared" si="0"/>
        <v>81.333333333333329</v>
      </c>
      <c r="E9" s="14">
        <f t="shared" si="1"/>
        <v>18.666666666666668</v>
      </c>
      <c r="G9" s="9">
        <v>2021</v>
      </c>
      <c r="H9" s="7">
        <f t="shared" si="2"/>
        <v>225</v>
      </c>
    </row>
    <row r="10" spans="1:8" x14ac:dyDescent="0.25">
      <c r="A10" s="8">
        <v>2022</v>
      </c>
      <c r="B10" s="12">
        <v>293</v>
      </c>
      <c r="C10" s="12">
        <v>47</v>
      </c>
      <c r="D10" s="15">
        <f t="shared" si="0"/>
        <v>86.176470588235304</v>
      </c>
      <c r="E10" s="15">
        <f t="shared" si="1"/>
        <v>13.823529411764707</v>
      </c>
      <c r="G10" s="8">
        <v>2022</v>
      </c>
      <c r="H10" s="32">
        <f t="shared" si="2"/>
        <v>340</v>
      </c>
    </row>
    <row r="14" spans="1:8" ht="26.25" x14ac:dyDescent="0.4">
      <c r="A14" s="3" t="s">
        <v>8</v>
      </c>
    </row>
    <row r="15" spans="1:8" ht="75" x14ac:dyDescent="0.25">
      <c r="A15" s="5" t="s">
        <v>1</v>
      </c>
      <c r="B15" s="11" t="s">
        <v>2</v>
      </c>
      <c r="C15" s="11" t="s">
        <v>3</v>
      </c>
      <c r="D15" s="30" t="s">
        <v>4</v>
      </c>
      <c r="E15" s="30" t="s">
        <v>5</v>
      </c>
      <c r="G15" s="10" t="s">
        <v>10</v>
      </c>
      <c r="H15" s="31" t="s">
        <v>11</v>
      </c>
    </row>
    <row r="16" spans="1:8" x14ac:dyDescent="0.25">
      <c r="A16" s="6">
        <v>2015</v>
      </c>
      <c r="B16" s="12">
        <v>48</v>
      </c>
      <c r="C16" s="12">
        <v>7</v>
      </c>
      <c r="D16" s="13">
        <v>87.272727272727266</v>
      </c>
      <c r="E16" s="13">
        <v>12.727272727272727</v>
      </c>
      <c r="G16" s="6">
        <v>2015</v>
      </c>
      <c r="H16" s="7">
        <f>B16+C16</f>
        <v>55</v>
      </c>
    </row>
    <row r="17" spans="1:8" x14ac:dyDescent="0.25">
      <c r="A17" s="6">
        <v>2016</v>
      </c>
      <c r="B17" s="12">
        <v>126</v>
      </c>
      <c r="C17" s="12">
        <v>10</v>
      </c>
      <c r="D17" s="13">
        <v>92.64705882352942</v>
      </c>
      <c r="E17" s="13">
        <v>7.3529411764705888</v>
      </c>
      <c r="G17" s="6">
        <v>2016</v>
      </c>
      <c r="H17" s="7">
        <f t="shared" ref="H17:H23" si="3">B17+C17</f>
        <v>136</v>
      </c>
    </row>
    <row r="18" spans="1:8" x14ac:dyDescent="0.25">
      <c r="A18" s="6">
        <v>2017</v>
      </c>
      <c r="B18" s="12">
        <v>129</v>
      </c>
      <c r="C18" s="12">
        <v>6</v>
      </c>
      <c r="D18" s="13">
        <v>95.555555555555557</v>
      </c>
      <c r="E18" s="13">
        <v>4.4444444444444446</v>
      </c>
      <c r="G18" s="6">
        <v>2017</v>
      </c>
      <c r="H18" s="7">
        <f t="shared" si="3"/>
        <v>135</v>
      </c>
    </row>
    <row r="19" spans="1:8" x14ac:dyDescent="0.25">
      <c r="A19" s="6">
        <v>2018</v>
      </c>
      <c r="B19" s="12">
        <v>285</v>
      </c>
      <c r="C19" s="12">
        <v>12</v>
      </c>
      <c r="D19" s="13">
        <v>95.959595959595958</v>
      </c>
      <c r="E19" s="13">
        <v>4.0404040404040407</v>
      </c>
      <c r="G19" s="6">
        <v>2018</v>
      </c>
      <c r="H19" s="7">
        <f t="shared" si="3"/>
        <v>297</v>
      </c>
    </row>
    <row r="20" spans="1:8" x14ac:dyDescent="0.25">
      <c r="A20" s="6">
        <v>2019</v>
      </c>
      <c r="B20" s="12">
        <v>136</v>
      </c>
      <c r="C20" s="12">
        <v>4</v>
      </c>
      <c r="D20" s="13">
        <v>97.142857142857139</v>
      </c>
      <c r="E20" s="13">
        <v>2.8571428571428572</v>
      </c>
      <c r="G20" s="6">
        <v>2019</v>
      </c>
      <c r="H20" s="7">
        <f t="shared" si="3"/>
        <v>140</v>
      </c>
    </row>
    <row r="21" spans="1:8" x14ac:dyDescent="0.25">
      <c r="A21" s="6">
        <v>2020</v>
      </c>
      <c r="B21" s="12">
        <v>125</v>
      </c>
      <c r="C21" s="12">
        <v>7</v>
      </c>
      <c r="D21" s="13">
        <v>94.696969696969703</v>
      </c>
      <c r="E21" s="13">
        <v>5.3030303030303028</v>
      </c>
      <c r="G21" s="6">
        <v>2020</v>
      </c>
      <c r="H21" s="7">
        <f t="shared" si="3"/>
        <v>132</v>
      </c>
    </row>
    <row r="22" spans="1:8" x14ac:dyDescent="0.25">
      <c r="A22" s="6">
        <v>2021</v>
      </c>
      <c r="B22" s="12">
        <v>148</v>
      </c>
      <c r="C22" s="12">
        <v>2</v>
      </c>
      <c r="D22" s="13">
        <v>98.666666666666671</v>
      </c>
      <c r="E22" s="13">
        <v>1.3333333333333335</v>
      </c>
      <c r="G22" s="6">
        <v>2021</v>
      </c>
      <c r="H22" s="7">
        <f t="shared" si="3"/>
        <v>150</v>
      </c>
    </row>
    <row r="23" spans="1:8" x14ac:dyDescent="0.25">
      <c r="A23" s="8">
        <v>2022</v>
      </c>
      <c r="B23" s="12">
        <v>114</v>
      </c>
      <c r="C23" s="12">
        <v>25</v>
      </c>
      <c r="D23" s="15">
        <v>82.014388489208628</v>
      </c>
      <c r="E23" s="15">
        <v>17.985611510791365</v>
      </c>
      <c r="G23" s="8">
        <v>2022</v>
      </c>
      <c r="H23" s="32">
        <f t="shared" si="3"/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NyBeregning</vt:lpstr>
      <vt:lpstr>SumTab</vt:lpstr>
      <vt:lpstr>Graf</vt:lpstr>
    </vt:vector>
  </TitlesOfParts>
  <Company>Bamble, Siljan og Skien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Laland</dc:creator>
  <cp:lastModifiedBy>Sigurd Jr Laland</cp:lastModifiedBy>
  <dcterms:created xsi:type="dcterms:W3CDTF">2019-10-04T12:16:47Z</dcterms:created>
  <dcterms:modified xsi:type="dcterms:W3CDTF">2024-02-05T16:34:08Z</dcterms:modified>
</cp:coreProperties>
</file>