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che24\htdocs\nutri-hran\dist\"/>
    </mc:Choice>
  </mc:AlternateContent>
  <xr:revisionPtr revIDLastSave="0" documentId="8_{7C9A89CA-F7FE-4A4D-830A-96627AC2317C}" xr6:coauthVersionLast="46" xr6:coauthVersionMax="46" xr10:uidLastSave="{00000000-0000-0000-0000-000000000000}"/>
  <bookViews>
    <workbookView xWindow="-120" yWindow="-120" windowWidth="29040" windowHeight="15840" xr2:uid="{A87AC087-FC62-4314-8C1E-8D43E3239583}"/>
  </bookViews>
  <sheets>
    <sheet name="MAPA" sheetId="1" r:id="rId1"/>
    <sheet name="DADOS" sheetId="3" r:id="rId2"/>
  </sheets>
  <definedNames>
    <definedName name="LISTA">Tabela1[-]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J4" i="1" s="1"/>
  <c r="AC4" i="1"/>
  <c r="AK4" i="1" s="1"/>
  <c r="AD4" i="1"/>
  <c r="AL4" i="1" s="1"/>
  <c r="AE4" i="1"/>
  <c r="AM4" i="1" s="1"/>
  <c r="AF4" i="1"/>
  <c r="AN4" i="1" s="1"/>
  <c r="AG4" i="1"/>
  <c r="AO4" i="1" s="1"/>
  <c r="AH4" i="1"/>
  <c r="AP4" i="1" s="1"/>
  <c r="AI4" i="1"/>
  <c r="AQ4" i="1" s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5" i="1"/>
  <c r="M18" i="3"/>
  <c r="M17" i="3"/>
  <c r="D5" i="3"/>
  <c r="D7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F5" i="3"/>
  <c r="F6" i="3"/>
  <c r="F7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4" i="3"/>
  <c r="F4" i="3"/>
  <c r="D4" i="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5" i="1"/>
  <c r="K6" i="1"/>
  <c r="K7" i="1"/>
  <c r="K8" i="1"/>
  <c r="K9" i="1"/>
  <c r="K10" i="1"/>
  <c r="K11" i="1"/>
  <c r="K12" i="1"/>
  <c r="K13" i="1"/>
  <c r="K14" i="1"/>
  <c r="K15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Q3" i="1"/>
  <c r="B14" i="1"/>
  <c r="N6" i="1"/>
  <c r="N7" i="1"/>
  <c r="N8" i="1"/>
  <c r="N9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5" i="1"/>
  <c r="E5" i="1"/>
  <c r="M5" i="3"/>
  <c r="M6" i="3"/>
  <c r="M7" i="3"/>
  <c r="M8" i="3"/>
  <c r="M9" i="3"/>
  <c r="M10" i="3"/>
  <c r="M11" i="3"/>
  <c r="M12" i="3"/>
  <c r="M13" i="3"/>
  <c r="M14" i="3"/>
  <c r="M15" i="3"/>
  <c r="M16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4" i="3"/>
  <c r="B100" i="1"/>
  <c r="B95" i="1"/>
  <c r="B90" i="1"/>
  <c r="B85" i="1"/>
  <c r="B80" i="1"/>
  <c r="B75" i="1"/>
  <c r="B70" i="1"/>
  <c r="B65" i="1"/>
  <c r="B60" i="1"/>
  <c r="B55" i="1"/>
  <c r="B50" i="1"/>
  <c r="B45" i="1"/>
  <c r="B40" i="1"/>
  <c r="B35" i="1"/>
  <c r="B30" i="1"/>
  <c r="B25" i="1"/>
  <c r="B20" i="1" s="1"/>
  <c r="B5" i="1"/>
  <c r="B15" i="1"/>
  <c r="B10" i="1"/>
  <c r="AG63" i="1" l="1"/>
  <c r="AO63" i="1" s="1"/>
  <c r="AB63" i="1"/>
  <c r="AJ63" i="1" s="1"/>
  <c r="AC63" i="1"/>
  <c r="AK63" i="1" s="1"/>
  <c r="AD63" i="1"/>
  <c r="AL63" i="1" s="1"/>
  <c r="AE63" i="1"/>
  <c r="AM63" i="1" s="1"/>
  <c r="AF63" i="1"/>
  <c r="AN63" i="1" s="1"/>
  <c r="AH63" i="1"/>
  <c r="AP63" i="1" s="1"/>
  <c r="AI63" i="1"/>
  <c r="AQ63" i="1" s="1"/>
  <c r="AB47" i="1"/>
  <c r="AJ47" i="1" s="1"/>
  <c r="AC47" i="1"/>
  <c r="AK47" i="1" s="1"/>
  <c r="AD47" i="1"/>
  <c r="AL47" i="1" s="1"/>
  <c r="AE47" i="1"/>
  <c r="AM47" i="1" s="1"/>
  <c r="AF47" i="1"/>
  <c r="AN47" i="1" s="1"/>
  <c r="AH47" i="1"/>
  <c r="AP47" i="1" s="1"/>
  <c r="AG47" i="1"/>
  <c r="AO47" i="1" s="1"/>
  <c r="AI47" i="1"/>
  <c r="AQ47" i="1" s="1"/>
  <c r="AB31" i="1"/>
  <c r="AJ31" i="1" s="1"/>
  <c r="AC31" i="1"/>
  <c r="AK31" i="1" s="1"/>
  <c r="AG31" i="1"/>
  <c r="AO31" i="1" s="1"/>
  <c r="AD31" i="1"/>
  <c r="AL31" i="1" s="1"/>
  <c r="AE31" i="1"/>
  <c r="AM31" i="1" s="1"/>
  <c r="AF31" i="1"/>
  <c r="AN31" i="1" s="1"/>
  <c r="AH31" i="1"/>
  <c r="AP31" i="1" s="1"/>
  <c r="AI31" i="1"/>
  <c r="AQ31" i="1" s="1"/>
  <c r="AG15" i="1"/>
  <c r="AO15" i="1" s="1"/>
  <c r="AB15" i="1"/>
  <c r="AJ15" i="1" s="1"/>
  <c r="AC15" i="1"/>
  <c r="AK15" i="1" s="1"/>
  <c r="AD15" i="1"/>
  <c r="AL15" i="1" s="1"/>
  <c r="AE15" i="1"/>
  <c r="AM15" i="1" s="1"/>
  <c r="AF15" i="1"/>
  <c r="AN15" i="1" s="1"/>
  <c r="AH15" i="1"/>
  <c r="AP15" i="1" s="1"/>
  <c r="AI15" i="1"/>
  <c r="AQ15" i="1" s="1"/>
  <c r="AG95" i="1"/>
  <c r="AO95" i="1" s="1"/>
  <c r="AB95" i="1"/>
  <c r="AJ95" i="1" s="1"/>
  <c r="AC95" i="1"/>
  <c r="AK95" i="1" s="1"/>
  <c r="AD95" i="1"/>
  <c r="AL95" i="1" s="1"/>
  <c r="AE95" i="1"/>
  <c r="AM95" i="1" s="1"/>
  <c r="AF95" i="1"/>
  <c r="AN95" i="1" s="1"/>
  <c r="AH95" i="1"/>
  <c r="AP95" i="1" s="1"/>
  <c r="AI95" i="1"/>
  <c r="AQ95" i="1" s="1"/>
  <c r="AB94" i="1"/>
  <c r="AJ94" i="1" s="1"/>
  <c r="AC94" i="1"/>
  <c r="AK94" i="1" s="1"/>
  <c r="AD94" i="1"/>
  <c r="AL94" i="1" s="1"/>
  <c r="AE94" i="1"/>
  <c r="AM94" i="1" s="1"/>
  <c r="AF94" i="1"/>
  <c r="AN94" i="1" s="1"/>
  <c r="AG94" i="1"/>
  <c r="AO94" i="1" s="1"/>
  <c r="AH94" i="1"/>
  <c r="AP94" i="1" s="1"/>
  <c r="AI94" i="1"/>
  <c r="AQ94" i="1" s="1"/>
  <c r="AB78" i="1"/>
  <c r="AJ78" i="1" s="1"/>
  <c r="AC78" i="1"/>
  <c r="AK78" i="1" s="1"/>
  <c r="AD78" i="1"/>
  <c r="AL78" i="1" s="1"/>
  <c r="AE78" i="1"/>
  <c r="AM78" i="1" s="1"/>
  <c r="AF78" i="1"/>
  <c r="AN78" i="1" s="1"/>
  <c r="AG78" i="1"/>
  <c r="AO78" i="1" s="1"/>
  <c r="AH78" i="1"/>
  <c r="AP78" i="1" s="1"/>
  <c r="AI78" i="1"/>
  <c r="AQ78" i="1" s="1"/>
  <c r="AB62" i="1"/>
  <c r="AJ62" i="1" s="1"/>
  <c r="AC62" i="1"/>
  <c r="AK62" i="1" s="1"/>
  <c r="AD62" i="1"/>
  <c r="AL62" i="1" s="1"/>
  <c r="AE62" i="1"/>
  <c r="AM62" i="1" s="1"/>
  <c r="AF62" i="1"/>
  <c r="AN62" i="1" s="1"/>
  <c r="AG62" i="1"/>
  <c r="AO62" i="1" s="1"/>
  <c r="AH62" i="1"/>
  <c r="AP62" i="1" s="1"/>
  <c r="AI62" i="1"/>
  <c r="AQ62" i="1" s="1"/>
  <c r="AB46" i="1"/>
  <c r="AJ46" i="1" s="1"/>
  <c r="AC46" i="1"/>
  <c r="AK46" i="1" s="1"/>
  <c r="AD46" i="1"/>
  <c r="AL46" i="1" s="1"/>
  <c r="AE46" i="1"/>
  <c r="AM46" i="1" s="1"/>
  <c r="AF46" i="1"/>
  <c r="AN46" i="1" s="1"/>
  <c r="AG46" i="1"/>
  <c r="AO46" i="1" s="1"/>
  <c r="AH46" i="1"/>
  <c r="AP46" i="1" s="1"/>
  <c r="AI46" i="1"/>
  <c r="AQ46" i="1" s="1"/>
  <c r="AB30" i="1"/>
  <c r="AJ30" i="1" s="1"/>
  <c r="AC30" i="1"/>
  <c r="AK30" i="1" s="1"/>
  <c r="AD30" i="1"/>
  <c r="AL30" i="1" s="1"/>
  <c r="AE30" i="1"/>
  <c r="AM30" i="1" s="1"/>
  <c r="AF30" i="1"/>
  <c r="AN30" i="1" s="1"/>
  <c r="AG30" i="1"/>
  <c r="AO30" i="1" s="1"/>
  <c r="AH30" i="1"/>
  <c r="AP30" i="1" s="1"/>
  <c r="AI30" i="1"/>
  <c r="AQ30" i="1" s="1"/>
  <c r="AB14" i="1"/>
  <c r="AJ14" i="1" s="1"/>
  <c r="AC14" i="1"/>
  <c r="AK14" i="1" s="1"/>
  <c r="AD14" i="1"/>
  <c r="AL14" i="1" s="1"/>
  <c r="AE14" i="1"/>
  <c r="AM14" i="1" s="1"/>
  <c r="AF14" i="1"/>
  <c r="AN14" i="1" s="1"/>
  <c r="AG14" i="1"/>
  <c r="AO14" i="1" s="1"/>
  <c r="AH14" i="1"/>
  <c r="AP14" i="1" s="1"/>
  <c r="AI14" i="1"/>
  <c r="AQ14" i="1" s="1"/>
  <c r="AB79" i="1"/>
  <c r="AJ79" i="1" s="1"/>
  <c r="AC79" i="1"/>
  <c r="AK79" i="1" s="1"/>
  <c r="AD79" i="1"/>
  <c r="AL79" i="1" s="1"/>
  <c r="AE79" i="1"/>
  <c r="AM79" i="1" s="1"/>
  <c r="AF79" i="1"/>
  <c r="AN79" i="1" s="1"/>
  <c r="AG79" i="1"/>
  <c r="AO79" i="1" s="1"/>
  <c r="AH79" i="1"/>
  <c r="AP79" i="1" s="1"/>
  <c r="AI79" i="1"/>
  <c r="AQ79" i="1" s="1"/>
  <c r="AG93" i="1"/>
  <c r="AO93" i="1" s="1"/>
  <c r="AB93" i="1"/>
  <c r="AJ93" i="1" s="1"/>
  <c r="AC93" i="1"/>
  <c r="AK93" i="1" s="1"/>
  <c r="AD93" i="1"/>
  <c r="AL93" i="1" s="1"/>
  <c r="AE93" i="1"/>
  <c r="AM93" i="1" s="1"/>
  <c r="AF93" i="1"/>
  <c r="AN93" i="1" s="1"/>
  <c r="AH93" i="1"/>
  <c r="AP93" i="1" s="1"/>
  <c r="AI93" i="1"/>
  <c r="AQ93" i="1" s="1"/>
  <c r="AB77" i="1"/>
  <c r="AJ77" i="1" s="1"/>
  <c r="AC77" i="1"/>
  <c r="AK77" i="1" s="1"/>
  <c r="AD77" i="1"/>
  <c r="AL77" i="1" s="1"/>
  <c r="AE77" i="1"/>
  <c r="AM77" i="1" s="1"/>
  <c r="AF77" i="1"/>
  <c r="AN77" i="1" s="1"/>
  <c r="AH77" i="1"/>
  <c r="AP77" i="1" s="1"/>
  <c r="AG77" i="1"/>
  <c r="AO77" i="1" s="1"/>
  <c r="AI77" i="1"/>
  <c r="AQ77" i="1" s="1"/>
  <c r="AG61" i="1"/>
  <c r="AO61" i="1" s="1"/>
  <c r="AB61" i="1"/>
  <c r="AJ61" i="1" s="1"/>
  <c r="AC61" i="1"/>
  <c r="AK61" i="1" s="1"/>
  <c r="AD61" i="1"/>
  <c r="AL61" i="1" s="1"/>
  <c r="AE61" i="1"/>
  <c r="AM61" i="1" s="1"/>
  <c r="AF61" i="1"/>
  <c r="AN61" i="1" s="1"/>
  <c r="AH61" i="1"/>
  <c r="AP61" i="1" s="1"/>
  <c r="AI61" i="1"/>
  <c r="AQ61" i="1" s="1"/>
  <c r="AG45" i="1"/>
  <c r="AO45" i="1" s="1"/>
  <c r="AB45" i="1"/>
  <c r="AJ45" i="1" s="1"/>
  <c r="AC45" i="1"/>
  <c r="AK45" i="1" s="1"/>
  <c r="AD45" i="1"/>
  <c r="AL45" i="1" s="1"/>
  <c r="AE45" i="1"/>
  <c r="AM45" i="1" s="1"/>
  <c r="AF45" i="1"/>
  <c r="AN45" i="1" s="1"/>
  <c r="AH45" i="1"/>
  <c r="AP45" i="1" s="1"/>
  <c r="AI45" i="1"/>
  <c r="AQ45" i="1" s="1"/>
  <c r="AB29" i="1"/>
  <c r="AJ29" i="1" s="1"/>
  <c r="AG29" i="1"/>
  <c r="AO29" i="1" s="1"/>
  <c r="AC29" i="1"/>
  <c r="AK29" i="1" s="1"/>
  <c r="AD29" i="1"/>
  <c r="AL29" i="1" s="1"/>
  <c r="AE29" i="1"/>
  <c r="AM29" i="1" s="1"/>
  <c r="AF29" i="1"/>
  <c r="AN29" i="1" s="1"/>
  <c r="AH29" i="1"/>
  <c r="AP29" i="1" s="1"/>
  <c r="AI29" i="1"/>
  <c r="AQ29" i="1" s="1"/>
  <c r="AG13" i="1"/>
  <c r="AO13" i="1" s="1"/>
  <c r="AB13" i="1"/>
  <c r="AJ13" i="1" s="1"/>
  <c r="AC13" i="1"/>
  <c r="AK13" i="1" s="1"/>
  <c r="AD13" i="1"/>
  <c r="AL13" i="1" s="1"/>
  <c r="AE13" i="1"/>
  <c r="AM13" i="1" s="1"/>
  <c r="AF13" i="1"/>
  <c r="AN13" i="1" s="1"/>
  <c r="AH13" i="1"/>
  <c r="AP13" i="1" s="1"/>
  <c r="AI13" i="1"/>
  <c r="AQ13" i="1" s="1"/>
  <c r="AB92" i="1"/>
  <c r="AJ92" i="1" s="1"/>
  <c r="AC92" i="1"/>
  <c r="AK92" i="1" s="1"/>
  <c r="AD92" i="1"/>
  <c r="AL92" i="1" s="1"/>
  <c r="AE92" i="1"/>
  <c r="AM92" i="1" s="1"/>
  <c r="AF92" i="1"/>
  <c r="AN92" i="1" s="1"/>
  <c r="AG92" i="1"/>
  <c r="AO92" i="1" s="1"/>
  <c r="AH92" i="1"/>
  <c r="AP92" i="1" s="1"/>
  <c r="AI92" i="1"/>
  <c r="AQ92" i="1" s="1"/>
  <c r="AB76" i="1"/>
  <c r="AJ76" i="1" s="1"/>
  <c r="AC76" i="1"/>
  <c r="AK76" i="1" s="1"/>
  <c r="AD76" i="1"/>
  <c r="AL76" i="1" s="1"/>
  <c r="AE76" i="1"/>
  <c r="AM76" i="1" s="1"/>
  <c r="AF76" i="1"/>
  <c r="AN76" i="1" s="1"/>
  <c r="AG76" i="1"/>
  <c r="AO76" i="1" s="1"/>
  <c r="AH76" i="1"/>
  <c r="AP76" i="1" s="1"/>
  <c r="AI76" i="1"/>
  <c r="AQ76" i="1" s="1"/>
  <c r="AB60" i="1"/>
  <c r="AJ60" i="1" s="1"/>
  <c r="AC60" i="1"/>
  <c r="AK60" i="1" s="1"/>
  <c r="AD60" i="1"/>
  <c r="AL60" i="1" s="1"/>
  <c r="AE60" i="1"/>
  <c r="AM60" i="1" s="1"/>
  <c r="AF60" i="1"/>
  <c r="AN60" i="1" s="1"/>
  <c r="AG60" i="1"/>
  <c r="AO60" i="1" s="1"/>
  <c r="AH60" i="1"/>
  <c r="AP60" i="1" s="1"/>
  <c r="AI60" i="1"/>
  <c r="AQ60" i="1" s="1"/>
  <c r="AB44" i="1"/>
  <c r="AJ44" i="1" s="1"/>
  <c r="AC44" i="1"/>
  <c r="AK44" i="1" s="1"/>
  <c r="AD44" i="1"/>
  <c r="AL44" i="1" s="1"/>
  <c r="AE44" i="1"/>
  <c r="AM44" i="1" s="1"/>
  <c r="AF44" i="1"/>
  <c r="AN44" i="1" s="1"/>
  <c r="AG44" i="1"/>
  <c r="AO44" i="1" s="1"/>
  <c r="AH44" i="1"/>
  <c r="AP44" i="1" s="1"/>
  <c r="AI44" i="1"/>
  <c r="AQ44" i="1" s="1"/>
  <c r="AB28" i="1"/>
  <c r="AJ28" i="1" s="1"/>
  <c r="AC28" i="1"/>
  <c r="AK28" i="1" s="1"/>
  <c r="AD28" i="1"/>
  <c r="AL28" i="1" s="1"/>
  <c r="AE28" i="1"/>
  <c r="AM28" i="1" s="1"/>
  <c r="AF28" i="1"/>
  <c r="AN28" i="1" s="1"/>
  <c r="AG28" i="1"/>
  <c r="AO28" i="1" s="1"/>
  <c r="AH28" i="1"/>
  <c r="AP28" i="1" s="1"/>
  <c r="AI28" i="1"/>
  <c r="AQ28" i="1" s="1"/>
  <c r="AB12" i="1"/>
  <c r="AJ12" i="1" s="1"/>
  <c r="AC12" i="1"/>
  <c r="AK12" i="1" s="1"/>
  <c r="AD12" i="1"/>
  <c r="AL12" i="1" s="1"/>
  <c r="AE12" i="1"/>
  <c r="AM12" i="1" s="1"/>
  <c r="AF12" i="1"/>
  <c r="AN12" i="1" s="1"/>
  <c r="AG12" i="1"/>
  <c r="AO12" i="1" s="1"/>
  <c r="AH12" i="1"/>
  <c r="AP12" i="1" s="1"/>
  <c r="AI12" i="1"/>
  <c r="AQ12" i="1" s="1"/>
  <c r="AG91" i="1"/>
  <c r="AO91" i="1" s="1"/>
  <c r="AB91" i="1"/>
  <c r="AJ91" i="1" s="1"/>
  <c r="AC91" i="1"/>
  <c r="AK91" i="1" s="1"/>
  <c r="AD91" i="1"/>
  <c r="AL91" i="1" s="1"/>
  <c r="AE91" i="1"/>
  <c r="AM91" i="1" s="1"/>
  <c r="AF91" i="1"/>
  <c r="AN91" i="1" s="1"/>
  <c r="AH91" i="1"/>
  <c r="AP91" i="1" s="1"/>
  <c r="AI91" i="1"/>
  <c r="AQ91" i="1" s="1"/>
  <c r="AB75" i="1"/>
  <c r="AJ75" i="1" s="1"/>
  <c r="AG75" i="1"/>
  <c r="AO75" i="1" s="1"/>
  <c r="AC75" i="1"/>
  <c r="AK75" i="1" s="1"/>
  <c r="AD75" i="1"/>
  <c r="AL75" i="1" s="1"/>
  <c r="AE75" i="1"/>
  <c r="AM75" i="1" s="1"/>
  <c r="AF75" i="1"/>
  <c r="AN75" i="1" s="1"/>
  <c r="AH75" i="1"/>
  <c r="AP75" i="1" s="1"/>
  <c r="AI75" i="1"/>
  <c r="AQ75" i="1" s="1"/>
  <c r="AB59" i="1"/>
  <c r="AJ59" i="1" s="1"/>
  <c r="AG59" i="1"/>
  <c r="AO59" i="1" s="1"/>
  <c r="AC59" i="1"/>
  <c r="AK59" i="1" s="1"/>
  <c r="AD59" i="1"/>
  <c r="AL59" i="1" s="1"/>
  <c r="AE59" i="1"/>
  <c r="AM59" i="1" s="1"/>
  <c r="AF59" i="1"/>
  <c r="AN59" i="1" s="1"/>
  <c r="AH59" i="1"/>
  <c r="AP59" i="1" s="1"/>
  <c r="AI59" i="1"/>
  <c r="AQ59" i="1" s="1"/>
  <c r="AG43" i="1"/>
  <c r="AO43" i="1" s="1"/>
  <c r="AB43" i="1"/>
  <c r="AJ43" i="1" s="1"/>
  <c r="AC43" i="1"/>
  <c r="AK43" i="1" s="1"/>
  <c r="AD43" i="1"/>
  <c r="AL43" i="1" s="1"/>
  <c r="AE43" i="1"/>
  <c r="AM43" i="1" s="1"/>
  <c r="AF43" i="1"/>
  <c r="AN43" i="1" s="1"/>
  <c r="AH43" i="1"/>
  <c r="AP43" i="1" s="1"/>
  <c r="AI43" i="1"/>
  <c r="AQ43" i="1" s="1"/>
  <c r="AG27" i="1"/>
  <c r="AO27" i="1" s="1"/>
  <c r="AB27" i="1"/>
  <c r="AJ27" i="1" s="1"/>
  <c r="AC27" i="1"/>
  <c r="AK27" i="1" s="1"/>
  <c r="AD27" i="1"/>
  <c r="AL27" i="1" s="1"/>
  <c r="AE27" i="1"/>
  <c r="AM27" i="1" s="1"/>
  <c r="AF27" i="1"/>
  <c r="AN27" i="1" s="1"/>
  <c r="AH27" i="1"/>
  <c r="AP27" i="1" s="1"/>
  <c r="AI27" i="1"/>
  <c r="AQ27" i="1" s="1"/>
  <c r="AG11" i="1"/>
  <c r="AO11" i="1" s="1"/>
  <c r="AB11" i="1"/>
  <c r="AJ11" i="1" s="1"/>
  <c r="AC11" i="1"/>
  <c r="AK11" i="1" s="1"/>
  <c r="AD11" i="1"/>
  <c r="AL11" i="1" s="1"/>
  <c r="AE11" i="1"/>
  <c r="AM11" i="1" s="1"/>
  <c r="AF11" i="1"/>
  <c r="AN11" i="1" s="1"/>
  <c r="AH11" i="1"/>
  <c r="AP11" i="1" s="1"/>
  <c r="AI11" i="1"/>
  <c r="AQ11" i="1" s="1"/>
  <c r="AB90" i="1"/>
  <c r="AJ90" i="1" s="1"/>
  <c r="AC90" i="1"/>
  <c r="AK90" i="1" s="1"/>
  <c r="AD90" i="1"/>
  <c r="AL90" i="1" s="1"/>
  <c r="AE90" i="1"/>
  <c r="AM90" i="1" s="1"/>
  <c r="AF90" i="1"/>
  <c r="AN90" i="1" s="1"/>
  <c r="AG90" i="1"/>
  <c r="AO90" i="1" s="1"/>
  <c r="AH90" i="1"/>
  <c r="AP90" i="1" s="1"/>
  <c r="AI90" i="1"/>
  <c r="AQ90" i="1" s="1"/>
  <c r="AB74" i="1"/>
  <c r="AJ74" i="1" s="1"/>
  <c r="AC74" i="1"/>
  <c r="AK74" i="1" s="1"/>
  <c r="AD74" i="1"/>
  <c r="AL74" i="1" s="1"/>
  <c r="AE74" i="1"/>
  <c r="AM74" i="1" s="1"/>
  <c r="AF74" i="1"/>
  <c r="AN74" i="1" s="1"/>
  <c r="AG74" i="1"/>
  <c r="AO74" i="1" s="1"/>
  <c r="AH74" i="1"/>
  <c r="AP74" i="1" s="1"/>
  <c r="AI74" i="1"/>
  <c r="AQ74" i="1" s="1"/>
  <c r="AB58" i="1"/>
  <c r="AJ58" i="1" s="1"/>
  <c r="AC58" i="1"/>
  <c r="AK58" i="1" s="1"/>
  <c r="AD58" i="1"/>
  <c r="AL58" i="1" s="1"/>
  <c r="AE58" i="1"/>
  <c r="AM58" i="1" s="1"/>
  <c r="AF58" i="1"/>
  <c r="AN58" i="1" s="1"/>
  <c r="AG58" i="1"/>
  <c r="AO58" i="1" s="1"/>
  <c r="AH58" i="1"/>
  <c r="AP58" i="1" s="1"/>
  <c r="AI58" i="1"/>
  <c r="AQ58" i="1" s="1"/>
  <c r="AB42" i="1"/>
  <c r="AJ42" i="1" s="1"/>
  <c r="AC42" i="1"/>
  <c r="AK42" i="1" s="1"/>
  <c r="AD42" i="1"/>
  <c r="AL42" i="1" s="1"/>
  <c r="AE42" i="1"/>
  <c r="AM42" i="1" s="1"/>
  <c r="AF42" i="1"/>
  <c r="AN42" i="1" s="1"/>
  <c r="AG42" i="1"/>
  <c r="AO42" i="1" s="1"/>
  <c r="AH42" i="1"/>
  <c r="AP42" i="1" s="1"/>
  <c r="AI42" i="1"/>
  <c r="AQ42" i="1" s="1"/>
  <c r="AB26" i="1"/>
  <c r="AJ26" i="1" s="1"/>
  <c r="AC26" i="1"/>
  <c r="AK26" i="1" s="1"/>
  <c r="AD26" i="1"/>
  <c r="AL26" i="1" s="1"/>
  <c r="AE26" i="1"/>
  <c r="AM26" i="1" s="1"/>
  <c r="AF26" i="1"/>
  <c r="AN26" i="1" s="1"/>
  <c r="AG26" i="1"/>
  <c r="AO26" i="1" s="1"/>
  <c r="AH26" i="1"/>
  <c r="AP26" i="1" s="1"/>
  <c r="AI26" i="1"/>
  <c r="AQ26" i="1" s="1"/>
  <c r="AB10" i="1"/>
  <c r="AJ10" i="1" s="1"/>
  <c r="AC10" i="1"/>
  <c r="AK10" i="1" s="1"/>
  <c r="AD10" i="1"/>
  <c r="AL10" i="1" s="1"/>
  <c r="AE10" i="1"/>
  <c r="AM10" i="1" s="1"/>
  <c r="AF10" i="1"/>
  <c r="AN10" i="1" s="1"/>
  <c r="AG10" i="1"/>
  <c r="AO10" i="1" s="1"/>
  <c r="AH10" i="1"/>
  <c r="AP10" i="1" s="1"/>
  <c r="AI10" i="1"/>
  <c r="AQ10" i="1" s="1"/>
  <c r="AB89" i="1"/>
  <c r="AJ89" i="1" s="1"/>
  <c r="AC89" i="1"/>
  <c r="AK89" i="1" s="1"/>
  <c r="AG89" i="1"/>
  <c r="AO89" i="1" s="1"/>
  <c r="AD89" i="1"/>
  <c r="AL89" i="1" s="1"/>
  <c r="AE89" i="1"/>
  <c r="AM89" i="1" s="1"/>
  <c r="AF89" i="1"/>
  <c r="AN89" i="1" s="1"/>
  <c r="AH89" i="1"/>
  <c r="AP89" i="1" s="1"/>
  <c r="AI89" i="1"/>
  <c r="AQ89" i="1" s="1"/>
  <c r="AG73" i="1"/>
  <c r="AO73" i="1" s="1"/>
  <c r="AB73" i="1"/>
  <c r="AJ73" i="1" s="1"/>
  <c r="AC73" i="1"/>
  <c r="AK73" i="1" s="1"/>
  <c r="AD73" i="1"/>
  <c r="AL73" i="1" s="1"/>
  <c r="AE73" i="1"/>
  <c r="AM73" i="1" s="1"/>
  <c r="AF73" i="1"/>
  <c r="AN73" i="1" s="1"/>
  <c r="AH73" i="1"/>
  <c r="AP73" i="1" s="1"/>
  <c r="AI73" i="1"/>
  <c r="AQ73" i="1" s="1"/>
  <c r="AB57" i="1"/>
  <c r="AJ57" i="1" s="1"/>
  <c r="AC57" i="1"/>
  <c r="AK57" i="1" s="1"/>
  <c r="AD57" i="1"/>
  <c r="AL57" i="1" s="1"/>
  <c r="AE57" i="1"/>
  <c r="AM57" i="1" s="1"/>
  <c r="AF57" i="1"/>
  <c r="AN57" i="1" s="1"/>
  <c r="AH57" i="1"/>
  <c r="AP57" i="1" s="1"/>
  <c r="AG57" i="1"/>
  <c r="AO57" i="1" s="1"/>
  <c r="AI57" i="1"/>
  <c r="AQ57" i="1" s="1"/>
  <c r="AB41" i="1"/>
  <c r="AJ41" i="1" s="1"/>
  <c r="AG41" i="1"/>
  <c r="AO41" i="1" s="1"/>
  <c r="AC41" i="1"/>
  <c r="AK41" i="1" s="1"/>
  <c r="AD41" i="1"/>
  <c r="AL41" i="1" s="1"/>
  <c r="AE41" i="1"/>
  <c r="AM41" i="1" s="1"/>
  <c r="AF41" i="1"/>
  <c r="AN41" i="1" s="1"/>
  <c r="AH41" i="1"/>
  <c r="AP41" i="1" s="1"/>
  <c r="AI41" i="1"/>
  <c r="AQ41" i="1" s="1"/>
  <c r="AB25" i="1"/>
  <c r="AJ25" i="1" s="1"/>
  <c r="AC25" i="1"/>
  <c r="AK25" i="1" s="1"/>
  <c r="AD25" i="1"/>
  <c r="AL25" i="1" s="1"/>
  <c r="AE25" i="1"/>
  <c r="AM25" i="1" s="1"/>
  <c r="AF25" i="1"/>
  <c r="AN25" i="1" s="1"/>
  <c r="AH25" i="1"/>
  <c r="AP25" i="1" s="1"/>
  <c r="AG25" i="1"/>
  <c r="AO25" i="1" s="1"/>
  <c r="AI25" i="1"/>
  <c r="AQ25" i="1" s="1"/>
  <c r="AB9" i="1"/>
  <c r="AJ9" i="1" s="1"/>
  <c r="AC9" i="1"/>
  <c r="AK9" i="1" s="1"/>
  <c r="AG9" i="1"/>
  <c r="AO9" i="1" s="1"/>
  <c r="AD9" i="1"/>
  <c r="AL9" i="1" s="1"/>
  <c r="AE9" i="1"/>
  <c r="AM9" i="1" s="1"/>
  <c r="AF9" i="1"/>
  <c r="AN9" i="1" s="1"/>
  <c r="AH9" i="1"/>
  <c r="AP9" i="1" s="1"/>
  <c r="AI9" i="1"/>
  <c r="AQ9" i="1" s="1"/>
  <c r="AB104" i="1"/>
  <c r="AJ104" i="1" s="1"/>
  <c r="AC104" i="1"/>
  <c r="AK104" i="1" s="1"/>
  <c r="AD104" i="1"/>
  <c r="AL104" i="1" s="1"/>
  <c r="AE104" i="1"/>
  <c r="AM104" i="1" s="1"/>
  <c r="AF104" i="1"/>
  <c r="AN104" i="1" s="1"/>
  <c r="AG104" i="1"/>
  <c r="AO104" i="1" s="1"/>
  <c r="AH104" i="1"/>
  <c r="AP104" i="1" s="1"/>
  <c r="AI104" i="1"/>
  <c r="AQ104" i="1" s="1"/>
  <c r="AB88" i="1"/>
  <c r="AJ88" i="1" s="1"/>
  <c r="AC88" i="1"/>
  <c r="AK88" i="1" s="1"/>
  <c r="AD88" i="1"/>
  <c r="AL88" i="1" s="1"/>
  <c r="AE88" i="1"/>
  <c r="AM88" i="1" s="1"/>
  <c r="AF88" i="1"/>
  <c r="AN88" i="1" s="1"/>
  <c r="AG88" i="1"/>
  <c r="AO88" i="1" s="1"/>
  <c r="AH88" i="1"/>
  <c r="AP88" i="1" s="1"/>
  <c r="AI88" i="1"/>
  <c r="AQ88" i="1" s="1"/>
  <c r="AB72" i="1"/>
  <c r="AJ72" i="1" s="1"/>
  <c r="AC72" i="1"/>
  <c r="AK72" i="1" s="1"/>
  <c r="AD72" i="1"/>
  <c r="AL72" i="1" s="1"/>
  <c r="AE72" i="1"/>
  <c r="AM72" i="1" s="1"/>
  <c r="AF72" i="1"/>
  <c r="AN72" i="1" s="1"/>
  <c r="AG72" i="1"/>
  <c r="AO72" i="1" s="1"/>
  <c r="AH72" i="1"/>
  <c r="AP72" i="1" s="1"/>
  <c r="AI72" i="1"/>
  <c r="AQ72" i="1" s="1"/>
  <c r="AB56" i="1"/>
  <c r="AJ56" i="1" s="1"/>
  <c r="AC56" i="1"/>
  <c r="AK56" i="1" s="1"/>
  <c r="AD56" i="1"/>
  <c r="AL56" i="1" s="1"/>
  <c r="AE56" i="1"/>
  <c r="AM56" i="1" s="1"/>
  <c r="AF56" i="1"/>
  <c r="AN56" i="1" s="1"/>
  <c r="AG56" i="1"/>
  <c r="AO56" i="1" s="1"/>
  <c r="AH56" i="1"/>
  <c r="AP56" i="1" s="1"/>
  <c r="AI56" i="1"/>
  <c r="AQ56" i="1" s="1"/>
  <c r="AB40" i="1"/>
  <c r="AJ40" i="1" s="1"/>
  <c r="AC40" i="1"/>
  <c r="AK40" i="1" s="1"/>
  <c r="AD40" i="1"/>
  <c r="AL40" i="1" s="1"/>
  <c r="AE40" i="1"/>
  <c r="AM40" i="1" s="1"/>
  <c r="AF40" i="1"/>
  <c r="AN40" i="1" s="1"/>
  <c r="AG40" i="1"/>
  <c r="AO40" i="1" s="1"/>
  <c r="AH40" i="1"/>
  <c r="AP40" i="1" s="1"/>
  <c r="AI40" i="1"/>
  <c r="AQ40" i="1" s="1"/>
  <c r="AB24" i="1"/>
  <c r="AJ24" i="1" s="1"/>
  <c r="AC24" i="1"/>
  <c r="AK24" i="1" s="1"/>
  <c r="AD24" i="1"/>
  <c r="AL24" i="1" s="1"/>
  <c r="AE24" i="1"/>
  <c r="AM24" i="1" s="1"/>
  <c r="AF24" i="1"/>
  <c r="AN24" i="1" s="1"/>
  <c r="AG24" i="1"/>
  <c r="AO24" i="1" s="1"/>
  <c r="AH24" i="1"/>
  <c r="AP24" i="1" s="1"/>
  <c r="AI24" i="1"/>
  <c r="AQ24" i="1" s="1"/>
  <c r="AB8" i="1"/>
  <c r="AJ8" i="1" s="1"/>
  <c r="AC8" i="1"/>
  <c r="AK8" i="1" s="1"/>
  <c r="AD8" i="1"/>
  <c r="AL8" i="1" s="1"/>
  <c r="AE8" i="1"/>
  <c r="AM8" i="1" s="1"/>
  <c r="AF8" i="1"/>
  <c r="AN8" i="1" s="1"/>
  <c r="AG8" i="1"/>
  <c r="AO8" i="1" s="1"/>
  <c r="AH8" i="1"/>
  <c r="AP8" i="1" s="1"/>
  <c r="AI8" i="1"/>
  <c r="AQ8" i="1" s="1"/>
  <c r="AB103" i="1"/>
  <c r="AJ103" i="1" s="1"/>
  <c r="AC103" i="1"/>
  <c r="AK103" i="1" s="1"/>
  <c r="AD103" i="1"/>
  <c r="AL103" i="1" s="1"/>
  <c r="AE103" i="1"/>
  <c r="AM103" i="1" s="1"/>
  <c r="AF103" i="1"/>
  <c r="AN103" i="1" s="1"/>
  <c r="AH103" i="1"/>
  <c r="AP103" i="1" s="1"/>
  <c r="AG103" i="1"/>
  <c r="AO103" i="1" s="1"/>
  <c r="AI103" i="1"/>
  <c r="AQ103" i="1" s="1"/>
  <c r="AG87" i="1"/>
  <c r="AO87" i="1" s="1"/>
  <c r="AB87" i="1"/>
  <c r="AJ87" i="1" s="1"/>
  <c r="AC87" i="1"/>
  <c r="AK87" i="1" s="1"/>
  <c r="AD87" i="1"/>
  <c r="AL87" i="1" s="1"/>
  <c r="AE87" i="1"/>
  <c r="AM87" i="1" s="1"/>
  <c r="AF87" i="1"/>
  <c r="AN87" i="1" s="1"/>
  <c r="AH87" i="1"/>
  <c r="AP87" i="1" s="1"/>
  <c r="AI87" i="1"/>
  <c r="AQ87" i="1" s="1"/>
  <c r="AG71" i="1"/>
  <c r="AO71" i="1" s="1"/>
  <c r="AB71" i="1"/>
  <c r="AJ71" i="1" s="1"/>
  <c r="AC71" i="1"/>
  <c r="AK71" i="1" s="1"/>
  <c r="AD71" i="1"/>
  <c r="AL71" i="1" s="1"/>
  <c r="AE71" i="1"/>
  <c r="AM71" i="1" s="1"/>
  <c r="AF71" i="1"/>
  <c r="AN71" i="1" s="1"/>
  <c r="AH71" i="1"/>
  <c r="AP71" i="1" s="1"/>
  <c r="AI71" i="1"/>
  <c r="AQ71" i="1" s="1"/>
  <c r="AG55" i="1"/>
  <c r="AO55" i="1" s="1"/>
  <c r="AB55" i="1"/>
  <c r="AJ55" i="1" s="1"/>
  <c r="AC55" i="1"/>
  <c r="AK55" i="1" s="1"/>
  <c r="AD55" i="1"/>
  <c r="AL55" i="1" s="1"/>
  <c r="AE55" i="1"/>
  <c r="AM55" i="1" s="1"/>
  <c r="AF55" i="1"/>
  <c r="AN55" i="1" s="1"/>
  <c r="AH55" i="1"/>
  <c r="AP55" i="1" s="1"/>
  <c r="AI55" i="1"/>
  <c r="AQ55" i="1" s="1"/>
  <c r="AG39" i="1"/>
  <c r="AO39" i="1" s="1"/>
  <c r="AB39" i="1"/>
  <c r="AJ39" i="1" s="1"/>
  <c r="AC39" i="1"/>
  <c r="AK39" i="1" s="1"/>
  <c r="AD39" i="1"/>
  <c r="AL39" i="1" s="1"/>
  <c r="AE39" i="1"/>
  <c r="AM39" i="1" s="1"/>
  <c r="AF39" i="1"/>
  <c r="AN39" i="1" s="1"/>
  <c r="AH39" i="1"/>
  <c r="AP39" i="1" s="1"/>
  <c r="AI39" i="1"/>
  <c r="AQ39" i="1" s="1"/>
  <c r="AG23" i="1"/>
  <c r="AO23" i="1" s="1"/>
  <c r="AB23" i="1"/>
  <c r="AJ23" i="1" s="1"/>
  <c r="AC23" i="1"/>
  <c r="AK23" i="1" s="1"/>
  <c r="AD23" i="1"/>
  <c r="AL23" i="1" s="1"/>
  <c r="AE23" i="1"/>
  <c r="AM23" i="1" s="1"/>
  <c r="AF23" i="1"/>
  <c r="AN23" i="1" s="1"/>
  <c r="AH23" i="1"/>
  <c r="AP23" i="1" s="1"/>
  <c r="AI23" i="1"/>
  <c r="AQ23" i="1" s="1"/>
  <c r="AB7" i="1"/>
  <c r="AJ7" i="1" s="1"/>
  <c r="AG7" i="1"/>
  <c r="AO7" i="1" s="1"/>
  <c r="AC7" i="1"/>
  <c r="AK7" i="1" s="1"/>
  <c r="AD7" i="1"/>
  <c r="AL7" i="1" s="1"/>
  <c r="AE7" i="1"/>
  <c r="AM7" i="1" s="1"/>
  <c r="AF7" i="1"/>
  <c r="AN7" i="1" s="1"/>
  <c r="AH7" i="1"/>
  <c r="AP7" i="1" s="1"/>
  <c r="AI7" i="1"/>
  <c r="AQ7" i="1" s="1"/>
  <c r="AB102" i="1"/>
  <c r="AJ102" i="1" s="1"/>
  <c r="AC102" i="1"/>
  <c r="AK102" i="1" s="1"/>
  <c r="AD102" i="1"/>
  <c r="AL102" i="1" s="1"/>
  <c r="AE102" i="1"/>
  <c r="AM102" i="1" s="1"/>
  <c r="AF102" i="1"/>
  <c r="AN102" i="1" s="1"/>
  <c r="AG102" i="1"/>
  <c r="AO102" i="1" s="1"/>
  <c r="AH102" i="1"/>
  <c r="AP102" i="1" s="1"/>
  <c r="AI102" i="1"/>
  <c r="AQ102" i="1" s="1"/>
  <c r="AB86" i="1"/>
  <c r="AJ86" i="1" s="1"/>
  <c r="AC86" i="1"/>
  <c r="AK86" i="1" s="1"/>
  <c r="AD86" i="1"/>
  <c r="AL86" i="1" s="1"/>
  <c r="AE86" i="1"/>
  <c r="AM86" i="1" s="1"/>
  <c r="AF86" i="1"/>
  <c r="AN86" i="1" s="1"/>
  <c r="AG86" i="1"/>
  <c r="AO86" i="1" s="1"/>
  <c r="AH86" i="1"/>
  <c r="AP86" i="1" s="1"/>
  <c r="AI86" i="1"/>
  <c r="AQ86" i="1" s="1"/>
  <c r="AB70" i="1"/>
  <c r="AJ70" i="1" s="1"/>
  <c r="AC70" i="1"/>
  <c r="AK70" i="1" s="1"/>
  <c r="AD70" i="1"/>
  <c r="AL70" i="1" s="1"/>
  <c r="AE70" i="1"/>
  <c r="AM70" i="1" s="1"/>
  <c r="AF70" i="1"/>
  <c r="AN70" i="1" s="1"/>
  <c r="AG70" i="1"/>
  <c r="AO70" i="1" s="1"/>
  <c r="AH70" i="1"/>
  <c r="AP70" i="1" s="1"/>
  <c r="AI70" i="1"/>
  <c r="AQ70" i="1" s="1"/>
  <c r="AB54" i="1"/>
  <c r="AJ54" i="1" s="1"/>
  <c r="AC54" i="1"/>
  <c r="AK54" i="1" s="1"/>
  <c r="AD54" i="1"/>
  <c r="AL54" i="1" s="1"/>
  <c r="AE54" i="1"/>
  <c r="AM54" i="1" s="1"/>
  <c r="AF54" i="1"/>
  <c r="AN54" i="1" s="1"/>
  <c r="AG54" i="1"/>
  <c r="AO54" i="1" s="1"/>
  <c r="AH54" i="1"/>
  <c r="AP54" i="1" s="1"/>
  <c r="AI54" i="1"/>
  <c r="AQ54" i="1" s="1"/>
  <c r="AB38" i="1"/>
  <c r="AJ38" i="1" s="1"/>
  <c r="AC38" i="1"/>
  <c r="AK38" i="1" s="1"/>
  <c r="AD38" i="1"/>
  <c r="AL38" i="1" s="1"/>
  <c r="AE38" i="1"/>
  <c r="AM38" i="1" s="1"/>
  <c r="AF38" i="1"/>
  <c r="AN38" i="1" s="1"/>
  <c r="AG38" i="1"/>
  <c r="AO38" i="1" s="1"/>
  <c r="AH38" i="1"/>
  <c r="AP38" i="1" s="1"/>
  <c r="AI38" i="1"/>
  <c r="AQ38" i="1" s="1"/>
  <c r="AB22" i="1"/>
  <c r="AJ22" i="1" s="1"/>
  <c r="AC22" i="1"/>
  <c r="AK22" i="1" s="1"/>
  <c r="AD22" i="1"/>
  <c r="AL22" i="1" s="1"/>
  <c r="AE22" i="1"/>
  <c r="AM22" i="1" s="1"/>
  <c r="AF22" i="1"/>
  <c r="AN22" i="1" s="1"/>
  <c r="AG22" i="1"/>
  <c r="AO22" i="1" s="1"/>
  <c r="AH22" i="1"/>
  <c r="AP22" i="1" s="1"/>
  <c r="AI22" i="1"/>
  <c r="AQ22" i="1" s="1"/>
  <c r="AB6" i="1"/>
  <c r="AJ6" i="1" s="1"/>
  <c r="AC6" i="1"/>
  <c r="AK6" i="1" s="1"/>
  <c r="AD6" i="1"/>
  <c r="AL6" i="1" s="1"/>
  <c r="AE6" i="1"/>
  <c r="AM6" i="1" s="1"/>
  <c r="AF6" i="1"/>
  <c r="AN6" i="1" s="1"/>
  <c r="AG6" i="1"/>
  <c r="AO6" i="1" s="1"/>
  <c r="AH6" i="1"/>
  <c r="AP6" i="1" s="1"/>
  <c r="AI6" i="1"/>
  <c r="AQ6" i="1" s="1"/>
  <c r="AG101" i="1"/>
  <c r="AO101" i="1" s="1"/>
  <c r="AB101" i="1"/>
  <c r="AJ101" i="1" s="1"/>
  <c r="AC101" i="1"/>
  <c r="AK101" i="1" s="1"/>
  <c r="AD101" i="1"/>
  <c r="AL101" i="1" s="1"/>
  <c r="AE101" i="1"/>
  <c r="AM101" i="1" s="1"/>
  <c r="AF101" i="1"/>
  <c r="AN101" i="1" s="1"/>
  <c r="AH101" i="1"/>
  <c r="AP101" i="1" s="1"/>
  <c r="AI101" i="1"/>
  <c r="AQ101" i="1" s="1"/>
  <c r="AG85" i="1"/>
  <c r="AO85" i="1" s="1"/>
  <c r="AB85" i="1"/>
  <c r="AJ85" i="1" s="1"/>
  <c r="AC85" i="1"/>
  <c r="AK85" i="1" s="1"/>
  <c r="AD85" i="1"/>
  <c r="AL85" i="1" s="1"/>
  <c r="AE85" i="1"/>
  <c r="AM85" i="1" s="1"/>
  <c r="AF85" i="1"/>
  <c r="AN85" i="1" s="1"/>
  <c r="AH85" i="1"/>
  <c r="AP85" i="1" s="1"/>
  <c r="AI85" i="1"/>
  <c r="AQ85" i="1" s="1"/>
  <c r="AG69" i="1"/>
  <c r="AO69" i="1" s="1"/>
  <c r="AB69" i="1"/>
  <c r="AJ69" i="1" s="1"/>
  <c r="AC69" i="1"/>
  <c r="AK69" i="1" s="1"/>
  <c r="AD69" i="1"/>
  <c r="AL69" i="1" s="1"/>
  <c r="AE69" i="1"/>
  <c r="AM69" i="1" s="1"/>
  <c r="AF69" i="1"/>
  <c r="AN69" i="1" s="1"/>
  <c r="AH69" i="1"/>
  <c r="AP69" i="1" s="1"/>
  <c r="AI69" i="1"/>
  <c r="AQ69" i="1" s="1"/>
  <c r="AG53" i="1"/>
  <c r="AO53" i="1" s="1"/>
  <c r="AB53" i="1"/>
  <c r="AJ53" i="1" s="1"/>
  <c r="AC53" i="1"/>
  <c r="AK53" i="1" s="1"/>
  <c r="AD53" i="1"/>
  <c r="AL53" i="1" s="1"/>
  <c r="AE53" i="1"/>
  <c r="AM53" i="1" s="1"/>
  <c r="AF53" i="1"/>
  <c r="AN53" i="1" s="1"/>
  <c r="AH53" i="1"/>
  <c r="AP53" i="1" s="1"/>
  <c r="AI53" i="1"/>
  <c r="AQ53" i="1" s="1"/>
  <c r="AB37" i="1"/>
  <c r="AJ37" i="1" s="1"/>
  <c r="AC37" i="1"/>
  <c r="AK37" i="1" s="1"/>
  <c r="AD37" i="1"/>
  <c r="AL37" i="1" s="1"/>
  <c r="AE37" i="1"/>
  <c r="AM37" i="1" s="1"/>
  <c r="AF37" i="1"/>
  <c r="AN37" i="1" s="1"/>
  <c r="AH37" i="1"/>
  <c r="AP37" i="1" s="1"/>
  <c r="AG37" i="1"/>
  <c r="AO37" i="1" s="1"/>
  <c r="AI37" i="1"/>
  <c r="AQ37" i="1" s="1"/>
  <c r="AB21" i="1"/>
  <c r="AJ21" i="1" s="1"/>
  <c r="AC21" i="1"/>
  <c r="AK21" i="1" s="1"/>
  <c r="AD21" i="1"/>
  <c r="AL21" i="1" s="1"/>
  <c r="AE21" i="1"/>
  <c r="AM21" i="1" s="1"/>
  <c r="AF21" i="1"/>
  <c r="AN21" i="1" s="1"/>
  <c r="AH21" i="1"/>
  <c r="AP21" i="1" s="1"/>
  <c r="AG21" i="1"/>
  <c r="AO21" i="1" s="1"/>
  <c r="AI21" i="1"/>
  <c r="AQ21" i="1" s="1"/>
  <c r="AB100" i="1"/>
  <c r="AJ100" i="1" s="1"/>
  <c r="AC100" i="1"/>
  <c r="AK100" i="1" s="1"/>
  <c r="AD100" i="1"/>
  <c r="AL100" i="1" s="1"/>
  <c r="AE100" i="1"/>
  <c r="AM100" i="1" s="1"/>
  <c r="AF100" i="1"/>
  <c r="AN100" i="1" s="1"/>
  <c r="AG100" i="1"/>
  <c r="AO100" i="1" s="1"/>
  <c r="AH100" i="1"/>
  <c r="AP100" i="1" s="1"/>
  <c r="AI100" i="1"/>
  <c r="AQ100" i="1" s="1"/>
  <c r="AB84" i="1"/>
  <c r="AJ84" i="1" s="1"/>
  <c r="AC84" i="1"/>
  <c r="AK84" i="1" s="1"/>
  <c r="AD84" i="1"/>
  <c r="AL84" i="1" s="1"/>
  <c r="AE84" i="1"/>
  <c r="AM84" i="1" s="1"/>
  <c r="AF84" i="1"/>
  <c r="AN84" i="1" s="1"/>
  <c r="AG84" i="1"/>
  <c r="AO84" i="1" s="1"/>
  <c r="AH84" i="1"/>
  <c r="AP84" i="1" s="1"/>
  <c r="AI84" i="1"/>
  <c r="AQ84" i="1" s="1"/>
  <c r="AB68" i="1"/>
  <c r="AJ68" i="1" s="1"/>
  <c r="AC68" i="1"/>
  <c r="AK68" i="1" s="1"/>
  <c r="AD68" i="1"/>
  <c r="AL68" i="1" s="1"/>
  <c r="AE68" i="1"/>
  <c r="AM68" i="1" s="1"/>
  <c r="AF68" i="1"/>
  <c r="AN68" i="1" s="1"/>
  <c r="AG68" i="1"/>
  <c r="AO68" i="1" s="1"/>
  <c r="AH68" i="1"/>
  <c r="AP68" i="1" s="1"/>
  <c r="AI68" i="1"/>
  <c r="AQ68" i="1" s="1"/>
  <c r="AB52" i="1"/>
  <c r="AJ52" i="1" s="1"/>
  <c r="AC52" i="1"/>
  <c r="AK52" i="1" s="1"/>
  <c r="AD52" i="1"/>
  <c r="AL52" i="1" s="1"/>
  <c r="AE52" i="1"/>
  <c r="AM52" i="1" s="1"/>
  <c r="AF52" i="1"/>
  <c r="AN52" i="1" s="1"/>
  <c r="AG52" i="1"/>
  <c r="AO52" i="1" s="1"/>
  <c r="AH52" i="1"/>
  <c r="AP52" i="1" s="1"/>
  <c r="AI52" i="1"/>
  <c r="AQ52" i="1" s="1"/>
  <c r="AB36" i="1"/>
  <c r="AJ36" i="1" s="1"/>
  <c r="AC36" i="1"/>
  <c r="AK36" i="1" s="1"/>
  <c r="AD36" i="1"/>
  <c r="AL36" i="1" s="1"/>
  <c r="AE36" i="1"/>
  <c r="AM36" i="1" s="1"/>
  <c r="AF36" i="1"/>
  <c r="AN36" i="1" s="1"/>
  <c r="AG36" i="1"/>
  <c r="AO36" i="1" s="1"/>
  <c r="AH36" i="1"/>
  <c r="AP36" i="1" s="1"/>
  <c r="AI36" i="1"/>
  <c r="AQ36" i="1" s="1"/>
  <c r="AB20" i="1"/>
  <c r="AJ20" i="1" s="1"/>
  <c r="AC20" i="1"/>
  <c r="AK20" i="1" s="1"/>
  <c r="AD20" i="1"/>
  <c r="AL20" i="1" s="1"/>
  <c r="AE20" i="1"/>
  <c r="AM20" i="1" s="1"/>
  <c r="AF20" i="1"/>
  <c r="AN20" i="1" s="1"/>
  <c r="AG20" i="1"/>
  <c r="AO20" i="1" s="1"/>
  <c r="AH20" i="1"/>
  <c r="AP20" i="1" s="1"/>
  <c r="AI20" i="1"/>
  <c r="AQ20" i="1" s="1"/>
  <c r="AB99" i="1"/>
  <c r="AJ99" i="1" s="1"/>
  <c r="AC99" i="1"/>
  <c r="AK99" i="1" s="1"/>
  <c r="AD99" i="1"/>
  <c r="AL99" i="1" s="1"/>
  <c r="AE99" i="1"/>
  <c r="AM99" i="1" s="1"/>
  <c r="AF99" i="1"/>
  <c r="AN99" i="1" s="1"/>
  <c r="AH99" i="1"/>
  <c r="AP99" i="1" s="1"/>
  <c r="AI99" i="1"/>
  <c r="AQ99" i="1" s="1"/>
  <c r="AG99" i="1"/>
  <c r="AO99" i="1" s="1"/>
  <c r="AB83" i="1"/>
  <c r="AJ83" i="1" s="1"/>
  <c r="AC83" i="1"/>
  <c r="AK83" i="1" s="1"/>
  <c r="AD83" i="1"/>
  <c r="AL83" i="1" s="1"/>
  <c r="AE83" i="1"/>
  <c r="AM83" i="1" s="1"/>
  <c r="AG83" i="1"/>
  <c r="AO83" i="1" s="1"/>
  <c r="AF83" i="1"/>
  <c r="AN83" i="1" s="1"/>
  <c r="AH83" i="1"/>
  <c r="AP83" i="1" s="1"/>
  <c r="AI83" i="1"/>
  <c r="AQ83" i="1" s="1"/>
  <c r="AB67" i="1"/>
  <c r="AJ67" i="1" s="1"/>
  <c r="AC67" i="1"/>
  <c r="AK67" i="1" s="1"/>
  <c r="AG67" i="1"/>
  <c r="AO67" i="1" s="1"/>
  <c r="AD67" i="1"/>
  <c r="AL67" i="1" s="1"/>
  <c r="AE67" i="1"/>
  <c r="AM67" i="1" s="1"/>
  <c r="AF67" i="1"/>
  <c r="AN67" i="1" s="1"/>
  <c r="AH67" i="1"/>
  <c r="AP67" i="1" s="1"/>
  <c r="AI67" i="1"/>
  <c r="AQ67" i="1" s="1"/>
  <c r="AB51" i="1"/>
  <c r="AJ51" i="1" s="1"/>
  <c r="AC51" i="1"/>
  <c r="AK51" i="1" s="1"/>
  <c r="AG51" i="1"/>
  <c r="AO51" i="1" s="1"/>
  <c r="AD51" i="1"/>
  <c r="AL51" i="1" s="1"/>
  <c r="AE51" i="1"/>
  <c r="AM51" i="1" s="1"/>
  <c r="AF51" i="1"/>
  <c r="AN51" i="1" s="1"/>
  <c r="AH51" i="1"/>
  <c r="AP51" i="1" s="1"/>
  <c r="AI51" i="1"/>
  <c r="AQ51" i="1" s="1"/>
  <c r="AG35" i="1"/>
  <c r="AO35" i="1" s="1"/>
  <c r="AB35" i="1"/>
  <c r="AJ35" i="1" s="1"/>
  <c r="AC35" i="1"/>
  <c r="AK35" i="1" s="1"/>
  <c r="AD35" i="1"/>
  <c r="AL35" i="1" s="1"/>
  <c r="AE35" i="1"/>
  <c r="AM35" i="1" s="1"/>
  <c r="AF35" i="1"/>
  <c r="AN35" i="1" s="1"/>
  <c r="AH35" i="1"/>
  <c r="AP35" i="1" s="1"/>
  <c r="AI35" i="1"/>
  <c r="AQ35" i="1" s="1"/>
  <c r="AG19" i="1"/>
  <c r="AO19" i="1" s="1"/>
  <c r="AB19" i="1"/>
  <c r="AJ19" i="1" s="1"/>
  <c r="AC19" i="1"/>
  <c r="AK19" i="1" s="1"/>
  <c r="AD19" i="1"/>
  <c r="AL19" i="1" s="1"/>
  <c r="AE19" i="1"/>
  <c r="AM19" i="1" s="1"/>
  <c r="AF19" i="1"/>
  <c r="AN19" i="1" s="1"/>
  <c r="AH19" i="1"/>
  <c r="AP19" i="1" s="1"/>
  <c r="AI19" i="1"/>
  <c r="AQ19" i="1" s="1"/>
  <c r="AB98" i="1"/>
  <c r="AJ98" i="1" s="1"/>
  <c r="AC98" i="1"/>
  <c r="AK98" i="1" s="1"/>
  <c r="AD98" i="1"/>
  <c r="AL98" i="1" s="1"/>
  <c r="AE98" i="1"/>
  <c r="AM98" i="1" s="1"/>
  <c r="AF98" i="1"/>
  <c r="AN98" i="1" s="1"/>
  <c r="AG98" i="1"/>
  <c r="AO98" i="1" s="1"/>
  <c r="AH98" i="1"/>
  <c r="AP98" i="1" s="1"/>
  <c r="AI98" i="1"/>
  <c r="AQ98" i="1" s="1"/>
  <c r="AB82" i="1"/>
  <c r="AJ82" i="1" s="1"/>
  <c r="AC82" i="1"/>
  <c r="AK82" i="1" s="1"/>
  <c r="AD82" i="1"/>
  <c r="AL82" i="1" s="1"/>
  <c r="AE82" i="1"/>
  <c r="AM82" i="1" s="1"/>
  <c r="AF82" i="1"/>
  <c r="AN82" i="1" s="1"/>
  <c r="AG82" i="1"/>
  <c r="AO82" i="1" s="1"/>
  <c r="AH82" i="1"/>
  <c r="AP82" i="1" s="1"/>
  <c r="AI82" i="1"/>
  <c r="AQ82" i="1" s="1"/>
  <c r="AB66" i="1"/>
  <c r="AJ66" i="1" s="1"/>
  <c r="AC66" i="1"/>
  <c r="AK66" i="1" s="1"/>
  <c r="AD66" i="1"/>
  <c r="AL66" i="1" s="1"/>
  <c r="AE66" i="1"/>
  <c r="AM66" i="1" s="1"/>
  <c r="AF66" i="1"/>
  <c r="AN66" i="1" s="1"/>
  <c r="AG66" i="1"/>
  <c r="AO66" i="1" s="1"/>
  <c r="AH66" i="1"/>
  <c r="AP66" i="1" s="1"/>
  <c r="AI66" i="1"/>
  <c r="AQ66" i="1" s="1"/>
  <c r="AB50" i="1"/>
  <c r="AJ50" i="1" s="1"/>
  <c r="AC50" i="1"/>
  <c r="AK50" i="1" s="1"/>
  <c r="AD50" i="1"/>
  <c r="AL50" i="1" s="1"/>
  <c r="AE50" i="1"/>
  <c r="AM50" i="1" s="1"/>
  <c r="AF50" i="1"/>
  <c r="AN50" i="1" s="1"/>
  <c r="AG50" i="1"/>
  <c r="AO50" i="1" s="1"/>
  <c r="AH50" i="1"/>
  <c r="AP50" i="1" s="1"/>
  <c r="AI50" i="1"/>
  <c r="AQ50" i="1" s="1"/>
  <c r="AB34" i="1"/>
  <c r="AJ34" i="1" s="1"/>
  <c r="AC34" i="1"/>
  <c r="AK34" i="1" s="1"/>
  <c r="AD34" i="1"/>
  <c r="AL34" i="1" s="1"/>
  <c r="AE34" i="1"/>
  <c r="AM34" i="1" s="1"/>
  <c r="AF34" i="1"/>
  <c r="AN34" i="1" s="1"/>
  <c r="AG34" i="1"/>
  <c r="AO34" i="1" s="1"/>
  <c r="AH34" i="1"/>
  <c r="AP34" i="1" s="1"/>
  <c r="AI34" i="1"/>
  <c r="AQ34" i="1" s="1"/>
  <c r="AB18" i="1"/>
  <c r="AJ18" i="1" s="1"/>
  <c r="AC18" i="1"/>
  <c r="AK18" i="1" s="1"/>
  <c r="AD18" i="1"/>
  <c r="AL18" i="1" s="1"/>
  <c r="AE18" i="1"/>
  <c r="AM18" i="1" s="1"/>
  <c r="AF18" i="1"/>
  <c r="AN18" i="1" s="1"/>
  <c r="AG18" i="1"/>
  <c r="AO18" i="1" s="1"/>
  <c r="AH18" i="1"/>
  <c r="AP18" i="1" s="1"/>
  <c r="AI18" i="1"/>
  <c r="AQ18" i="1" s="1"/>
  <c r="AG97" i="1"/>
  <c r="AO97" i="1" s="1"/>
  <c r="AB97" i="1"/>
  <c r="AJ97" i="1" s="1"/>
  <c r="AC97" i="1"/>
  <c r="AK97" i="1" s="1"/>
  <c r="AD97" i="1"/>
  <c r="AL97" i="1" s="1"/>
  <c r="AE97" i="1"/>
  <c r="AM97" i="1" s="1"/>
  <c r="AF97" i="1"/>
  <c r="AN97" i="1" s="1"/>
  <c r="AH97" i="1"/>
  <c r="AP97" i="1" s="1"/>
  <c r="AI97" i="1"/>
  <c r="AQ97" i="1" s="1"/>
  <c r="AB81" i="1"/>
  <c r="AJ81" i="1" s="1"/>
  <c r="AC81" i="1"/>
  <c r="AK81" i="1" s="1"/>
  <c r="AD81" i="1"/>
  <c r="AL81" i="1" s="1"/>
  <c r="AG81" i="1"/>
  <c r="AO81" i="1" s="1"/>
  <c r="AE81" i="1"/>
  <c r="AM81" i="1" s="1"/>
  <c r="AF81" i="1"/>
  <c r="AN81" i="1" s="1"/>
  <c r="AH81" i="1"/>
  <c r="AP81" i="1" s="1"/>
  <c r="AI81" i="1"/>
  <c r="AQ81" i="1" s="1"/>
  <c r="AB65" i="1"/>
  <c r="AJ65" i="1" s="1"/>
  <c r="AC65" i="1"/>
  <c r="AK65" i="1" s="1"/>
  <c r="AD65" i="1"/>
  <c r="AL65" i="1" s="1"/>
  <c r="AE65" i="1"/>
  <c r="AM65" i="1" s="1"/>
  <c r="AF65" i="1"/>
  <c r="AN65" i="1" s="1"/>
  <c r="AH65" i="1"/>
  <c r="AP65" i="1" s="1"/>
  <c r="AG65" i="1"/>
  <c r="AO65" i="1" s="1"/>
  <c r="AI65" i="1"/>
  <c r="AQ65" i="1" s="1"/>
  <c r="AG49" i="1"/>
  <c r="AO49" i="1" s="1"/>
  <c r="AB49" i="1"/>
  <c r="AJ49" i="1" s="1"/>
  <c r="AC49" i="1"/>
  <c r="AK49" i="1" s="1"/>
  <c r="AD49" i="1"/>
  <c r="AL49" i="1" s="1"/>
  <c r="AE49" i="1"/>
  <c r="AM49" i="1" s="1"/>
  <c r="AF49" i="1"/>
  <c r="AN49" i="1" s="1"/>
  <c r="AH49" i="1"/>
  <c r="AP49" i="1" s="1"/>
  <c r="AI49" i="1"/>
  <c r="AQ49" i="1" s="1"/>
  <c r="AG33" i="1"/>
  <c r="AO33" i="1" s="1"/>
  <c r="AB33" i="1"/>
  <c r="AJ33" i="1" s="1"/>
  <c r="AC33" i="1"/>
  <c r="AK33" i="1" s="1"/>
  <c r="AD33" i="1"/>
  <c r="AL33" i="1" s="1"/>
  <c r="AE33" i="1"/>
  <c r="AM33" i="1" s="1"/>
  <c r="AF33" i="1"/>
  <c r="AN33" i="1" s="1"/>
  <c r="AH33" i="1"/>
  <c r="AP33" i="1" s="1"/>
  <c r="AI33" i="1"/>
  <c r="AQ33" i="1" s="1"/>
  <c r="AG17" i="1"/>
  <c r="AO17" i="1" s="1"/>
  <c r="AB17" i="1"/>
  <c r="AJ17" i="1" s="1"/>
  <c r="AC17" i="1"/>
  <c r="AK17" i="1" s="1"/>
  <c r="AD17" i="1"/>
  <c r="AL17" i="1" s="1"/>
  <c r="AE17" i="1"/>
  <c r="AM17" i="1" s="1"/>
  <c r="AF17" i="1"/>
  <c r="AN17" i="1" s="1"/>
  <c r="AH17" i="1"/>
  <c r="AP17" i="1" s="1"/>
  <c r="AI17" i="1"/>
  <c r="AQ17" i="1" s="1"/>
  <c r="AB96" i="1"/>
  <c r="AJ96" i="1" s="1"/>
  <c r="AC96" i="1"/>
  <c r="AK96" i="1" s="1"/>
  <c r="AD96" i="1"/>
  <c r="AL96" i="1" s="1"/>
  <c r="AE96" i="1"/>
  <c r="AM96" i="1" s="1"/>
  <c r="AF96" i="1"/>
  <c r="AN96" i="1" s="1"/>
  <c r="AG96" i="1"/>
  <c r="AO96" i="1" s="1"/>
  <c r="AH96" i="1"/>
  <c r="AP96" i="1" s="1"/>
  <c r="AI96" i="1"/>
  <c r="AQ96" i="1" s="1"/>
  <c r="AB80" i="1"/>
  <c r="AJ80" i="1" s="1"/>
  <c r="AC80" i="1"/>
  <c r="AK80" i="1" s="1"/>
  <c r="AD80" i="1"/>
  <c r="AL80" i="1" s="1"/>
  <c r="AE80" i="1"/>
  <c r="AM80" i="1" s="1"/>
  <c r="AF80" i="1"/>
  <c r="AN80" i="1" s="1"/>
  <c r="AG80" i="1"/>
  <c r="AO80" i="1" s="1"/>
  <c r="AH80" i="1"/>
  <c r="AP80" i="1" s="1"/>
  <c r="AI80" i="1"/>
  <c r="AQ80" i="1" s="1"/>
  <c r="AB64" i="1"/>
  <c r="AJ64" i="1" s="1"/>
  <c r="AC64" i="1"/>
  <c r="AK64" i="1" s="1"/>
  <c r="AD64" i="1"/>
  <c r="AL64" i="1" s="1"/>
  <c r="AE64" i="1"/>
  <c r="AM64" i="1" s="1"/>
  <c r="AF64" i="1"/>
  <c r="AN64" i="1" s="1"/>
  <c r="AG64" i="1"/>
  <c r="AO64" i="1" s="1"/>
  <c r="AH64" i="1"/>
  <c r="AP64" i="1" s="1"/>
  <c r="AI64" i="1"/>
  <c r="AQ64" i="1" s="1"/>
  <c r="AB48" i="1"/>
  <c r="AJ48" i="1" s="1"/>
  <c r="AC48" i="1"/>
  <c r="AK48" i="1" s="1"/>
  <c r="AD48" i="1"/>
  <c r="AL48" i="1" s="1"/>
  <c r="AE48" i="1"/>
  <c r="AM48" i="1" s="1"/>
  <c r="AF48" i="1"/>
  <c r="AN48" i="1" s="1"/>
  <c r="AG48" i="1"/>
  <c r="AO48" i="1" s="1"/>
  <c r="AH48" i="1"/>
  <c r="AP48" i="1" s="1"/>
  <c r="AI48" i="1"/>
  <c r="AQ48" i="1" s="1"/>
  <c r="AB32" i="1"/>
  <c r="AJ32" i="1" s="1"/>
  <c r="AC32" i="1"/>
  <c r="AK32" i="1" s="1"/>
  <c r="AD32" i="1"/>
  <c r="AL32" i="1" s="1"/>
  <c r="AE32" i="1"/>
  <c r="AM32" i="1" s="1"/>
  <c r="AF32" i="1"/>
  <c r="AN32" i="1" s="1"/>
  <c r="AG32" i="1"/>
  <c r="AO32" i="1" s="1"/>
  <c r="AH32" i="1"/>
  <c r="AP32" i="1" s="1"/>
  <c r="AI32" i="1"/>
  <c r="AQ32" i="1" s="1"/>
  <c r="AB16" i="1"/>
  <c r="AJ16" i="1" s="1"/>
  <c r="AC16" i="1"/>
  <c r="AK16" i="1" s="1"/>
  <c r="AD16" i="1"/>
  <c r="AL16" i="1" s="1"/>
  <c r="AE16" i="1"/>
  <c r="AM16" i="1" s="1"/>
  <c r="AF16" i="1"/>
  <c r="AN16" i="1" s="1"/>
  <c r="AG16" i="1"/>
  <c r="AO16" i="1" s="1"/>
  <c r="AH16" i="1"/>
  <c r="AP16" i="1" s="1"/>
  <c r="AI16" i="1"/>
  <c r="AQ16" i="1" s="1"/>
  <c r="AD5" i="1"/>
  <c r="AL5" i="1" s="1"/>
  <c r="AI5" i="1"/>
  <c r="AQ5" i="1" s="1"/>
  <c r="AH5" i="1"/>
  <c r="AP5" i="1" s="1"/>
  <c r="AG5" i="1"/>
  <c r="AO5" i="1" s="1"/>
  <c r="AF5" i="1"/>
  <c r="AN5" i="1" s="1"/>
  <c r="AE5" i="1"/>
  <c r="AM5" i="1" s="1"/>
  <c r="AC5" i="1"/>
  <c r="AK5" i="1" s="1"/>
  <c r="AB5" i="1"/>
  <c r="AJ5" i="1" s="1"/>
  <c r="AS98" i="1"/>
  <c r="AT98" i="1"/>
  <c r="AU98" i="1"/>
  <c r="AV98" i="1"/>
  <c r="AS82" i="1"/>
  <c r="AT82" i="1"/>
  <c r="AU82" i="1"/>
  <c r="AV82" i="1"/>
  <c r="AS66" i="1"/>
  <c r="AT66" i="1"/>
  <c r="AU66" i="1"/>
  <c r="AV66" i="1"/>
  <c r="AS50" i="1"/>
  <c r="AT50" i="1"/>
  <c r="AU50" i="1"/>
  <c r="AV50" i="1"/>
  <c r="AS34" i="1"/>
  <c r="AT34" i="1"/>
  <c r="AU34" i="1"/>
  <c r="AV34" i="1"/>
  <c r="AS18" i="1"/>
  <c r="AT18" i="1"/>
  <c r="AU18" i="1"/>
  <c r="AV18" i="1"/>
  <c r="AV97" i="1"/>
  <c r="AT97" i="1"/>
  <c r="AU97" i="1"/>
  <c r="AS97" i="1"/>
  <c r="AU81" i="1"/>
  <c r="AT81" i="1"/>
  <c r="AV81" i="1"/>
  <c r="AS81" i="1"/>
  <c r="AT65" i="1"/>
  <c r="AU65" i="1"/>
  <c r="AV65" i="1"/>
  <c r="AS65" i="1"/>
  <c r="AU49" i="1"/>
  <c r="AT49" i="1"/>
  <c r="AV49" i="1"/>
  <c r="AS49" i="1"/>
  <c r="AV33" i="1"/>
  <c r="AU33" i="1"/>
  <c r="AT33" i="1"/>
  <c r="AS33" i="1"/>
  <c r="AU17" i="1"/>
  <c r="AV17" i="1"/>
  <c r="AT17" i="1"/>
  <c r="AS17" i="1"/>
  <c r="AS95" i="1"/>
  <c r="AT95" i="1"/>
  <c r="AU95" i="1"/>
  <c r="AV95" i="1"/>
  <c r="AS79" i="1"/>
  <c r="AT79" i="1"/>
  <c r="AU79" i="1"/>
  <c r="AV79" i="1"/>
  <c r="AS63" i="1"/>
  <c r="AT63" i="1"/>
  <c r="AU63" i="1"/>
  <c r="AV63" i="1"/>
  <c r="AS47" i="1"/>
  <c r="AT47" i="1"/>
  <c r="AU47" i="1"/>
  <c r="AV47" i="1"/>
  <c r="AS31" i="1"/>
  <c r="AT31" i="1"/>
  <c r="AU31" i="1"/>
  <c r="AV31" i="1"/>
  <c r="AS15" i="1"/>
  <c r="AT15" i="1"/>
  <c r="AU15" i="1"/>
  <c r="AV15" i="1"/>
  <c r="AS16" i="1"/>
  <c r="AT16" i="1"/>
  <c r="AU16" i="1"/>
  <c r="AV16" i="1"/>
  <c r="AS94" i="1"/>
  <c r="AT94" i="1"/>
  <c r="AU94" i="1"/>
  <c r="AV94" i="1"/>
  <c r="AS78" i="1"/>
  <c r="AT78" i="1"/>
  <c r="AU78" i="1"/>
  <c r="AV78" i="1"/>
  <c r="AS62" i="1"/>
  <c r="AT62" i="1"/>
  <c r="AU62" i="1"/>
  <c r="AV62" i="1"/>
  <c r="AS46" i="1"/>
  <c r="AT46" i="1"/>
  <c r="AU46" i="1"/>
  <c r="AV46" i="1"/>
  <c r="AS30" i="1"/>
  <c r="AT30" i="1"/>
  <c r="AU30" i="1"/>
  <c r="AV30" i="1"/>
  <c r="AS14" i="1"/>
  <c r="AT14" i="1"/>
  <c r="AU14" i="1"/>
  <c r="AV14" i="1"/>
  <c r="AS80" i="1"/>
  <c r="AT80" i="1"/>
  <c r="AU80" i="1"/>
  <c r="AV80" i="1"/>
  <c r="AV93" i="1"/>
  <c r="AT93" i="1"/>
  <c r="AU93" i="1"/>
  <c r="AS93" i="1"/>
  <c r="AV77" i="1"/>
  <c r="AT77" i="1"/>
  <c r="AU77" i="1"/>
  <c r="AS77" i="1"/>
  <c r="AU61" i="1"/>
  <c r="AV61" i="1"/>
  <c r="AT61" i="1"/>
  <c r="AS61" i="1"/>
  <c r="AU45" i="1"/>
  <c r="AT45" i="1"/>
  <c r="AS45" i="1"/>
  <c r="AV45" i="1"/>
  <c r="AT29" i="1"/>
  <c r="AV29" i="1"/>
  <c r="AS29" i="1"/>
  <c r="AU29" i="1"/>
  <c r="AV13" i="1"/>
  <c r="AT13" i="1"/>
  <c r="AU13" i="1"/>
  <c r="AS13" i="1"/>
  <c r="AS92" i="1"/>
  <c r="AT92" i="1"/>
  <c r="AU92" i="1"/>
  <c r="AV92" i="1"/>
  <c r="AS76" i="1"/>
  <c r="AT76" i="1"/>
  <c r="AU76" i="1"/>
  <c r="AV76" i="1"/>
  <c r="AS60" i="1"/>
  <c r="AT60" i="1"/>
  <c r="AU60" i="1"/>
  <c r="AV60" i="1"/>
  <c r="AS44" i="1"/>
  <c r="AT44" i="1"/>
  <c r="AU44" i="1"/>
  <c r="AV44" i="1"/>
  <c r="AS28" i="1"/>
  <c r="AT28" i="1"/>
  <c r="AU28" i="1"/>
  <c r="AV28" i="1"/>
  <c r="AS12" i="1"/>
  <c r="AT12" i="1"/>
  <c r="AU12" i="1"/>
  <c r="AV12" i="1"/>
  <c r="AS91" i="1"/>
  <c r="AT91" i="1"/>
  <c r="AU91" i="1"/>
  <c r="AV91" i="1"/>
  <c r="AS75" i="1"/>
  <c r="AT75" i="1"/>
  <c r="AU75" i="1"/>
  <c r="AV75" i="1"/>
  <c r="AS59" i="1"/>
  <c r="AT59" i="1"/>
  <c r="AU59" i="1"/>
  <c r="AV59" i="1"/>
  <c r="AS43" i="1"/>
  <c r="AT43" i="1"/>
  <c r="AU43" i="1"/>
  <c r="AV43" i="1"/>
  <c r="AS27" i="1"/>
  <c r="AT27" i="1"/>
  <c r="AU27" i="1"/>
  <c r="AV27" i="1"/>
  <c r="AS11" i="1"/>
  <c r="AT11" i="1"/>
  <c r="AU11" i="1"/>
  <c r="AV11" i="1"/>
  <c r="AS90" i="1"/>
  <c r="AT90" i="1"/>
  <c r="AU90" i="1"/>
  <c r="AV90" i="1"/>
  <c r="AS74" i="1"/>
  <c r="AT74" i="1"/>
  <c r="AU74" i="1"/>
  <c r="AV74" i="1"/>
  <c r="AS58" i="1"/>
  <c r="AT58" i="1"/>
  <c r="AU58" i="1"/>
  <c r="AV58" i="1"/>
  <c r="AS42" i="1"/>
  <c r="AT42" i="1"/>
  <c r="AU42" i="1"/>
  <c r="AV42" i="1"/>
  <c r="AS26" i="1"/>
  <c r="AT26" i="1"/>
  <c r="AU26" i="1"/>
  <c r="AV26" i="1"/>
  <c r="AS10" i="1"/>
  <c r="D8" i="3" s="1"/>
  <c r="AT10" i="1"/>
  <c r="AU10" i="1"/>
  <c r="AV10" i="1"/>
  <c r="AT5" i="1"/>
  <c r="E4" i="3" s="1"/>
  <c r="AS5" i="1"/>
  <c r="AU5" i="1"/>
  <c r="F14" i="3" s="1"/>
  <c r="H14" i="3" s="1"/>
  <c r="AV5" i="1"/>
  <c r="AT89" i="1"/>
  <c r="AV89" i="1"/>
  <c r="AU89" i="1"/>
  <c r="AS89" i="1"/>
  <c r="AU73" i="1"/>
  <c r="AV73" i="1"/>
  <c r="AT73" i="1"/>
  <c r="AS73" i="1"/>
  <c r="AV57" i="1"/>
  <c r="AT57" i="1"/>
  <c r="AU57" i="1"/>
  <c r="AS57" i="1"/>
  <c r="AU41" i="1"/>
  <c r="AV41" i="1"/>
  <c r="AT41" i="1"/>
  <c r="AS41" i="1"/>
  <c r="AT25" i="1"/>
  <c r="AU25" i="1"/>
  <c r="AV25" i="1"/>
  <c r="AS25" i="1"/>
  <c r="AU9" i="1"/>
  <c r="AT9" i="1"/>
  <c r="AV9" i="1"/>
  <c r="AS9" i="1"/>
  <c r="AS48" i="1"/>
  <c r="AT48" i="1"/>
  <c r="AU48" i="1"/>
  <c r="AV48" i="1"/>
  <c r="AS104" i="1"/>
  <c r="AT104" i="1"/>
  <c r="AU104" i="1"/>
  <c r="AV104" i="1"/>
  <c r="AS88" i="1"/>
  <c r="AT88" i="1"/>
  <c r="AU88" i="1"/>
  <c r="AV88" i="1"/>
  <c r="AS72" i="1"/>
  <c r="AT72" i="1"/>
  <c r="AU72" i="1"/>
  <c r="AV72" i="1"/>
  <c r="AS56" i="1"/>
  <c r="AT56" i="1"/>
  <c r="AU56" i="1"/>
  <c r="AV56" i="1"/>
  <c r="AS40" i="1"/>
  <c r="AT40" i="1"/>
  <c r="AU40" i="1"/>
  <c r="AV40" i="1"/>
  <c r="AS24" i="1"/>
  <c r="AT24" i="1"/>
  <c r="AU24" i="1"/>
  <c r="AV24" i="1"/>
  <c r="AS8" i="1"/>
  <c r="AT8" i="1"/>
  <c r="AU8" i="1"/>
  <c r="AV8" i="1"/>
  <c r="AS32" i="1"/>
  <c r="AT32" i="1"/>
  <c r="AU32" i="1"/>
  <c r="AV32" i="1"/>
  <c r="AS103" i="1"/>
  <c r="AT103" i="1"/>
  <c r="AU103" i="1"/>
  <c r="AV103" i="1"/>
  <c r="AS87" i="1"/>
  <c r="AT87" i="1"/>
  <c r="AU87" i="1"/>
  <c r="AV87" i="1"/>
  <c r="AS71" i="1"/>
  <c r="AT71" i="1"/>
  <c r="AU71" i="1"/>
  <c r="AV71" i="1"/>
  <c r="AS55" i="1"/>
  <c r="AT55" i="1"/>
  <c r="AU55" i="1"/>
  <c r="AV55" i="1"/>
  <c r="AS39" i="1"/>
  <c r="AT39" i="1"/>
  <c r="AU39" i="1"/>
  <c r="AV39" i="1"/>
  <c r="AS23" i="1"/>
  <c r="AT23" i="1"/>
  <c r="AU23" i="1"/>
  <c r="AV23" i="1"/>
  <c r="AS7" i="1"/>
  <c r="AT7" i="1"/>
  <c r="AU7" i="1"/>
  <c r="AV7" i="1"/>
  <c r="AS64" i="1"/>
  <c r="AT64" i="1"/>
  <c r="AU64" i="1"/>
  <c r="AV64" i="1"/>
  <c r="AS102" i="1"/>
  <c r="AT102" i="1"/>
  <c r="AU102" i="1"/>
  <c r="AV102" i="1"/>
  <c r="AS86" i="1"/>
  <c r="AT86" i="1"/>
  <c r="AU86" i="1"/>
  <c r="AV86" i="1"/>
  <c r="AS70" i="1"/>
  <c r="AT70" i="1"/>
  <c r="AU70" i="1"/>
  <c r="AV70" i="1"/>
  <c r="AS54" i="1"/>
  <c r="AT54" i="1"/>
  <c r="AU54" i="1"/>
  <c r="AV54" i="1"/>
  <c r="AS38" i="1"/>
  <c r="AT38" i="1"/>
  <c r="AU38" i="1"/>
  <c r="AV38" i="1"/>
  <c r="AS22" i="1"/>
  <c r="AT22" i="1"/>
  <c r="AU22" i="1"/>
  <c r="AV22" i="1"/>
  <c r="AS6" i="1"/>
  <c r="AT6" i="1"/>
  <c r="AU6" i="1"/>
  <c r="F8" i="3" s="1"/>
  <c r="AV6" i="1"/>
  <c r="G6" i="3" s="1"/>
  <c r="AS96" i="1"/>
  <c r="AT96" i="1"/>
  <c r="AU96" i="1"/>
  <c r="AV96" i="1"/>
  <c r="AU101" i="1"/>
  <c r="AT101" i="1"/>
  <c r="AV101" i="1"/>
  <c r="AS101" i="1"/>
  <c r="AV85" i="1"/>
  <c r="AU85" i="1"/>
  <c r="AT85" i="1"/>
  <c r="AS85" i="1"/>
  <c r="AV69" i="1"/>
  <c r="AT69" i="1"/>
  <c r="AU69" i="1"/>
  <c r="AS69" i="1"/>
  <c r="AU53" i="1"/>
  <c r="AV53" i="1"/>
  <c r="AT53" i="1"/>
  <c r="AS53" i="1"/>
  <c r="AV37" i="1"/>
  <c r="AU37" i="1"/>
  <c r="AT37" i="1"/>
  <c r="AS37" i="1"/>
  <c r="AU21" i="1"/>
  <c r="AV21" i="1"/>
  <c r="AT21" i="1"/>
  <c r="AS21" i="1"/>
  <c r="AS100" i="1"/>
  <c r="AT100" i="1"/>
  <c r="AU100" i="1"/>
  <c r="AV100" i="1"/>
  <c r="AS84" i="1"/>
  <c r="AT84" i="1"/>
  <c r="AU84" i="1"/>
  <c r="AV84" i="1"/>
  <c r="AS68" i="1"/>
  <c r="AT68" i="1"/>
  <c r="AU68" i="1"/>
  <c r="AV68" i="1"/>
  <c r="AS52" i="1"/>
  <c r="AT52" i="1"/>
  <c r="AU52" i="1"/>
  <c r="AV52" i="1"/>
  <c r="AS36" i="1"/>
  <c r="AT36" i="1"/>
  <c r="AU36" i="1"/>
  <c r="AV36" i="1"/>
  <c r="AS20" i="1"/>
  <c r="AT20" i="1"/>
  <c r="AU20" i="1"/>
  <c r="AV20" i="1"/>
  <c r="AS99" i="1"/>
  <c r="AT99" i="1"/>
  <c r="AU99" i="1"/>
  <c r="AV99" i="1"/>
  <c r="AS83" i="1"/>
  <c r="AT83" i="1"/>
  <c r="AU83" i="1"/>
  <c r="AV83" i="1"/>
  <c r="AS67" i="1"/>
  <c r="AT67" i="1"/>
  <c r="AU67" i="1"/>
  <c r="AV67" i="1"/>
  <c r="AS51" i="1"/>
  <c r="AT51" i="1"/>
  <c r="AU51" i="1"/>
  <c r="AV51" i="1"/>
  <c r="AS35" i="1"/>
  <c r="AT35" i="1"/>
  <c r="AU35" i="1"/>
  <c r="AV35" i="1"/>
  <c r="AS19" i="1"/>
  <c r="AT19" i="1"/>
  <c r="AU19" i="1"/>
  <c r="AV19" i="1"/>
  <c r="H5" i="3"/>
  <c r="L5" i="3" s="1"/>
  <c r="H28" i="3"/>
  <c r="H27" i="3"/>
  <c r="H26" i="3"/>
  <c r="H24" i="3"/>
  <c r="H20" i="3"/>
  <c r="H19" i="3"/>
  <c r="H18" i="3"/>
  <c r="H16" i="3"/>
  <c r="H17" i="3"/>
  <c r="H21" i="3"/>
  <c r="H15" i="3"/>
  <c r="H13" i="3"/>
  <c r="H12" i="3"/>
  <c r="L12" i="3" s="1"/>
  <c r="H11" i="3"/>
  <c r="H30" i="3"/>
  <c r="H29" i="3"/>
  <c r="H7" i="3"/>
  <c r="H23" i="3"/>
  <c r="H25" i="3"/>
  <c r="H22" i="3"/>
  <c r="B104" i="1"/>
  <c r="B94" i="1"/>
  <c r="B84" i="1"/>
  <c r="B74" i="1"/>
  <c r="B64" i="1"/>
  <c r="B54" i="1"/>
  <c r="B44" i="1"/>
  <c r="B34" i="1"/>
  <c r="B24" i="1"/>
  <c r="B99" i="1"/>
  <c r="B89" i="1"/>
  <c r="B79" i="1"/>
  <c r="B59" i="1"/>
  <c r="B69" i="1"/>
  <c r="B49" i="1"/>
  <c r="B39" i="1"/>
  <c r="B29" i="1"/>
  <c r="B19" i="1"/>
  <c r="B9" i="1"/>
  <c r="U3" i="1"/>
  <c r="AY5" i="1" l="1"/>
  <c r="P5" i="3" s="1"/>
  <c r="AX5" i="1"/>
  <c r="P4" i="3" s="1"/>
  <c r="AW5" i="1"/>
  <c r="P3" i="3" s="1"/>
  <c r="H8" i="3"/>
  <c r="L8" i="3" s="1"/>
  <c r="H4" i="3"/>
  <c r="L4" i="3" s="1"/>
  <c r="H10" i="3"/>
  <c r="D6" i="3"/>
  <c r="H6" i="3" s="1"/>
  <c r="L6" i="3" s="1"/>
  <c r="D9" i="3"/>
  <c r="H9" i="3" s="1"/>
  <c r="L9" i="3" s="1"/>
  <c r="L10" i="3"/>
  <c r="L11" i="3"/>
  <c r="L15" i="3"/>
  <c r="L13" i="3"/>
  <c r="L16" i="3"/>
  <c r="L14" i="3"/>
  <c r="L7" i="3"/>
</calcChain>
</file>

<file path=xl/sharedStrings.xml><?xml version="1.0" encoding="utf-8"?>
<sst xmlns="http://schemas.openxmlformats.org/spreadsheetml/2006/main" count="198" uniqueCount="72">
  <si>
    <t>PRODUTOS</t>
  </si>
  <si>
    <t>VIA</t>
  </si>
  <si>
    <t>LOCAL:</t>
  </si>
  <si>
    <t>UTI</t>
  </si>
  <si>
    <t>LEITO:</t>
  </si>
  <si>
    <t>PACIENTE:</t>
  </si>
  <si>
    <t>MARIA OFÉLIA DA SILVA</t>
  </si>
  <si>
    <t>DN:</t>
  </si>
  <si>
    <t>INÍCIO:</t>
  </si>
  <si>
    <t>MN22  - ESPESSANTE - NUTILIS</t>
  </si>
  <si>
    <t>MN23  - TCM AGE</t>
  </si>
  <si>
    <t>MN24  - FRESUBIN PTN (PÓ)</t>
  </si>
  <si>
    <t>MN25  - CARBODEX</t>
  </si>
  <si>
    <t>MN26  - NEOFIBER (PÓ)</t>
  </si>
  <si>
    <t>MN27  - FIBER MAIS (PÓ)</t>
  </si>
  <si>
    <t>MN28  - GLUTAMINA (PÓ)</t>
  </si>
  <si>
    <t>SNE</t>
  </si>
  <si>
    <t>SETOR:</t>
  </si>
  <si>
    <t>RT</t>
  </si>
  <si>
    <t>DIONÍSIO SIQUEIRA MARTINS</t>
  </si>
  <si>
    <t>FERNANDO MIRAGAIA BRAGA</t>
  </si>
  <si>
    <t>JORDEANA MATIAS SEVERINO</t>
  </si>
  <si>
    <t>30 ml/h</t>
  </si>
  <si>
    <t>ÁGUA FILTRADA</t>
  </si>
  <si>
    <t>QTDE</t>
  </si>
  <si>
    <t>PRODUTO 1</t>
  </si>
  <si>
    <t>PRODUTO 2</t>
  </si>
  <si>
    <t>PRODUTO 3</t>
  </si>
  <si>
    <t>FTNEA01 -  NUTRISON SOYA MF</t>
  </si>
  <si>
    <t>FTNEA02  - ISOSOURCE SOYA FIBER</t>
  </si>
  <si>
    <t>FTNEA03  - ISOSOURCE 1.5</t>
  </si>
  <si>
    <t xml:space="preserve">FTNEA04  - NOVASOURCE SENIOR </t>
  </si>
  <si>
    <t>FTNEA05  - PEPTAMEN 1,5</t>
  </si>
  <si>
    <t>OBSERVAÇÕES</t>
  </si>
  <si>
    <t>FLUXO</t>
  </si>
  <si>
    <t>QUANTIDADE DE PRODUTOS POR FRASCO</t>
  </si>
  <si>
    <t>QUANTIDADE DE FRASCOS</t>
  </si>
  <si>
    <t>-</t>
  </si>
  <si>
    <t>TOTAL</t>
  </si>
  <si>
    <t>REQUISIÇÃO DE PRODUTOS</t>
  </si>
  <si>
    <t>PRODUTO</t>
  </si>
  <si>
    <t>g</t>
  </si>
  <si>
    <t>mL</t>
  </si>
  <si>
    <t>UM</t>
  </si>
  <si>
    <t>PRODUTO 4</t>
  </si>
  <si>
    <t>Validade: 4h em temperatura ambiente</t>
  </si>
  <si>
    <t>CRN 12345</t>
  </si>
  <si>
    <t>GTT</t>
  </si>
  <si>
    <t>50ml/h</t>
  </si>
  <si>
    <t>UNID.</t>
  </si>
  <si>
    <t>M A P A     D E     D I E T A S     -     H O S P I T A L     R E G I O N A L     D A     A S A     N O R T E     ( H R A N )</t>
  </si>
  <si>
    <t>LOCAL/PACIENTES</t>
  </si>
  <si>
    <t>P1</t>
  </si>
  <si>
    <t>P2</t>
  </si>
  <si>
    <t>P3</t>
  </si>
  <si>
    <t>P4</t>
  </si>
  <si>
    <t>Desenvolvido por:</t>
  </si>
  <si>
    <t>Max Artur   -   CRM 21.962</t>
  </si>
  <si>
    <t>CRN 123</t>
  </si>
  <si>
    <t>CRN 11223</t>
  </si>
  <si>
    <t>20 gts/min</t>
  </si>
  <si>
    <t>QTDE DE FRASCOS</t>
  </si>
  <si>
    <t>FRASCO INDICADO</t>
  </si>
  <si>
    <t>FATOR</t>
  </si>
  <si>
    <t>100ML</t>
  </si>
  <si>
    <t>300ML</t>
  </si>
  <si>
    <t>500ML</t>
  </si>
  <si>
    <t>QTDE POR PRODUTO</t>
  </si>
  <si>
    <t>VOLUME EM ML PARA CADA HORÁRIO</t>
  </si>
  <si>
    <t>100mL</t>
  </si>
  <si>
    <t>300mL</t>
  </si>
  <si>
    <t>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</si>
</sst>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;@"/>
    <numFmt numFmtId="165" formatCode="dd/mm/yy;@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9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CD78C"/>
        <bgColor indexed="64"/>
      </patternFill>
    </fill>
    <fill>
      <patternFill patternType="solid">
        <fgColor rgb="FFF9B62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15"/>
        <bgColor indexed="64"/>
      </patternFill>
    </fill>
    <fill>
      <patternFill patternType="solid">
        <fgColor rgb="FFFABF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34998626667073579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 style="thin">
        <color theme="0" tint="-0.14999847407452621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0" fillId="0" borderId="8" xfId="0" applyBorder="1"/>
    <xf numFmtId="0" fontId="6" fillId="0" borderId="0" xfId="0" applyFont="1"/>
    <xf numFmtId="0" fontId="6" fillId="0" borderId="0" xfId="0" applyFont="1" applyAlignment="1" applyProtection="1">
      <alignment horizontal="center" vertical="center"/>
      <protection locked="0"/>
    </xf>
    <xf numFmtId="14" fontId="6" fillId="0" borderId="0" xfId="0" applyNumberFormat="1" applyFont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3" xfId="0" applyFont="1" applyBorder="1" applyProtection="1">
      <protection locked="0"/>
    </xf>
    <xf numFmtId="0" fontId="2" fillId="5" borderId="0" xfId="0" applyFont="1" applyFill="1" applyAlignment="1">
      <alignment horizontal="center" vertical="center"/>
    </xf>
    <xf numFmtId="0" fontId="0" fillId="0" borderId="2" xfId="0" applyBorder="1"/>
    <xf numFmtId="0" fontId="2" fillId="5" borderId="2" xfId="0" applyFont="1" applyFill="1" applyBorder="1" applyAlignment="1">
      <alignment horizontal="center" vertical="center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>
      <alignment horizontal="center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16" xfId="0" applyFont="1" applyBorder="1" applyAlignment="1">
      <alignment horizontal="center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6" fillId="0" borderId="19" xfId="0" applyFont="1" applyBorder="1" applyAlignment="1" applyProtection="1">
      <alignment horizontal="center"/>
      <protection locked="0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 applyProtection="1">
      <alignment horizontal="left"/>
      <protection locked="0"/>
    </xf>
    <xf numFmtId="0" fontId="6" fillId="0" borderId="15" xfId="0" applyFont="1" applyBorder="1" applyAlignment="1" applyProtection="1">
      <alignment horizontal="left"/>
      <protection locked="0"/>
    </xf>
    <xf numFmtId="0" fontId="6" fillId="0" borderId="19" xfId="0" applyFont="1" applyBorder="1" applyAlignment="1" applyProtection="1">
      <alignment horizontal="left"/>
      <protection locked="0"/>
    </xf>
    <xf numFmtId="0" fontId="6" fillId="0" borderId="11" xfId="0" applyFont="1" applyBorder="1" applyAlignment="1">
      <alignment horizontal="left"/>
    </xf>
    <xf numFmtId="0" fontId="6" fillId="0" borderId="17" xfId="0" applyFont="1" applyBorder="1" applyAlignment="1" applyProtection="1">
      <alignment horizontal="left"/>
      <protection locked="0"/>
    </xf>
    <xf numFmtId="0" fontId="6" fillId="3" borderId="15" xfId="0" applyFont="1" applyFill="1" applyBorder="1" applyAlignment="1" applyProtection="1">
      <alignment horizontal="left" vertical="center"/>
      <protection hidden="1"/>
    </xf>
    <xf numFmtId="0" fontId="4" fillId="0" borderId="11" xfId="0" applyFont="1" applyBorder="1" applyAlignment="1" applyProtection="1">
      <alignment horizontal="left" vertical="center"/>
      <protection locked="0"/>
    </xf>
    <xf numFmtId="14" fontId="6" fillId="0" borderId="11" xfId="0" applyNumberFormat="1" applyFont="1" applyBorder="1" applyAlignment="1" applyProtection="1">
      <alignment horizontal="left" vertical="center"/>
      <protection locked="0"/>
    </xf>
    <xf numFmtId="14" fontId="6" fillId="12" borderId="11" xfId="0" applyNumberFormat="1" applyFont="1" applyFill="1" applyBorder="1" applyAlignment="1" applyProtection="1">
      <alignment horizontal="left" vertical="center"/>
      <protection hidden="1"/>
    </xf>
    <xf numFmtId="0" fontId="6" fillId="2" borderId="15" xfId="0" applyFont="1" applyFill="1" applyBorder="1" applyAlignment="1" applyProtection="1">
      <alignment horizontal="left" vertical="center"/>
      <protection hidden="1"/>
    </xf>
    <xf numFmtId="14" fontId="6" fillId="2" borderId="11" xfId="0" applyNumberFormat="1" applyFont="1" applyFill="1" applyBorder="1" applyAlignment="1" applyProtection="1">
      <alignment horizontal="left" vertical="center"/>
      <protection hidden="1"/>
    </xf>
    <xf numFmtId="0" fontId="6" fillId="0" borderId="11" xfId="0" applyFont="1" applyBorder="1" applyProtection="1">
      <protection locked="0"/>
    </xf>
    <xf numFmtId="0" fontId="6" fillId="0" borderId="11" xfId="0" applyFont="1" applyBorder="1" applyAlignment="1" applyProtection="1">
      <alignment horizontal="left" vertical="center"/>
      <protection locked="0"/>
    </xf>
    <xf numFmtId="0" fontId="6" fillId="12" borderId="15" xfId="0" applyFont="1" applyFill="1" applyBorder="1" applyAlignment="1" applyProtection="1">
      <alignment horizontal="left" vertical="center"/>
      <protection hidden="1"/>
    </xf>
    <xf numFmtId="0" fontId="6" fillId="3" borderId="15" xfId="0" applyFont="1" applyFill="1" applyBorder="1" applyAlignment="1">
      <alignment horizontal="right"/>
    </xf>
    <xf numFmtId="0" fontId="6" fillId="3" borderId="11" xfId="0" applyFont="1" applyFill="1" applyBorder="1" applyAlignment="1">
      <alignment horizontal="right"/>
    </xf>
    <xf numFmtId="0" fontId="6" fillId="12" borderId="11" xfId="0" applyFont="1" applyFill="1" applyBorder="1" applyAlignment="1">
      <alignment horizontal="right" vertical="center"/>
    </xf>
    <xf numFmtId="0" fontId="6" fillId="2" borderId="15" xfId="0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right" vertical="center"/>
    </xf>
    <xf numFmtId="0" fontId="6" fillId="0" borderId="15" xfId="0" applyFont="1" applyBorder="1" applyAlignment="1" applyProtection="1">
      <alignment horizontal="right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0" fillId="0" borderId="11" xfId="0" applyBorder="1"/>
    <xf numFmtId="0" fontId="1" fillId="0" borderId="0" xfId="0" applyFont="1" applyAlignment="1">
      <alignment horizontal="center"/>
    </xf>
    <xf numFmtId="0" fontId="9" fillId="13" borderId="0" xfId="0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8" borderId="12" xfId="0" applyFont="1" applyFill="1" applyBorder="1" applyAlignment="1" applyProtection="1">
      <alignment horizontal="center" vertical="center"/>
      <protection hidden="1"/>
    </xf>
    <xf numFmtId="0" fontId="4" fillId="9" borderId="12" xfId="0" applyFont="1" applyFill="1" applyBorder="1" applyAlignment="1" applyProtection="1">
      <alignment horizontal="center" vertical="center"/>
      <protection hidden="1"/>
    </xf>
    <xf numFmtId="0" fontId="4" fillId="10" borderId="12" xfId="0" applyFont="1" applyFill="1" applyBorder="1" applyAlignment="1" applyProtection="1">
      <alignment horizontal="center" vertical="center"/>
      <protection hidden="1"/>
    </xf>
    <xf numFmtId="0" fontId="4" fillId="11" borderId="12" xfId="0" applyFont="1" applyFill="1" applyBorder="1" applyAlignment="1" applyProtection="1">
      <alignment horizontal="center" vertical="center"/>
      <protection hidden="1"/>
    </xf>
    <xf numFmtId="0" fontId="4" fillId="8" borderId="13" xfId="0" applyFont="1" applyFill="1" applyBorder="1" applyAlignment="1" applyProtection="1">
      <alignment horizontal="center" vertical="center"/>
      <protection hidden="1"/>
    </xf>
    <xf numFmtId="0" fontId="4" fillId="9" borderId="13" xfId="0" applyFont="1" applyFill="1" applyBorder="1" applyAlignment="1" applyProtection="1">
      <alignment horizontal="center" vertical="center"/>
      <protection hidden="1"/>
    </xf>
    <xf numFmtId="0" fontId="4" fillId="10" borderId="13" xfId="0" applyFont="1" applyFill="1" applyBorder="1" applyAlignment="1" applyProtection="1">
      <alignment horizontal="center" vertical="center"/>
      <protection hidden="1"/>
    </xf>
    <xf numFmtId="0" fontId="4" fillId="11" borderId="13" xfId="0" applyFont="1" applyFill="1" applyBorder="1" applyAlignment="1" applyProtection="1">
      <alignment horizontal="center" vertical="center"/>
      <protection hidden="1"/>
    </xf>
    <xf numFmtId="0" fontId="4" fillId="8" borderId="14" xfId="0" applyFont="1" applyFill="1" applyBorder="1" applyAlignment="1" applyProtection="1">
      <alignment horizontal="center" vertical="center"/>
      <protection hidden="1"/>
    </xf>
    <xf numFmtId="0" fontId="4" fillId="9" borderId="14" xfId="0" applyFont="1" applyFill="1" applyBorder="1" applyAlignment="1" applyProtection="1">
      <alignment horizontal="center" vertical="center"/>
      <protection hidden="1"/>
    </xf>
    <xf numFmtId="0" fontId="4" fillId="10" borderId="14" xfId="0" applyFont="1" applyFill="1" applyBorder="1" applyAlignment="1" applyProtection="1">
      <alignment horizontal="center" vertical="center"/>
      <protection hidden="1"/>
    </xf>
    <xf numFmtId="0" fontId="4" fillId="11" borderId="14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 vertical="center"/>
      <protection locked="0"/>
    </xf>
    <xf numFmtId="0" fontId="10" fillId="7" borderId="18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/>
    </xf>
    <xf numFmtId="14" fontId="11" fillId="0" borderId="21" xfId="0" applyNumberFormat="1" applyFont="1" applyBorder="1" applyAlignment="1" applyProtection="1">
      <alignment horizontal="center" vertical="center"/>
      <protection locked="0"/>
    </xf>
    <xf numFmtId="0" fontId="11" fillId="0" borderId="21" xfId="0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20" fontId="4" fillId="5" borderId="7" xfId="0" applyNumberFormat="1" applyFont="1" applyFill="1" applyBorder="1" applyAlignment="1">
      <alignment horizontal="center" vertical="center"/>
    </xf>
    <xf numFmtId="20" fontId="4" fillId="5" borderId="1" xfId="0" applyNumberFormat="1" applyFont="1" applyFill="1" applyBorder="1" applyAlignment="1">
      <alignment horizontal="center" vertical="center"/>
    </xf>
    <xf numFmtId="20" fontId="10" fillId="15" borderId="1" xfId="0" applyNumberFormat="1" applyFont="1" applyFill="1" applyBorder="1" applyAlignment="1">
      <alignment horizontal="center" vertical="center"/>
    </xf>
    <xf numFmtId="0" fontId="5" fillId="0" borderId="32" xfId="0" applyFont="1" applyBorder="1" applyAlignment="1" applyProtection="1">
      <alignment horizontal="center" vertical="center"/>
      <protection locked="0"/>
    </xf>
    <xf numFmtId="20" fontId="10" fillId="15" borderId="6" xfId="0" applyNumberFormat="1" applyFont="1" applyFill="1" applyBorder="1" applyAlignment="1">
      <alignment horizontal="center" vertical="center"/>
    </xf>
    <xf numFmtId="0" fontId="10" fillId="14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2" fillId="10" borderId="3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/>
    </xf>
    <xf numFmtId="0" fontId="16" fillId="2" borderId="33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2" fillId="11" borderId="22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4" fillId="11" borderId="27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164" fontId="10" fillId="15" borderId="25" xfId="0" applyNumberFormat="1" applyFont="1" applyFill="1" applyBorder="1" applyAlignment="1">
      <alignment horizontal="center" vertical="center"/>
    </xf>
    <xf numFmtId="164" fontId="10" fillId="15" borderId="4" xfId="0" applyNumberFormat="1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10" borderId="23" xfId="0" applyFont="1" applyFill="1" applyBorder="1" applyAlignment="1">
      <alignment horizontal="center" vertical="center" wrapText="1"/>
    </xf>
    <xf numFmtId="165" fontId="4" fillId="5" borderId="24" xfId="0" applyNumberFormat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4" fillId="5" borderId="5" xfId="0" applyNumberFormat="1" applyFont="1" applyFill="1" applyBorder="1" applyAlignment="1">
      <alignment horizontal="center" vertical="center"/>
    </xf>
    <xf numFmtId="0" fontId="9" fillId="13" borderId="0" xfId="0" applyFont="1" applyFill="1" applyAlignment="1" applyProtection="1">
      <alignment horizontal="center" vertical="center"/>
      <protection locked="0"/>
    </xf>
    <xf numFmtId="0" fontId="1" fillId="4" borderId="0" xfId="0" applyFont="1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13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7" fillId="0" borderId="0" xfId="0" applyFont="1"/>
    <xf numFmtId="0" fontId="6" fillId="0" borderId="22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6" fillId="0" borderId="22" xfId="0" applyFont="1" applyBorder="1" applyAlignment="1">
      <alignment horizontal="left"/>
    </xf>
    <xf numFmtId="0" fontId="5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Fill="1" applyAlignment="1"/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7" fillId="0" borderId="0" xfId="0" applyFont="1"/>
    <xf numFmtId="20" fontId="10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 wrapText="1"/>
    </xf>
    <xf numFmtId="0" fontId="6" fillId="0" borderId="34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 applyProtection="1">
      <alignment vertical="center"/>
      <protection hidden="1"/>
    </xf>
  </cellXfs>
  <cellStyles count="1">
    <cellStyle name="Normal" xfId="0" builtinId="0"/>
  </cellStyles>
  <dxfs count="3"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mruColors>
      <color rgb="FFFCD78C"/>
      <color rgb="FFF9B62F"/>
      <color rgb="FFFFCC00"/>
      <color rgb="FFE6E6E6"/>
      <color rgb="FFFFC715"/>
      <color rgb="FFFABF48"/>
      <color rgb="FFFBC965"/>
      <color rgb="FFD7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7CA545-E9D6-46C5-BC51-11D48CF64BCF}" name="Tabela1" displayName="Tabela1" ref="A3:A16" totalsRowShown="0" headerRowDxfId="2" dataDxfId="1">
  <autoFilter ref="A3:A16" xr:uid="{BB9DA200-BE8D-4084-8C10-38EDBD7BBE9A}"/>
  <tableColumns count="1">
    <tableColumn id="1" xr3:uid="{A29A84D4-39F0-41E4-A896-22825F785591}" name="-" dataDxfId="0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DC83-3EF1-44A5-803C-FB9CEF6529F6}">
  <dimension ref="A1:BB202"/>
  <sheetViews>
    <sheetView tabSelected="1" zoomScaleNormal="100" workbookViewId="0">
      <pane ySplit="4" topLeftCell="A5" activePane="bottomLeft" state="frozen"/>
      <selection pane="bottomLeft" activeCell="AD17" sqref="AD17"/>
    </sheetView>
  </sheetViews>
  <sheetFormatPr defaultRowHeight="11.25" x14ac:dyDescent="0.2"/>
  <cols>
    <col min="1" max="1" width="7.7109375" style="53" customWidth="1"/>
    <col min="2" max="2" width="22.7109375" style="53" customWidth="1"/>
    <col min="3" max="3" width="22.7109375" style="18" customWidth="1"/>
    <col min="4" max="4" width="4.7109375" style="19" customWidth="1"/>
    <col min="5" max="5" width="3.7109375" style="27" customWidth="1"/>
    <col min="6" max="6" width="22.7109375" style="18" customWidth="1"/>
    <col min="7" max="7" width="4.7109375" style="19" customWidth="1"/>
    <col min="8" max="8" width="3.7109375" style="27" customWidth="1"/>
    <col min="9" max="9" width="22.7109375" style="18" customWidth="1"/>
    <col min="10" max="10" width="4.7109375" style="19" customWidth="1"/>
    <col min="11" max="11" width="3.7109375" style="27" customWidth="1"/>
    <col min="12" max="12" width="22.7109375" style="19" customWidth="1"/>
    <col min="13" max="13" width="4.7109375" style="19" customWidth="1"/>
    <col min="14" max="14" width="3.7109375" style="27" customWidth="1"/>
    <col min="15" max="15" width="5.7109375" style="31" customWidth="1"/>
    <col min="16" max="16" width="8.7109375" style="35" customWidth="1"/>
    <col min="17" max="23" width="5.28515625" style="15" customWidth="1"/>
    <col min="24" max="24" width="5.28515625" style="41" customWidth="1"/>
    <col min="25" max="25" width="22.7109375" style="45" customWidth="1"/>
    <col min="26" max="26" width="9.7109375" style="137" customWidth="1"/>
    <col min="27" max="27" width="4.7109375" style="139" customWidth="1"/>
    <col min="28" max="43" width="4.7109375" style="148" customWidth="1"/>
    <col min="44" max="44" width="6.7109375" style="148" customWidth="1"/>
    <col min="45" max="47" width="5.7109375" style="144" customWidth="1"/>
    <col min="48" max="48" width="5.7109375" style="150" customWidth="1"/>
    <col min="49" max="49" width="7.140625" style="145" customWidth="1"/>
    <col min="50" max="50" width="6.7109375" style="145" customWidth="1"/>
    <col min="51" max="51" width="7.5703125" style="145" customWidth="1"/>
    <col min="52" max="54" width="9.140625" style="133"/>
    <col min="55" max="16384" width="9.140625" style="8"/>
  </cols>
  <sheetData>
    <row r="1" spans="1:54" x14ac:dyDescent="0.2">
      <c r="A1" s="96" t="s">
        <v>50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142"/>
      <c r="AB1" s="149"/>
      <c r="AC1" s="149"/>
      <c r="AD1" s="149"/>
      <c r="AE1" s="149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W1" s="97" t="s">
        <v>56</v>
      </c>
      <c r="AX1" s="97"/>
      <c r="AY1" s="97"/>
      <c r="AZ1" s="97"/>
      <c r="BA1" s="97"/>
      <c r="BB1" s="97"/>
    </row>
    <row r="2" spans="1:54" ht="15" customHeight="1" x14ac:dyDescent="0.2">
      <c r="A2" s="112" t="s">
        <v>51</v>
      </c>
      <c r="B2" s="113"/>
      <c r="C2" s="115" t="s">
        <v>35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6" t="s">
        <v>1</v>
      </c>
      <c r="P2" s="116" t="s">
        <v>34</v>
      </c>
      <c r="Q2" s="114" t="s">
        <v>36</v>
      </c>
      <c r="R2" s="115"/>
      <c r="S2" s="115"/>
      <c r="T2" s="115"/>
      <c r="U2" s="115"/>
      <c r="V2" s="115"/>
      <c r="W2" s="115"/>
      <c r="X2" s="115"/>
      <c r="Y2" s="105" t="s">
        <v>33</v>
      </c>
      <c r="Z2" s="151" t="s">
        <v>18</v>
      </c>
      <c r="AA2" s="138"/>
      <c r="AB2" s="155" t="s">
        <v>68</v>
      </c>
      <c r="AC2" s="155"/>
      <c r="AD2" s="155"/>
      <c r="AE2" s="155"/>
      <c r="AF2" s="155"/>
      <c r="AG2" s="155"/>
      <c r="AH2" s="155"/>
      <c r="AI2" s="155"/>
      <c r="AJ2" s="155" t="s">
        <v>62</v>
      </c>
      <c r="AK2" s="155"/>
      <c r="AL2" s="155"/>
      <c r="AM2" s="155"/>
      <c r="AN2" s="155"/>
      <c r="AO2" s="155"/>
      <c r="AP2" s="155"/>
      <c r="AQ2" s="155"/>
      <c r="AR2" s="155" t="s">
        <v>63</v>
      </c>
      <c r="AS2" s="156" t="s">
        <v>67</v>
      </c>
      <c r="AT2" s="156"/>
      <c r="AU2" s="156"/>
      <c r="AV2" s="156"/>
      <c r="AW2" s="97" t="s">
        <v>57</v>
      </c>
      <c r="AX2" s="97"/>
      <c r="AY2" s="97"/>
      <c r="AZ2" s="97"/>
      <c r="BA2" s="97"/>
      <c r="BB2" s="97"/>
    </row>
    <row r="3" spans="1:54" ht="11.25" customHeight="1" x14ac:dyDescent="0.2">
      <c r="A3" s="85" t="s">
        <v>8</v>
      </c>
      <c r="B3" s="87">
        <v>44684</v>
      </c>
      <c r="C3" s="98" t="s">
        <v>25</v>
      </c>
      <c r="D3" s="99" t="s">
        <v>24</v>
      </c>
      <c r="E3" s="107" t="s">
        <v>43</v>
      </c>
      <c r="F3" s="100" t="s">
        <v>26</v>
      </c>
      <c r="G3" s="101" t="s">
        <v>24</v>
      </c>
      <c r="H3" s="120" t="s">
        <v>43</v>
      </c>
      <c r="I3" s="102" t="s">
        <v>27</v>
      </c>
      <c r="J3" s="104" t="s">
        <v>24</v>
      </c>
      <c r="K3" s="122" t="s">
        <v>43</v>
      </c>
      <c r="L3" s="109" t="s">
        <v>44</v>
      </c>
      <c r="M3" s="110" t="s">
        <v>24</v>
      </c>
      <c r="N3" s="110" t="s">
        <v>43</v>
      </c>
      <c r="O3" s="116"/>
      <c r="P3" s="117"/>
      <c r="Q3" s="124" t="str">
        <f>TEXT($B$3, "dd/mm/aaaa")</f>
        <v>03/05/2022</v>
      </c>
      <c r="R3" s="125"/>
      <c r="S3" s="125"/>
      <c r="T3" s="126"/>
      <c r="U3" s="118" t="str">
        <f>TEXT($B$3+1, "dd/mm/aaaa")</f>
        <v>04/05/2022</v>
      </c>
      <c r="V3" s="119"/>
      <c r="W3" s="119"/>
      <c r="X3" s="119"/>
      <c r="Y3" s="105"/>
      <c r="Z3" s="151"/>
      <c r="AA3" s="138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6"/>
      <c r="AT3" s="156"/>
      <c r="AU3" s="156"/>
      <c r="AV3" s="156"/>
    </row>
    <row r="4" spans="1:54" ht="11.25" customHeight="1" x14ac:dyDescent="0.2">
      <c r="A4" s="86" t="s">
        <v>17</v>
      </c>
      <c r="B4" s="88" t="s">
        <v>3</v>
      </c>
      <c r="C4" s="98"/>
      <c r="D4" s="99"/>
      <c r="E4" s="108"/>
      <c r="F4" s="100"/>
      <c r="G4" s="101"/>
      <c r="H4" s="121"/>
      <c r="I4" s="103"/>
      <c r="J4" s="104"/>
      <c r="K4" s="123"/>
      <c r="L4" s="109"/>
      <c r="M4" s="110"/>
      <c r="N4" s="111"/>
      <c r="O4" s="116"/>
      <c r="P4" s="117"/>
      <c r="Q4" s="91">
        <v>0.5</v>
      </c>
      <c r="R4" s="92">
        <v>0.625</v>
      </c>
      <c r="S4" s="92">
        <v>0.75</v>
      </c>
      <c r="T4" s="92">
        <v>0.875</v>
      </c>
      <c r="U4" s="93">
        <v>0</v>
      </c>
      <c r="V4" s="93">
        <v>0.125</v>
      </c>
      <c r="W4" s="93">
        <v>0.25</v>
      </c>
      <c r="X4" s="95">
        <v>0.375</v>
      </c>
      <c r="Y4" s="106"/>
      <c r="Z4" s="151"/>
      <c r="AA4" s="138"/>
      <c r="AB4" s="146">
        <f>Q4</f>
        <v>0.5</v>
      </c>
      <c r="AC4" s="146">
        <f t="shared" ref="AC4:AI4" si="0">R4</f>
        <v>0.625</v>
      </c>
      <c r="AD4" s="146">
        <f t="shared" si="0"/>
        <v>0.75</v>
      </c>
      <c r="AE4" s="146">
        <f t="shared" si="0"/>
        <v>0.875</v>
      </c>
      <c r="AF4" s="146">
        <f t="shared" si="0"/>
        <v>0</v>
      </c>
      <c r="AG4" s="146">
        <f t="shared" si="0"/>
        <v>0.125</v>
      </c>
      <c r="AH4" s="146">
        <f t="shared" si="0"/>
        <v>0.25</v>
      </c>
      <c r="AI4" s="146">
        <f t="shared" si="0"/>
        <v>0.375</v>
      </c>
      <c r="AJ4" s="146">
        <f>AB4</f>
        <v>0.5</v>
      </c>
      <c r="AK4" s="146">
        <f t="shared" ref="AK4:AQ4" si="1">AC4</f>
        <v>0.625</v>
      </c>
      <c r="AL4" s="146">
        <f t="shared" si="1"/>
        <v>0.75</v>
      </c>
      <c r="AM4" s="146">
        <f t="shared" si="1"/>
        <v>0.875</v>
      </c>
      <c r="AN4" s="146">
        <f t="shared" si="1"/>
        <v>0</v>
      </c>
      <c r="AO4" s="146">
        <f t="shared" si="1"/>
        <v>0.125</v>
      </c>
      <c r="AP4" s="146">
        <f t="shared" si="1"/>
        <v>0.25</v>
      </c>
      <c r="AQ4" s="146">
        <f t="shared" si="1"/>
        <v>0.375</v>
      </c>
      <c r="AR4" s="146"/>
      <c r="AW4" s="89" t="s">
        <v>64</v>
      </c>
      <c r="AX4" s="89" t="s">
        <v>65</v>
      </c>
      <c r="AY4" s="89" t="s">
        <v>66</v>
      </c>
    </row>
    <row r="5" spans="1:54" x14ac:dyDescent="0.2">
      <c r="A5" s="56" t="s">
        <v>2</v>
      </c>
      <c r="B5" s="47" t="str">
        <f>$B$4</f>
        <v>UTI</v>
      </c>
      <c r="C5" s="66" t="s">
        <v>13</v>
      </c>
      <c r="D5" s="68">
        <v>5</v>
      </c>
      <c r="E5" s="72" t="str">
        <f>IF(C5 &lt;&gt; "",VLOOKUP(C5,DADOS!$A$4:$D$30,3,0),"")</f>
        <v>g</v>
      </c>
      <c r="F5" s="66" t="s">
        <v>23</v>
      </c>
      <c r="G5" s="68">
        <v>50</v>
      </c>
      <c r="H5" s="77" t="str">
        <f>IF(F5 &lt;&gt; "",VLOOKUP(F5,DADOS!$A$4:$D$30,3,0),"")</f>
        <v>mL</v>
      </c>
      <c r="I5" s="66"/>
      <c r="J5" s="68"/>
      <c r="K5" s="74" t="str">
        <f>IF(I5 &lt;&gt; "",VLOOKUP(I5,DADOS!$A$4:$D$30,3,0),"")</f>
        <v/>
      </c>
      <c r="L5" s="66"/>
      <c r="M5" s="68"/>
      <c r="N5" s="75" t="str">
        <f>IF(L5 &lt;&gt; "",VLOOKUP(L5,DADOS!$A$4:$D$30,3,0),"")</f>
        <v/>
      </c>
      <c r="O5" s="94" t="s">
        <v>16</v>
      </c>
      <c r="P5" s="94" t="s">
        <v>22</v>
      </c>
      <c r="Q5" s="9">
        <v>2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36">
        <v>1</v>
      </c>
      <c r="Y5" s="42" t="s">
        <v>45</v>
      </c>
      <c r="Z5" s="152" t="s">
        <v>46</v>
      </c>
      <c r="AB5" s="144">
        <f>(IF($E5="mL",$D5,0)+IF($H5="mL",$G5,0)+IF($K5="mL",$J5,0)+IF($N5="mL",$M5,0))*$Q5</f>
        <v>100</v>
      </c>
      <c r="AC5" s="144">
        <f>(IF($E5="mL",$D5,0)+IF($H5="mL",$G5,0)+IF($K5="mL",$J5,0)+IF($N5="mL",$M5,0))*$R5</f>
        <v>50</v>
      </c>
      <c r="AD5" s="144">
        <f>(IF($E5="mL",$D5,0)+IF($H5="mL",$G5,0)+IF($K5="mL",$J5,0)+IF($N5="mL",$M5,0))*$S5</f>
        <v>50</v>
      </c>
      <c r="AE5" s="144">
        <f>(IF($E5="mL",$D5,0)+IF($H5="mL",$G5,0)+IF($K5="mL",$J5,0)+IF($N5="mL",$M5,0))*$T5</f>
        <v>50</v>
      </c>
      <c r="AF5" s="144">
        <f>(IF($E5="mL",$D5,0)+IF($H5="mL",$G5,0)+IF($K5="mL",$J5,0)+IF($N5="mL",$M5,0))*$U5</f>
        <v>50</v>
      </c>
      <c r="AG5" s="144">
        <f>(IF($E5="mL",$D5,0)+IF($H5="mL",$G5,0)+IF($K5="mL",$J5,0)+IF($N5="mL",$M5,0))*$V5</f>
        <v>50</v>
      </c>
      <c r="AH5" s="144">
        <f>(IF($E5="mL",$D5,0)+IF($H5="mL",$G5,0)+IF($K5="mL",$J5,0)+IF($N5="mL",$M5,0))*$W5</f>
        <v>50</v>
      </c>
      <c r="AI5" s="144">
        <f>(IF($E5="mL",$D5,0)+IF($H5="mL",$G5,0)+IF($K5="mL",$J5,0)+IF($N5="mL",$M5,0))*$X5</f>
        <v>50</v>
      </c>
      <c r="AJ5" s="144">
        <f>IF($AB5=0,0,IF($AB5&lt;=100,100,IF($AB5&lt;=300,300,IF($AB5&lt;=500,500,0))))</f>
        <v>100</v>
      </c>
      <c r="AK5" s="144">
        <f>IF($AC5=0,0,IF($AC5&lt;=100,100,IF($AC5&lt;=300,300,IF($AC5&lt;=500,500,0))))</f>
        <v>100</v>
      </c>
      <c r="AL5" s="144">
        <f>IF($AD5=0,0,IF($AD5&lt;=100,100,IF($AD5&lt;=300,300,IF($AD5&lt;=500,500,0))))</f>
        <v>100</v>
      </c>
      <c r="AM5" s="144">
        <f>IF($AE5=0,0,IF($AE5&lt;=100,100,IF($AE5&lt;=300,300,IF($AE5&lt;=500,500,0))))</f>
        <v>100</v>
      </c>
      <c r="AN5" s="144">
        <f>IF($AF5=0,0,IF($AF5&lt;=100,100,IF($AF5&lt;=300,300,IF($AF5&lt;=500,500,0))))</f>
        <v>100</v>
      </c>
      <c r="AO5" s="144">
        <f>IF($AG5=0,0,IF($AG5&lt;=100,100,IF($AG5&lt;=300,300,IF($AG5&lt;=500,500,0))))</f>
        <v>100</v>
      </c>
      <c r="AP5" s="144">
        <f>IF($AH5=0,0,IF($AH5&lt;=100,100,IF($AH5&lt;=300,300,IF($AH5&lt;=500,500,0))))</f>
        <v>100</v>
      </c>
      <c r="AQ5" s="144">
        <f>IF($AI5=0,0,IF($AI5&lt;=100,100,IF($AI5&lt;=300,300,IF($AI5&lt;=500,500,0))))</f>
        <v>100</v>
      </c>
      <c r="AR5" s="144">
        <f>SUM(Q5:X5)</f>
        <v>9</v>
      </c>
      <c r="AS5" s="144">
        <f>AR5*$D5</f>
        <v>45</v>
      </c>
      <c r="AT5" s="144">
        <f>$AR5*$G5</f>
        <v>450</v>
      </c>
      <c r="AU5" s="144">
        <f>$AR5*$J5</f>
        <v>0</v>
      </c>
      <c r="AV5" s="150">
        <f>$AR5*$M5</f>
        <v>0</v>
      </c>
      <c r="AW5" s="89">
        <f>COUNTIF($AJ5:$AQ104,100)</f>
        <v>9</v>
      </c>
      <c r="AX5" s="89">
        <f>COUNTIF($AJ5:$AQ104,300)</f>
        <v>4</v>
      </c>
      <c r="AY5" s="89">
        <f>COUNTIF($AJ5:$AQ104,500)</f>
        <v>0</v>
      </c>
    </row>
    <row r="6" spans="1:54" x14ac:dyDescent="0.2">
      <c r="A6" s="57" t="s">
        <v>4</v>
      </c>
      <c r="B6" s="48">
        <v>1</v>
      </c>
      <c r="C6" s="66" t="s">
        <v>10</v>
      </c>
      <c r="D6" s="68">
        <v>15</v>
      </c>
      <c r="E6" s="72" t="str">
        <f>IF(C6 &lt;&gt; "",VLOOKUP(C6,DADOS!$A$4:$D$30,3,0),"")</f>
        <v>g</v>
      </c>
      <c r="F6" s="66" t="s">
        <v>23</v>
      </c>
      <c r="G6" s="68">
        <v>100</v>
      </c>
      <c r="H6" s="77" t="str">
        <f>IF(F6 &lt;&gt; "",VLOOKUP(F6,DADOS!$A$4:$D$30,3,0),"")</f>
        <v>mL</v>
      </c>
      <c r="I6" s="66" t="s">
        <v>12</v>
      </c>
      <c r="J6" s="68">
        <v>10</v>
      </c>
      <c r="K6" s="74" t="str">
        <f>IF(I6 &lt;&gt; "",VLOOKUP(I6,DADOS!$A$4:$D$30,3,0),"")</f>
        <v>g</v>
      </c>
      <c r="L6" s="66" t="s">
        <v>10</v>
      </c>
      <c r="M6" s="68">
        <v>8</v>
      </c>
      <c r="N6" s="75" t="str">
        <f>IF(L6 &lt;&gt; "",VLOOKUP(L6,DADOS!$A$4:$D$30,3,0),"")</f>
        <v>g</v>
      </c>
      <c r="O6" s="28" t="s">
        <v>16</v>
      </c>
      <c r="P6" s="32" t="s">
        <v>60</v>
      </c>
      <c r="Q6" s="9"/>
      <c r="R6" s="9">
        <v>2</v>
      </c>
      <c r="S6" s="9"/>
      <c r="T6" s="9"/>
      <c r="U6" s="9"/>
      <c r="V6" s="9">
        <v>1</v>
      </c>
      <c r="W6" s="9"/>
      <c r="X6" s="36"/>
      <c r="Y6" s="42" t="s">
        <v>45</v>
      </c>
      <c r="Z6" s="152" t="s">
        <v>58</v>
      </c>
      <c r="AB6" s="144">
        <f t="shared" ref="AB6:AB69" si="2">(IF($E6="mL",$D6,0)+IF($H6="mL",$G6,0)+IF($K6="mL",$J6,0)+IF($N6="mL",$M6,0))*$Q6</f>
        <v>0</v>
      </c>
      <c r="AC6" s="144">
        <f t="shared" ref="AC6:AC69" si="3">(IF($E6="mL",$D6,0)+IF($H6="mL",$G6,0)+IF($K6="mL",$J6,0)+IF($N6="mL",$M6,0))*$R6</f>
        <v>200</v>
      </c>
      <c r="AD6" s="144">
        <f t="shared" ref="AD6:AD69" si="4">(IF($E6="mL",$D6,0)+IF($H6="mL",$G6,0)+IF($K6="mL",$J6,0)+IF($N6="mL",$M6,0))*$S6</f>
        <v>0</v>
      </c>
      <c r="AE6" s="144">
        <f t="shared" ref="AE6:AE69" si="5">(IF($E6="mL",$D6,0)+IF($H6="mL",$G6,0)+IF($K6="mL",$J6,0)+IF($N6="mL",$M6,0))*$T6</f>
        <v>0</v>
      </c>
      <c r="AF6" s="144">
        <f t="shared" ref="AF6:AF69" si="6">(IF($E6="mL",$D6,0)+IF($H6="mL",$G6,0)+IF($K6="mL",$J6,0)+IF($N6="mL",$M6,0))*$U6</f>
        <v>0</v>
      </c>
      <c r="AG6" s="144">
        <f t="shared" ref="AG6:AG69" si="7">(IF($E6="mL",$D6,0)+IF($H6="mL",$G6,0)+IF($K6="mL",$J6,0)+IF($N6="mL",$M6,0))*$V6</f>
        <v>100</v>
      </c>
      <c r="AH6" s="144">
        <f t="shared" ref="AH6:AH69" si="8">(IF($E6="mL",$D6,0)+IF($H6="mL",$G6,0)+IF($K6="mL",$J6,0)+IF($N6="mL",$M6,0))*$W6</f>
        <v>0</v>
      </c>
      <c r="AI6" s="144">
        <f t="shared" ref="AI6:AI69" si="9">(IF($E6="mL",$D6,0)+IF($H6="mL",$G6,0)+IF($K6="mL",$J6,0)+IF($N6="mL",$M6,0))*$X6</f>
        <v>0</v>
      </c>
      <c r="AJ6" s="144">
        <f t="shared" ref="AJ6:AJ69" si="10">IF($AB6=0,0,IF($AB6&lt;=100,100,IF($AB6&lt;=300,300,IF($AB6&lt;=500,500,0))))</f>
        <v>0</v>
      </c>
      <c r="AK6" s="144">
        <f t="shared" ref="AK6:AK69" si="11">IF($AC6=0,0,IF($AC6&lt;=100,100,IF($AC6&lt;=300,300,IF($AC6&lt;=500,500,0))))</f>
        <v>300</v>
      </c>
      <c r="AL6" s="144">
        <f t="shared" ref="AL6:AL69" si="12">IF($AD6=0,0,IF($AD6&lt;=100,100,IF($AD6&lt;=300,300,IF($AD6&lt;=500,500,0))))</f>
        <v>0</v>
      </c>
      <c r="AM6" s="144">
        <f t="shared" ref="AM6:AM69" si="13">IF($AE6=0,0,IF($AE6&lt;=100,100,IF($AE6&lt;=300,300,IF($AE6&lt;=500,500,0))))</f>
        <v>0</v>
      </c>
      <c r="AN6" s="144">
        <f t="shared" ref="AN6:AN69" si="14">IF($AF6=0,0,IF($AF6&lt;=100,100,IF($AF6&lt;=300,300,IF($AF6&lt;=500,500,0))))</f>
        <v>0</v>
      </c>
      <c r="AO6" s="144">
        <f t="shared" ref="AO6:AO69" si="15">IF($AG6=0,0,IF($AG6&lt;=100,100,IF($AG6&lt;=300,300,IF($AG6&lt;=500,500,0))))</f>
        <v>100</v>
      </c>
      <c r="AP6" s="144">
        <f t="shared" ref="AP6:AP69" si="16">IF($AH6=0,0,IF($AH6&lt;=100,100,IF($AH6&lt;=300,300,IF($AH6&lt;=500,500,0))))</f>
        <v>0</v>
      </c>
      <c r="AQ6" s="144">
        <f t="shared" ref="AQ6:AQ69" si="17">IF($AI6=0,0,IF($AI6&lt;=100,100,IF($AI6&lt;=300,300,IF($AI6&lt;=500,500,0))))</f>
        <v>0</v>
      </c>
      <c r="AR6" s="144">
        <f>SUM(Q6:X6)</f>
        <v>3</v>
      </c>
      <c r="AS6" s="144">
        <f>AR6*$D6</f>
        <v>45</v>
      </c>
      <c r="AT6" s="144">
        <f>$AR6*$G6</f>
        <v>300</v>
      </c>
      <c r="AU6" s="144">
        <f>$AR6*$J6</f>
        <v>30</v>
      </c>
      <c r="AV6" s="150">
        <f>$AR6*$M6</f>
        <v>24</v>
      </c>
    </row>
    <row r="7" spans="1:54" x14ac:dyDescent="0.2">
      <c r="A7" s="57" t="s">
        <v>5</v>
      </c>
      <c r="B7" s="48" t="s">
        <v>6</v>
      </c>
      <c r="C7" s="66"/>
      <c r="D7" s="68"/>
      <c r="E7" s="72" t="str">
        <f>IF(C7 &lt;&gt; "",VLOOKUP(C7,DADOS!$A$4:$D$30,3,0),"")</f>
        <v/>
      </c>
      <c r="F7" s="66"/>
      <c r="G7" s="68"/>
      <c r="H7" s="77" t="str">
        <f>IF(F7 &lt;&gt; "",VLOOKUP(F7,DADOS!$A$4:$D$30,3,0),"")</f>
        <v/>
      </c>
      <c r="I7" s="66"/>
      <c r="J7" s="68"/>
      <c r="K7" s="74" t="str">
        <f>IF(I7 &lt;&gt; "",VLOOKUP(I7,DADOS!$A$4:$D$30,3,0),"")</f>
        <v/>
      </c>
      <c r="L7" s="66"/>
      <c r="M7" s="68"/>
      <c r="N7" s="75" t="str">
        <f>IF(L7 &lt;&gt; "",VLOOKUP(L7,DADOS!$A$4:$D$30,3,0),"")</f>
        <v/>
      </c>
      <c r="O7" s="28"/>
      <c r="P7" s="32"/>
      <c r="Q7" s="9"/>
      <c r="R7" s="9"/>
      <c r="S7" s="9"/>
      <c r="T7" s="9"/>
      <c r="U7" s="9"/>
      <c r="V7" s="9"/>
      <c r="W7" s="9"/>
      <c r="X7" s="36"/>
      <c r="Y7" s="42"/>
      <c r="Z7" s="152"/>
      <c r="AB7" s="144">
        <f t="shared" si="2"/>
        <v>0</v>
      </c>
      <c r="AC7" s="144">
        <f t="shared" si="3"/>
        <v>0</v>
      </c>
      <c r="AD7" s="144">
        <f t="shared" si="4"/>
        <v>0</v>
      </c>
      <c r="AE7" s="144">
        <f t="shared" si="5"/>
        <v>0</v>
      </c>
      <c r="AF7" s="144">
        <f t="shared" si="6"/>
        <v>0</v>
      </c>
      <c r="AG7" s="144">
        <f t="shared" si="7"/>
        <v>0</v>
      </c>
      <c r="AH7" s="144">
        <f t="shared" si="8"/>
        <v>0</v>
      </c>
      <c r="AI7" s="144">
        <f t="shared" si="9"/>
        <v>0</v>
      </c>
      <c r="AJ7" s="144">
        <f t="shared" si="10"/>
        <v>0</v>
      </c>
      <c r="AK7" s="144">
        <f t="shared" si="11"/>
        <v>0</v>
      </c>
      <c r="AL7" s="144">
        <f t="shared" si="12"/>
        <v>0</v>
      </c>
      <c r="AM7" s="144">
        <f t="shared" si="13"/>
        <v>0</v>
      </c>
      <c r="AN7" s="144">
        <f t="shared" si="14"/>
        <v>0</v>
      </c>
      <c r="AO7" s="144">
        <f t="shared" si="15"/>
        <v>0</v>
      </c>
      <c r="AP7" s="144">
        <f t="shared" si="16"/>
        <v>0</v>
      </c>
      <c r="AQ7" s="144">
        <f t="shared" si="17"/>
        <v>0</v>
      </c>
      <c r="AR7" s="144">
        <f>SUM(Q7:X7)</f>
        <v>0</v>
      </c>
      <c r="AS7" s="144">
        <f>AR7*$D7</f>
        <v>0</v>
      </c>
      <c r="AT7" s="144">
        <f>$AR7*$G7</f>
        <v>0</v>
      </c>
      <c r="AU7" s="144">
        <f>$AR7*$J7</f>
        <v>0</v>
      </c>
      <c r="AV7" s="150">
        <f>$AR7*$M7</f>
        <v>0</v>
      </c>
    </row>
    <row r="8" spans="1:54" x14ac:dyDescent="0.2">
      <c r="A8" s="57" t="s">
        <v>7</v>
      </c>
      <c r="B8" s="49">
        <v>28646</v>
      </c>
      <c r="C8" s="66"/>
      <c r="D8" s="68"/>
      <c r="E8" s="72" t="str">
        <f>IF(C8 &lt;&gt; "",VLOOKUP(C8,DADOS!$A$4:$D$30,3,0),"")</f>
        <v/>
      </c>
      <c r="F8" s="66"/>
      <c r="G8" s="68"/>
      <c r="H8" s="77" t="str">
        <f>IF(F8 &lt;&gt; "",VLOOKUP(F8,DADOS!$A$4:$D$30,3,0),"")</f>
        <v/>
      </c>
      <c r="I8" s="66"/>
      <c r="J8" s="68"/>
      <c r="K8" s="74" t="str">
        <f>IF(I8 &lt;&gt; "",VLOOKUP(I8,DADOS!$A$4:$D$30,3,0),"")</f>
        <v/>
      </c>
      <c r="L8" s="66"/>
      <c r="M8" s="68"/>
      <c r="N8" s="75" t="str">
        <f>IF(L8 &lt;&gt; "",VLOOKUP(L8,DADOS!$A$4:$D$30,3,0),"")</f>
        <v/>
      </c>
      <c r="O8" s="28"/>
      <c r="P8" s="32"/>
      <c r="Q8" s="9"/>
      <c r="R8" s="9"/>
      <c r="S8" s="9"/>
      <c r="T8" s="9"/>
      <c r="U8" s="9"/>
      <c r="V8" s="9"/>
      <c r="W8" s="9"/>
      <c r="X8" s="36"/>
      <c r="Y8" s="42"/>
      <c r="Z8" s="152"/>
      <c r="AB8" s="144">
        <f t="shared" si="2"/>
        <v>0</v>
      </c>
      <c r="AC8" s="144">
        <f t="shared" si="3"/>
        <v>0</v>
      </c>
      <c r="AD8" s="144">
        <f t="shared" si="4"/>
        <v>0</v>
      </c>
      <c r="AE8" s="144">
        <f t="shared" si="5"/>
        <v>0</v>
      </c>
      <c r="AF8" s="144">
        <f t="shared" si="6"/>
        <v>0</v>
      </c>
      <c r="AG8" s="144">
        <f t="shared" si="7"/>
        <v>0</v>
      </c>
      <c r="AH8" s="144">
        <f t="shared" si="8"/>
        <v>0</v>
      </c>
      <c r="AI8" s="144">
        <f t="shared" si="9"/>
        <v>0</v>
      </c>
      <c r="AJ8" s="144">
        <f t="shared" si="10"/>
        <v>0</v>
      </c>
      <c r="AK8" s="144">
        <f t="shared" si="11"/>
        <v>0</v>
      </c>
      <c r="AL8" s="144">
        <f t="shared" si="12"/>
        <v>0</v>
      </c>
      <c r="AM8" s="144">
        <f t="shared" si="13"/>
        <v>0</v>
      </c>
      <c r="AN8" s="144">
        <f t="shared" si="14"/>
        <v>0</v>
      </c>
      <c r="AO8" s="144">
        <f t="shared" si="15"/>
        <v>0</v>
      </c>
      <c r="AP8" s="144">
        <f t="shared" si="16"/>
        <v>0</v>
      </c>
      <c r="AQ8" s="144">
        <f t="shared" si="17"/>
        <v>0</v>
      </c>
      <c r="AR8" s="144">
        <f>SUM(Q8:X8)</f>
        <v>0</v>
      </c>
      <c r="AS8" s="144">
        <f>AR8*$D8</f>
        <v>0</v>
      </c>
      <c r="AT8" s="144">
        <f>$AR8*$G8</f>
        <v>0</v>
      </c>
      <c r="AU8" s="144">
        <f>$AR8*$J8</f>
        <v>0</v>
      </c>
      <c r="AV8" s="150">
        <f>$AR8*$M8</f>
        <v>0</v>
      </c>
    </row>
    <row r="9" spans="1:54" x14ac:dyDescent="0.2">
      <c r="A9" s="58" t="s">
        <v>8</v>
      </c>
      <c r="B9" s="50">
        <f>B3</f>
        <v>44684</v>
      </c>
      <c r="C9" s="66"/>
      <c r="D9" s="68"/>
      <c r="E9" s="76" t="str">
        <f>IF(C9 &lt;&gt; "",VLOOKUP(C9,DADOS!$A$4:$D$30,3,0),"")</f>
        <v/>
      </c>
      <c r="F9" s="66"/>
      <c r="G9" s="68"/>
      <c r="H9" s="77" t="str">
        <f>IF(F9 &lt;&gt; "",VLOOKUP(F9,DADOS!$A$4:$D$30,3,0),"")</f>
        <v/>
      </c>
      <c r="I9" s="66"/>
      <c r="J9" s="68"/>
      <c r="K9" s="78" t="str">
        <f>IF(I9 &lt;&gt; "",VLOOKUP(I9,DADOS!$A$4:$D$30,3,0),"")</f>
        <v/>
      </c>
      <c r="L9" s="66"/>
      <c r="M9" s="68"/>
      <c r="N9" s="79" t="str">
        <f>IF(L9 &lt;&gt; "",VLOOKUP(L9,DADOS!$A$4:$D$30,3,0),"")</f>
        <v/>
      </c>
      <c r="O9" s="28"/>
      <c r="P9" s="32"/>
      <c r="Q9" s="9"/>
      <c r="R9" s="10"/>
      <c r="S9" s="9"/>
      <c r="T9" s="9"/>
      <c r="U9" s="9"/>
      <c r="V9" s="9"/>
      <c r="W9" s="9"/>
      <c r="X9" s="36"/>
      <c r="Y9" s="42"/>
      <c r="Z9" s="152"/>
      <c r="AB9" s="144">
        <f t="shared" si="2"/>
        <v>0</v>
      </c>
      <c r="AC9" s="144">
        <f t="shared" si="3"/>
        <v>0</v>
      </c>
      <c r="AD9" s="144">
        <f t="shared" si="4"/>
        <v>0</v>
      </c>
      <c r="AE9" s="144">
        <f t="shared" si="5"/>
        <v>0</v>
      </c>
      <c r="AF9" s="144">
        <f t="shared" si="6"/>
        <v>0</v>
      </c>
      <c r="AG9" s="144">
        <f t="shared" si="7"/>
        <v>0</v>
      </c>
      <c r="AH9" s="144">
        <f t="shared" si="8"/>
        <v>0</v>
      </c>
      <c r="AI9" s="144">
        <f t="shared" si="9"/>
        <v>0</v>
      </c>
      <c r="AJ9" s="144">
        <f t="shared" si="10"/>
        <v>0</v>
      </c>
      <c r="AK9" s="144">
        <f t="shared" si="11"/>
        <v>0</v>
      </c>
      <c r="AL9" s="144">
        <f t="shared" si="12"/>
        <v>0</v>
      </c>
      <c r="AM9" s="144">
        <f t="shared" si="13"/>
        <v>0</v>
      </c>
      <c r="AN9" s="144">
        <f t="shared" si="14"/>
        <v>0</v>
      </c>
      <c r="AO9" s="144">
        <f t="shared" si="15"/>
        <v>0</v>
      </c>
      <c r="AP9" s="144">
        <f t="shared" si="16"/>
        <v>0</v>
      </c>
      <c r="AQ9" s="144">
        <f t="shared" si="17"/>
        <v>0</v>
      </c>
      <c r="AR9" s="144">
        <f>SUM(Q9:X9)</f>
        <v>0</v>
      </c>
      <c r="AS9" s="144">
        <f>AR9*$D9</f>
        <v>0</v>
      </c>
      <c r="AT9" s="144">
        <f>$AR9*$G9</f>
        <v>0</v>
      </c>
      <c r="AU9" s="144">
        <f>$AR9*$J9</f>
        <v>0</v>
      </c>
      <c r="AV9" s="150">
        <f>$AR9*$M9</f>
        <v>0</v>
      </c>
    </row>
    <row r="10" spans="1:54" x14ac:dyDescent="0.2">
      <c r="A10" s="59" t="s">
        <v>2</v>
      </c>
      <c r="B10" s="51" t="str">
        <f>$B$4</f>
        <v>UTI</v>
      </c>
      <c r="C10" s="67" t="s">
        <v>12</v>
      </c>
      <c r="D10" s="69">
        <v>30</v>
      </c>
      <c r="E10" s="80" t="str">
        <f>IF(C10 &lt;&gt; "",VLOOKUP(C10,DADOS!$A$4:$D$30,3,0),"")</f>
        <v>g</v>
      </c>
      <c r="F10" s="67" t="s">
        <v>23</v>
      </c>
      <c r="G10" s="69">
        <v>150</v>
      </c>
      <c r="H10" s="81" t="str">
        <f>IF(F10 &lt;&gt; "",VLOOKUP(F10,DADOS!$A$4:$D$30,3,0),"")</f>
        <v>mL</v>
      </c>
      <c r="I10" s="67"/>
      <c r="J10" s="69"/>
      <c r="K10" s="82" t="str">
        <f>IF(I10 &lt;&gt; "",VLOOKUP(I10,DADOS!$A$4:$D$30,3,0),"")</f>
        <v/>
      </c>
      <c r="L10" s="67"/>
      <c r="M10" s="69"/>
      <c r="N10" s="83"/>
      <c r="O10" s="29" t="s">
        <v>47</v>
      </c>
      <c r="P10" s="33" t="s">
        <v>48</v>
      </c>
      <c r="Q10" s="11">
        <v>1</v>
      </c>
      <c r="R10" s="11"/>
      <c r="S10" s="11"/>
      <c r="T10" s="11"/>
      <c r="U10" s="11">
        <v>1</v>
      </c>
      <c r="V10" s="11"/>
      <c r="W10" s="11">
        <v>1</v>
      </c>
      <c r="X10" s="37"/>
      <c r="Y10" s="46" t="s">
        <v>45</v>
      </c>
      <c r="Z10" s="153" t="s">
        <v>59</v>
      </c>
      <c r="AB10" s="144">
        <f t="shared" si="2"/>
        <v>150</v>
      </c>
      <c r="AC10" s="144">
        <f t="shared" si="3"/>
        <v>0</v>
      </c>
      <c r="AD10" s="144">
        <f t="shared" si="4"/>
        <v>0</v>
      </c>
      <c r="AE10" s="144">
        <f t="shared" si="5"/>
        <v>0</v>
      </c>
      <c r="AF10" s="144">
        <f t="shared" si="6"/>
        <v>150</v>
      </c>
      <c r="AG10" s="144">
        <f t="shared" si="7"/>
        <v>0</v>
      </c>
      <c r="AH10" s="144">
        <f t="shared" si="8"/>
        <v>150</v>
      </c>
      <c r="AI10" s="144">
        <f t="shared" si="9"/>
        <v>0</v>
      </c>
      <c r="AJ10" s="144">
        <f t="shared" si="10"/>
        <v>300</v>
      </c>
      <c r="AK10" s="144">
        <f t="shared" si="11"/>
        <v>0</v>
      </c>
      <c r="AL10" s="144">
        <f t="shared" si="12"/>
        <v>0</v>
      </c>
      <c r="AM10" s="144">
        <f t="shared" si="13"/>
        <v>0</v>
      </c>
      <c r="AN10" s="144">
        <f t="shared" si="14"/>
        <v>300</v>
      </c>
      <c r="AO10" s="144">
        <f t="shared" si="15"/>
        <v>0</v>
      </c>
      <c r="AP10" s="144">
        <f t="shared" si="16"/>
        <v>300</v>
      </c>
      <c r="AQ10" s="144">
        <f t="shared" si="17"/>
        <v>0</v>
      </c>
      <c r="AR10" s="144">
        <f>SUM(Q10:X10)</f>
        <v>3</v>
      </c>
      <c r="AS10" s="144">
        <f>AR10*$D10</f>
        <v>90</v>
      </c>
      <c r="AT10" s="144">
        <f>$AR10*$G10</f>
        <v>450</v>
      </c>
      <c r="AU10" s="144">
        <f>$AR10*$J10</f>
        <v>0</v>
      </c>
      <c r="AV10" s="150">
        <f>$AR10*$M10</f>
        <v>0</v>
      </c>
    </row>
    <row r="11" spans="1:54" x14ac:dyDescent="0.2">
      <c r="A11" s="60" t="s">
        <v>4</v>
      </c>
      <c r="B11" s="48">
        <v>2</v>
      </c>
      <c r="C11" s="66"/>
      <c r="D11" s="68"/>
      <c r="E11" s="72" t="str">
        <f>IF(C11 &lt;&gt; "",VLOOKUP(C11,DADOS!$A$4:$D$30,3,0),"")</f>
        <v/>
      </c>
      <c r="F11" s="66"/>
      <c r="G11" s="68"/>
      <c r="H11" s="77" t="str">
        <f>IF(F11 &lt;&gt; "",VLOOKUP(F11,DADOS!$A$4:$D$30,3,0),"")</f>
        <v/>
      </c>
      <c r="I11" s="66"/>
      <c r="J11" s="68"/>
      <c r="K11" s="74" t="str">
        <f>IF(I11 &lt;&gt; "",VLOOKUP(I11,DADOS!$A$4:$D$30,3,0),"")</f>
        <v/>
      </c>
      <c r="L11" s="66"/>
      <c r="M11" s="68"/>
      <c r="N11" s="75"/>
      <c r="O11" s="28"/>
      <c r="P11" s="32"/>
      <c r="Q11" s="9"/>
      <c r="R11" s="9"/>
      <c r="S11" s="9"/>
      <c r="T11" s="9"/>
      <c r="U11" s="9"/>
      <c r="V11" s="9"/>
      <c r="W11" s="9"/>
      <c r="X11" s="36"/>
      <c r="Y11" s="42"/>
      <c r="Z11" s="152"/>
      <c r="AB11" s="144">
        <f t="shared" si="2"/>
        <v>0</v>
      </c>
      <c r="AC11" s="144">
        <f t="shared" si="3"/>
        <v>0</v>
      </c>
      <c r="AD11" s="144">
        <f t="shared" si="4"/>
        <v>0</v>
      </c>
      <c r="AE11" s="144">
        <f t="shared" si="5"/>
        <v>0</v>
      </c>
      <c r="AF11" s="144">
        <f t="shared" si="6"/>
        <v>0</v>
      </c>
      <c r="AG11" s="144">
        <f t="shared" si="7"/>
        <v>0</v>
      </c>
      <c r="AH11" s="144">
        <f t="shared" si="8"/>
        <v>0</v>
      </c>
      <c r="AI11" s="144">
        <f t="shared" si="9"/>
        <v>0</v>
      </c>
      <c r="AJ11" s="144">
        <f t="shared" si="10"/>
        <v>0</v>
      </c>
      <c r="AK11" s="144">
        <f t="shared" si="11"/>
        <v>0</v>
      </c>
      <c r="AL11" s="144">
        <f t="shared" si="12"/>
        <v>0</v>
      </c>
      <c r="AM11" s="144">
        <f t="shared" si="13"/>
        <v>0</v>
      </c>
      <c r="AN11" s="144">
        <f t="shared" si="14"/>
        <v>0</v>
      </c>
      <c r="AO11" s="144">
        <f t="shared" si="15"/>
        <v>0</v>
      </c>
      <c r="AP11" s="144">
        <f t="shared" si="16"/>
        <v>0</v>
      </c>
      <c r="AQ11" s="144">
        <f t="shared" si="17"/>
        <v>0</v>
      </c>
      <c r="AR11" s="144">
        <f>SUM(Q11:X11)</f>
        <v>0</v>
      </c>
      <c r="AS11" s="144">
        <f>AR11*$D11</f>
        <v>0</v>
      </c>
      <c r="AT11" s="144">
        <f>$AR11*$G11</f>
        <v>0</v>
      </c>
      <c r="AU11" s="144">
        <f>$AR11*$J11</f>
        <v>0</v>
      </c>
      <c r="AV11" s="150">
        <f>$AR11*$M11</f>
        <v>0</v>
      </c>
    </row>
    <row r="12" spans="1:54" x14ac:dyDescent="0.2">
      <c r="A12" s="60" t="s">
        <v>5</v>
      </c>
      <c r="B12" s="48" t="s">
        <v>19</v>
      </c>
      <c r="C12" s="66"/>
      <c r="D12" s="68"/>
      <c r="E12" s="72" t="str">
        <f>IF(C12 &lt;&gt; "",VLOOKUP(C12,DADOS!$A$4:$D$30,3,0),"")</f>
        <v/>
      </c>
      <c r="F12" s="66"/>
      <c r="G12" s="68"/>
      <c r="H12" s="77" t="str">
        <f>IF(F12 &lt;&gt; "",VLOOKUP(F12,DADOS!$A$4:$D$30,3,0),"")</f>
        <v/>
      </c>
      <c r="I12" s="66"/>
      <c r="J12" s="68"/>
      <c r="K12" s="74" t="str">
        <f>IF(I12 &lt;&gt; "",VLOOKUP(I12,DADOS!$A$4:$D$30,3,0),"")</f>
        <v/>
      </c>
      <c r="L12" s="66"/>
      <c r="M12" s="68"/>
      <c r="N12" s="75"/>
      <c r="O12" s="28"/>
      <c r="P12" s="32"/>
      <c r="Q12" s="9"/>
      <c r="R12" s="9"/>
      <c r="S12" s="9"/>
      <c r="T12" s="9"/>
      <c r="U12" s="9"/>
      <c r="V12" s="9"/>
      <c r="W12" s="9"/>
      <c r="X12" s="36"/>
      <c r="Y12" s="42"/>
      <c r="Z12" s="152"/>
      <c r="AB12" s="144">
        <f t="shared" si="2"/>
        <v>0</v>
      </c>
      <c r="AC12" s="144">
        <f t="shared" si="3"/>
        <v>0</v>
      </c>
      <c r="AD12" s="144">
        <f t="shared" si="4"/>
        <v>0</v>
      </c>
      <c r="AE12" s="144">
        <f t="shared" si="5"/>
        <v>0</v>
      </c>
      <c r="AF12" s="144">
        <f t="shared" si="6"/>
        <v>0</v>
      </c>
      <c r="AG12" s="144">
        <f t="shared" si="7"/>
        <v>0</v>
      </c>
      <c r="AH12" s="144">
        <f t="shared" si="8"/>
        <v>0</v>
      </c>
      <c r="AI12" s="144">
        <f t="shared" si="9"/>
        <v>0</v>
      </c>
      <c r="AJ12" s="144">
        <f t="shared" si="10"/>
        <v>0</v>
      </c>
      <c r="AK12" s="144">
        <f t="shared" si="11"/>
        <v>0</v>
      </c>
      <c r="AL12" s="144">
        <f t="shared" si="12"/>
        <v>0</v>
      </c>
      <c r="AM12" s="144">
        <f t="shared" si="13"/>
        <v>0</v>
      </c>
      <c r="AN12" s="144">
        <f t="shared" si="14"/>
        <v>0</v>
      </c>
      <c r="AO12" s="144">
        <f t="shared" si="15"/>
        <v>0</v>
      </c>
      <c r="AP12" s="144">
        <f t="shared" si="16"/>
        <v>0</v>
      </c>
      <c r="AQ12" s="144">
        <f t="shared" si="17"/>
        <v>0</v>
      </c>
      <c r="AR12" s="144">
        <f>SUM(Q12:X12)</f>
        <v>0</v>
      </c>
      <c r="AS12" s="144">
        <f>AR12*$D12</f>
        <v>0</v>
      </c>
      <c r="AT12" s="144">
        <f>$AR12*$G12</f>
        <v>0</v>
      </c>
      <c r="AU12" s="144">
        <f>$AR12*$J12</f>
        <v>0</v>
      </c>
      <c r="AV12" s="150">
        <f>$AR12*$M12</f>
        <v>0</v>
      </c>
    </row>
    <row r="13" spans="1:54" x14ac:dyDescent="0.2">
      <c r="A13" s="60" t="s">
        <v>7</v>
      </c>
      <c r="B13" s="49">
        <v>28646</v>
      </c>
      <c r="C13" s="66"/>
      <c r="D13" s="68"/>
      <c r="E13" s="72" t="str">
        <f>IF(C13 &lt;&gt; "",VLOOKUP(C13,DADOS!$A$4:$D$30,3,0),"")</f>
        <v/>
      </c>
      <c r="F13" s="66"/>
      <c r="G13" s="68"/>
      <c r="H13" s="77" t="str">
        <f>IF(F13 &lt;&gt; "",VLOOKUP(F13,DADOS!$A$4:$D$30,3,0),"")</f>
        <v/>
      </c>
      <c r="I13" s="66"/>
      <c r="J13" s="68"/>
      <c r="K13" s="74" t="str">
        <f>IF(I13 &lt;&gt; "",VLOOKUP(I13,DADOS!$A$4:$D$30,3,0),"")</f>
        <v/>
      </c>
      <c r="L13" s="66"/>
      <c r="M13" s="68"/>
      <c r="N13" s="75"/>
      <c r="O13" s="28"/>
      <c r="P13" s="32"/>
      <c r="Q13" s="9"/>
      <c r="R13" s="9"/>
      <c r="S13" s="9"/>
      <c r="T13" s="9"/>
      <c r="U13" s="9"/>
      <c r="V13" s="9"/>
      <c r="W13" s="9"/>
      <c r="X13" s="36"/>
      <c r="Y13" s="42"/>
      <c r="Z13" s="152"/>
      <c r="AB13" s="144">
        <f t="shared" si="2"/>
        <v>0</v>
      </c>
      <c r="AC13" s="144">
        <f t="shared" si="3"/>
        <v>0</v>
      </c>
      <c r="AD13" s="144">
        <f t="shared" si="4"/>
        <v>0</v>
      </c>
      <c r="AE13" s="144">
        <f t="shared" si="5"/>
        <v>0</v>
      </c>
      <c r="AF13" s="144">
        <f t="shared" si="6"/>
        <v>0</v>
      </c>
      <c r="AG13" s="144">
        <f t="shared" si="7"/>
        <v>0</v>
      </c>
      <c r="AH13" s="144">
        <f t="shared" si="8"/>
        <v>0</v>
      </c>
      <c r="AI13" s="144">
        <f t="shared" si="9"/>
        <v>0</v>
      </c>
      <c r="AJ13" s="144">
        <f t="shared" si="10"/>
        <v>0</v>
      </c>
      <c r="AK13" s="144">
        <f t="shared" si="11"/>
        <v>0</v>
      </c>
      <c r="AL13" s="144">
        <f t="shared" si="12"/>
        <v>0</v>
      </c>
      <c r="AM13" s="144">
        <f t="shared" si="13"/>
        <v>0</v>
      </c>
      <c r="AN13" s="144">
        <f t="shared" si="14"/>
        <v>0</v>
      </c>
      <c r="AO13" s="144">
        <f t="shared" si="15"/>
        <v>0</v>
      </c>
      <c r="AP13" s="144">
        <f t="shared" si="16"/>
        <v>0</v>
      </c>
      <c r="AQ13" s="144">
        <f t="shared" si="17"/>
        <v>0</v>
      </c>
      <c r="AR13" s="144">
        <f>SUM(Q13:X13)</f>
        <v>0</v>
      </c>
      <c r="AS13" s="144">
        <f>AR13*$D13</f>
        <v>0</v>
      </c>
      <c r="AT13" s="144">
        <f>$AR13*$G13</f>
        <v>0</v>
      </c>
      <c r="AU13" s="144">
        <f>$AR13*$J13</f>
        <v>0</v>
      </c>
      <c r="AV13" s="150">
        <f>$AR13*$M13</f>
        <v>0</v>
      </c>
    </row>
    <row r="14" spans="1:54" x14ac:dyDescent="0.2">
      <c r="A14" s="60" t="s">
        <v>8</v>
      </c>
      <c r="B14" s="52">
        <f>$B$3</f>
        <v>44684</v>
      </c>
      <c r="C14" s="66"/>
      <c r="D14" s="68"/>
      <c r="E14" s="76" t="str">
        <f>IF(C14 &lt;&gt; "",VLOOKUP(C14,DADOS!$A$4:$D$30,3,0),"")</f>
        <v/>
      </c>
      <c r="F14" s="66"/>
      <c r="G14" s="68"/>
      <c r="H14" s="77" t="str">
        <f>IF(F14 &lt;&gt; "",VLOOKUP(F14,DADOS!$A$4:$D$30,3,0),"")</f>
        <v/>
      </c>
      <c r="I14" s="66"/>
      <c r="J14" s="68"/>
      <c r="K14" s="78" t="str">
        <f>IF(I14 &lt;&gt; "",VLOOKUP(I14,DADOS!$A$4:$D$30,3,0),"")</f>
        <v/>
      </c>
      <c r="L14" s="66"/>
      <c r="M14" s="68"/>
      <c r="N14" s="79" t="str">
        <f>IF(L14 &lt;&gt; "",VLOOKUP(L14,DADOS!$A$4:$D$30,3,0),"")</f>
        <v/>
      </c>
      <c r="O14" s="136"/>
      <c r="P14" s="136"/>
      <c r="Q14" s="9"/>
      <c r="R14" s="9"/>
      <c r="S14" s="9"/>
      <c r="T14" s="9"/>
      <c r="U14" s="9"/>
      <c r="V14" s="9"/>
      <c r="W14" s="9"/>
      <c r="X14" s="36"/>
      <c r="Y14" s="42"/>
      <c r="Z14" s="152"/>
      <c r="AB14" s="144">
        <f t="shared" si="2"/>
        <v>0</v>
      </c>
      <c r="AC14" s="144">
        <f t="shared" si="3"/>
        <v>0</v>
      </c>
      <c r="AD14" s="144">
        <f t="shared" si="4"/>
        <v>0</v>
      </c>
      <c r="AE14" s="144">
        <f t="shared" si="5"/>
        <v>0</v>
      </c>
      <c r="AF14" s="144">
        <f t="shared" si="6"/>
        <v>0</v>
      </c>
      <c r="AG14" s="144">
        <f t="shared" si="7"/>
        <v>0</v>
      </c>
      <c r="AH14" s="144">
        <f t="shared" si="8"/>
        <v>0</v>
      </c>
      <c r="AI14" s="144">
        <f t="shared" si="9"/>
        <v>0</v>
      </c>
      <c r="AJ14" s="144">
        <f t="shared" si="10"/>
        <v>0</v>
      </c>
      <c r="AK14" s="144">
        <f t="shared" si="11"/>
        <v>0</v>
      </c>
      <c r="AL14" s="144">
        <f t="shared" si="12"/>
        <v>0</v>
      </c>
      <c r="AM14" s="144">
        <f t="shared" si="13"/>
        <v>0</v>
      </c>
      <c r="AN14" s="144">
        <f t="shared" si="14"/>
        <v>0</v>
      </c>
      <c r="AO14" s="144">
        <f t="shared" si="15"/>
        <v>0</v>
      </c>
      <c r="AP14" s="144">
        <f t="shared" si="16"/>
        <v>0</v>
      </c>
      <c r="AQ14" s="144">
        <f t="shared" si="17"/>
        <v>0</v>
      </c>
      <c r="AR14" s="144">
        <f>SUM(Q14:X14)</f>
        <v>0</v>
      </c>
      <c r="AS14" s="144">
        <f>AR14*$D14</f>
        <v>0</v>
      </c>
      <c r="AT14" s="144">
        <f>$AR14*$G14</f>
        <v>0</v>
      </c>
      <c r="AU14" s="144">
        <f>$AR14*$J14</f>
        <v>0</v>
      </c>
      <c r="AV14" s="150">
        <f>$AR14*$M14</f>
        <v>0</v>
      </c>
    </row>
    <row r="15" spans="1:54" x14ac:dyDescent="0.2">
      <c r="A15" s="56" t="s">
        <v>2</v>
      </c>
      <c r="B15" s="47" t="str">
        <f>$B$4</f>
        <v>UTI</v>
      </c>
      <c r="C15" s="67"/>
      <c r="D15" s="69"/>
      <c r="E15" s="80" t="str">
        <f>IF(C15 &lt;&gt; "",VLOOKUP(C15,DADOS!$A$4:$D$30,3,0),"")</f>
        <v/>
      </c>
      <c r="F15" s="67"/>
      <c r="G15" s="69"/>
      <c r="H15" s="81" t="str">
        <f>IF(F15 &lt;&gt; "",VLOOKUP(F15,DADOS!$A$4:$D$30,3,0),"")</f>
        <v/>
      </c>
      <c r="I15" s="67"/>
      <c r="J15" s="69"/>
      <c r="K15" s="82" t="str">
        <f>IF(I15 &lt;&gt; "",VLOOKUP(I15,DADOS!$A$4:$D$30,3,0),"")</f>
        <v/>
      </c>
      <c r="L15" s="67"/>
      <c r="M15" s="69"/>
      <c r="N15" s="83" t="str">
        <f>IF(L15 &lt;&gt; "",VLOOKUP(L15,DADOS!$A$4:$D$30,3,0),"")</f>
        <v/>
      </c>
      <c r="O15" s="28"/>
      <c r="P15" s="32"/>
      <c r="Q15" s="11"/>
      <c r="R15" s="11"/>
      <c r="S15" s="11"/>
      <c r="T15" s="11"/>
      <c r="U15" s="11"/>
      <c r="V15" s="11"/>
      <c r="W15" s="11"/>
      <c r="X15" s="37"/>
      <c r="Y15" s="43"/>
      <c r="Z15" s="153"/>
      <c r="AB15" s="144">
        <f t="shared" si="2"/>
        <v>0</v>
      </c>
      <c r="AC15" s="144">
        <f t="shared" si="3"/>
        <v>0</v>
      </c>
      <c r="AD15" s="144">
        <f t="shared" si="4"/>
        <v>0</v>
      </c>
      <c r="AE15" s="144">
        <f t="shared" si="5"/>
        <v>0</v>
      </c>
      <c r="AF15" s="144">
        <f t="shared" si="6"/>
        <v>0</v>
      </c>
      <c r="AG15" s="144">
        <f t="shared" si="7"/>
        <v>0</v>
      </c>
      <c r="AH15" s="144">
        <f t="shared" si="8"/>
        <v>0</v>
      </c>
      <c r="AI15" s="144">
        <f t="shared" si="9"/>
        <v>0</v>
      </c>
      <c r="AJ15" s="144">
        <f t="shared" si="10"/>
        <v>0</v>
      </c>
      <c r="AK15" s="144">
        <f t="shared" si="11"/>
        <v>0</v>
      </c>
      <c r="AL15" s="144">
        <f t="shared" si="12"/>
        <v>0</v>
      </c>
      <c r="AM15" s="144">
        <f t="shared" si="13"/>
        <v>0</v>
      </c>
      <c r="AN15" s="144">
        <f t="shared" si="14"/>
        <v>0</v>
      </c>
      <c r="AO15" s="144">
        <f t="shared" si="15"/>
        <v>0</v>
      </c>
      <c r="AP15" s="144">
        <f t="shared" si="16"/>
        <v>0</v>
      </c>
      <c r="AQ15" s="144">
        <f t="shared" si="17"/>
        <v>0</v>
      </c>
      <c r="AR15" s="144">
        <f>SUM(Q15:X15)</f>
        <v>0</v>
      </c>
      <c r="AS15" s="144">
        <f>AR15*$D15</f>
        <v>0</v>
      </c>
      <c r="AT15" s="144">
        <f>$AR15*$G15</f>
        <v>0</v>
      </c>
      <c r="AU15" s="144">
        <f>$AR15*$J15</f>
        <v>0</v>
      </c>
      <c r="AV15" s="150">
        <f>$AR15*$M15</f>
        <v>0</v>
      </c>
    </row>
    <row r="16" spans="1:54" x14ac:dyDescent="0.2">
      <c r="A16" s="57" t="s">
        <v>4</v>
      </c>
      <c r="B16" s="48">
        <v>3</v>
      </c>
      <c r="C16" s="66"/>
      <c r="D16" s="68"/>
      <c r="E16" s="72" t="str">
        <f>IF(C16 &lt;&gt; "",VLOOKUP(C16,DADOS!$A$4:$D$30,3,0),"")</f>
        <v/>
      </c>
      <c r="F16" s="66"/>
      <c r="G16" s="68"/>
      <c r="H16" s="77" t="str">
        <f>IF(F16 &lt;&gt; "",VLOOKUP(F16,DADOS!$A$4:$D$30,3,0),"")</f>
        <v/>
      </c>
      <c r="I16" s="66"/>
      <c r="J16" s="68"/>
      <c r="K16" s="74" t="str">
        <f>IF(I16 &lt;&gt; "",VLOOKUP(I16,DADOS!$A$4:$D$30,3,0),"")</f>
        <v/>
      </c>
      <c r="L16" s="66"/>
      <c r="M16" s="68"/>
      <c r="N16" s="75" t="str">
        <f>IF(L16 &lt;&gt; "",VLOOKUP(L16,DADOS!$A$4:$D$30,3,0),"")</f>
        <v/>
      </c>
      <c r="O16" s="28"/>
      <c r="P16" s="32"/>
      <c r="Q16" s="9"/>
      <c r="R16" s="9"/>
      <c r="S16" s="9"/>
      <c r="T16" s="9"/>
      <c r="U16" s="9"/>
      <c r="V16" s="9"/>
      <c r="W16" s="9"/>
      <c r="X16" s="36"/>
      <c r="Y16" s="42"/>
      <c r="Z16" s="152"/>
      <c r="AB16" s="144">
        <f t="shared" si="2"/>
        <v>0</v>
      </c>
      <c r="AC16" s="144">
        <f t="shared" si="3"/>
        <v>0</v>
      </c>
      <c r="AD16" s="144">
        <f t="shared" si="4"/>
        <v>0</v>
      </c>
      <c r="AE16" s="144">
        <f t="shared" si="5"/>
        <v>0</v>
      </c>
      <c r="AF16" s="144">
        <f t="shared" si="6"/>
        <v>0</v>
      </c>
      <c r="AG16" s="144">
        <f t="shared" si="7"/>
        <v>0</v>
      </c>
      <c r="AH16" s="144">
        <f t="shared" si="8"/>
        <v>0</v>
      </c>
      <c r="AI16" s="144">
        <f t="shared" si="9"/>
        <v>0</v>
      </c>
      <c r="AJ16" s="144">
        <f t="shared" si="10"/>
        <v>0</v>
      </c>
      <c r="AK16" s="144">
        <f t="shared" si="11"/>
        <v>0</v>
      </c>
      <c r="AL16" s="144">
        <f t="shared" si="12"/>
        <v>0</v>
      </c>
      <c r="AM16" s="144">
        <f t="shared" si="13"/>
        <v>0</v>
      </c>
      <c r="AN16" s="144">
        <f t="shared" si="14"/>
        <v>0</v>
      </c>
      <c r="AO16" s="144">
        <f t="shared" si="15"/>
        <v>0</v>
      </c>
      <c r="AP16" s="144">
        <f t="shared" si="16"/>
        <v>0</v>
      </c>
      <c r="AQ16" s="144">
        <f t="shared" si="17"/>
        <v>0</v>
      </c>
      <c r="AR16" s="144">
        <f>SUM(Q16:X16)</f>
        <v>0</v>
      </c>
      <c r="AS16" s="144">
        <f>AR16*$D16</f>
        <v>0</v>
      </c>
      <c r="AT16" s="144">
        <f>$AR16*$G16</f>
        <v>0</v>
      </c>
      <c r="AU16" s="144">
        <f>$AR16*$J16</f>
        <v>0</v>
      </c>
      <c r="AV16" s="150">
        <f>$AR16*$M16</f>
        <v>0</v>
      </c>
    </row>
    <row r="17" spans="1:48" x14ac:dyDescent="0.2">
      <c r="A17" s="57" t="s">
        <v>5</v>
      </c>
      <c r="B17" s="48" t="s">
        <v>20</v>
      </c>
      <c r="C17" s="66"/>
      <c r="D17" s="68"/>
      <c r="E17" s="72" t="str">
        <f>IF(C17 &lt;&gt; "",VLOOKUP(C17,DADOS!$A$4:$D$30,3,0),"")</f>
        <v/>
      </c>
      <c r="F17" s="66"/>
      <c r="G17" s="68"/>
      <c r="H17" s="77" t="str">
        <f>IF(F17 &lt;&gt; "",VLOOKUP(F17,DADOS!$A$4:$D$30,3,0),"")</f>
        <v/>
      </c>
      <c r="I17" s="66"/>
      <c r="J17" s="68"/>
      <c r="K17" s="74" t="str">
        <f>IF(I17 &lt;&gt; "",VLOOKUP(I17,DADOS!$A$4:$D$30,3,0),"")</f>
        <v/>
      </c>
      <c r="L17" s="66"/>
      <c r="M17" s="68"/>
      <c r="N17" s="75" t="str">
        <f>IF(L17 &lt;&gt; "",VLOOKUP(L17,DADOS!$A$4:$D$30,3,0),"")</f>
        <v/>
      </c>
      <c r="O17" s="28"/>
      <c r="P17" s="32"/>
      <c r="Q17" s="9"/>
      <c r="R17" s="9"/>
      <c r="S17" s="9"/>
      <c r="T17" s="9"/>
      <c r="U17" s="9"/>
      <c r="V17" s="9"/>
      <c r="W17" s="9"/>
      <c r="X17" s="36"/>
      <c r="Y17" s="42"/>
      <c r="Z17" s="152"/>
      <c r="AB17" s="144">
        <f t="shared" si="2"/>
        <v>0</v>
      </c>
      <c r="AC17" s="144">
        <f t="shared" si="3"/>
        <v>0</v>
      </c>
      <c r="AD17" s="144">
        <f t="shared" si="4"/>
        <v>0</v>
      </c>
      <c r="AE17" s="144">
        <f t="shared" si="5"/>
        <v>0</v>
      </c>
      <c r="AF17" s="144">
        <f t="shared" si="6"/>
        <v>0</v>
      </c>
      <c r="AG17" s="144">
        <f t="shared" si="7"/>
        <v>0</v>
      </c>
      <c r="AH17" s="144">
        <f t="shared" si="8"/>
        <v>0</v>
      </c>
      <c r="AI17" s="144">
        <f t="shared" si="9"/>
        <v>0</v>
      </c>
      <c r="AJ17" s="144">
        <f t="shared" si="10"/>
        <v>0</v>
      </c>
      <c r="AK17" s="144">
        <f t="shared" si="11"/>
        <v>0</v>
      </c>
      <c r="AL17" s="144">
        <f t="shared" si="12"/>
        <v>0</v>
      </c>
      <c r="AM17" s="144">
        <f t="shared" si="13"/>
        <v>0</v>
      </c>
      <c r="AN17" s="144">
        <f t="shared" si="14"/>
        <v>0</v>
      </c>
      <c r="AO17" s="144">
        <f t="shared" si="15"/>
        <v>0</v>
      </c>
      <c r="AP17" s="144">
        <f t="shared" si="16"/>
        <v>0</v>
      </c>
      <c r="AQ17" s="144">
        <f t="shared" si="17"/>
        <v>0</v>
      </c>
      <c r="AR17" s="144">
        <f>SUM(Q17:X17)</f>
        <v>0</v>
      </c>
      <c r="AS17" s="144">
        <f>AR17*$D17</f>
        <v>0</v>
      </c>
      <c r="AT17" s="144">
        <f>$AR17*$G17</f>
        <v>0</v>
      </c>
      <c r="AU17" s="144">
        <f>$AR17*$J17</f>
        <v>0</v>
      </c>
      <c r="AV17" s="150">
        <f>$AR17*$M17</f>
        <v>0</v>
      </c>
    </row>
    <row r="18" spans="1:48" x14ac:dyDescent="0.2">
      <c r="A18" s="57" t="s">
        <v>7</v>
      </c>
      <c r="B18" s="49">
        <v>28646</v>
      </c>
      <c r="C18" s="66"/>
      <c r="D18" s="68"/>
      <c r="E18" s="72" t="str">
        <f>IF(C18 &lt;&gt; "",VLOOKUP(C18,DADOS!$A$4:$D$30,3,0),"")</f>
        <v/>
      </c>
      <c r="F18" s="66"/>
      <c r="G18" s="68"/>
      <c r="H18" s="77" t="str">
        <f>IF(F18 &lt;&gt; "",VLOOKUP(F18,DADOS!$A$4:$D$30,3,0),"")</f>
        <v/>
      </c>
      <c r="I18" s="66"/>
      <c r="J18" s="68"/>
      <c r="K18" s="74" t="str">
        <f>IF(I18 &lt;&gt; "",VLOOKUP(I18,DADOS!$A$4:$D$30,3,0),"")</f>
        <v/>
      </c>
      <c r="L18" s="66"/>
      <c r="M18" s="68"/>
      <c r="N18" s="75" t="str">
        <f>IF(L18 &lt;&gt; "",VLOOKUP(L18,DADOS!$A$4:$D$30,3,0),"")</f>
        <v/>
      </c>
      <c r="O18" s="28"/>
      <c r="P18" s="32"/>
      <c r="Q18" s="9"/>
      <c r="R18" s="9"/>
      <c r="S18" s="9"/>
      <c r="T18" s="9"/>
      <c r="U18" s="9"/>
      <c r="V18" s="9"/>
      <c r="W18" s="9"/>
      <c r="X18" s="36"/>
      <c r="Y18" s="42"/>
      <c r="Z18" s="152"/>
      <c r="AB18" s="144">
        <f t="shared" si="2"/>
        <v>0</v>
      </c>
      <c r="AC18" s="144">
        <f t="shared" si="3"/>
        <v>0</v>
      </c>
      <c r="AD18" s="144">
        <f t="shared" si="4"/>
        <v>0</v>
      </c>
      <c r="AE18" s="144">
        <f t="shared" si="5"/>
        <v>0</v>
      </c>
      <c r="AF18" s="144">
        <f t="shared" si="6"/>
        <v>0</v>
      </c>
      <c r="AG18" s="144">
        <f t="shared" si="7"/>
        <v>0</v>
      </c>
      <c r="AH18" s="144">
        <f t="shared" si="8"/>
        <v>0</v>
      </c>
      <c r="AI18" s="144">
        <f t="shared" si="9"/>
        <v>0</v>
      </c>
      <c r="AJ18" s="144">
        <f t="shared" si="10"/>
        <v>0</v>
      </c>
      <c r="AK18" s="144">
        <f t="shared" si="11"/>
        <v>0</v>
      </c>
      <c r="AL18" s="144">
        <f t="shared" si="12"/>
        <v>0</v>
      </c>
      <c r="AM18" s="144">
        <f t="shared" si="13"/>
        <v>0</v>
      </c>
      <c r="AN18" s="144">
        <f t="shared" si="14"/>
        <v>0</v>
      </c>
      <c r="AO18" s="144">
        <f t="shared" si="15"/>
        <v>0</v>
      </c>
      <c r="AP18" s="144">
        <f t="shared" si="16"/>
        <v>0</v>
      </c>
      <c r="AQ18" s="144">
        <f t="shared" si="17"/>
        <v>0</v>
      </c>
      <c r="AR18" s="144">
        <f>SUM(Q18:X18)</f>
        <v>0</v>
      </c>
      <c r="AS18" s="144">
        <f>AR18*$D18</f>
        <v>0</v>
      </c>
      <c r="AT18" s="144">
        <f>$AR18*$G18</f>
        <v>0</v>
      </c>
      <c r="AU18" s="144">
        <f>$AR18*$J18</f>
        <v>0</v>
      </c>
      <c r="AV18" s="150">
        <f>$AR18*$M18</f>
        <v>0</v>
      </c>
    </row>
    <row r="19" spans="1:48" x14ac:dyDescent="0.2">
      <c r="A19" s="58" t="s">
        <v>8</v>
      </c>
      <c r="B19" s="50">
        <f>B3</f>
        <v>44684</v>
      </c>
      <c r="C19" s="66"/>
      <c r="D19" s="68"/>
      <c r="E19" s="76" t="str">
        <f>IF(C19 &lt;&gt; "",VLOOKUP(C19,DADOS!$A$4:$D$30,3,0),"")</f>
        <v/>
      </c>
      <c r="F19" s="66"/>
      <c r="G19" s="68"/>
      <c r="H19" s="77" t="str">
        <f>IF(F19 &lt;&gt; "",VLOOKUP(F19,DADOS!$A$4:$D$30,3,0),"")</f>
        <v/>
      </c>
      <c r="I19" s="66"/>
      <c r="J19" s="71"/>
      <c r="K19" s="78" t="str">
        <f>IF(I19 &lt;&gt; "",VLOOKUP(I19,DADOS!$A$4:$D$30,3,0),"")</f>
        <v/>
      </c>
      <c r="L19" s="66"/>
      <c r="M19" s="68"/>
      <c r="N19" s="79" t="str">
        <f>IF(L19 &lt;&gt; "",VLOOKUP(L19,DADOS!$A$4:$D$30,3,0),"")</f>
        <v/>
      </c>
      <c r="O19" s="136"/>
      <c r="P19" s="136"/>
      <c r="Q19" s="9"/>
      <c r="R19" s="9"/>
      <c r="S19" s="9"/>
      <c r="T19" s="9"/>
      <c r="U19" s="9"/>
      <c r="V19" s="9"/>
      <c r="W19" s="9"/>
      <c r="X19" s="36"/>
      <c r="Y19" s="42"/>
      <c r="Z19" s="152"/>
      <c r="AB19" s="144">
        <f t="shared" si="2"/>
        <v>0</v>
      </c>
      <c r="AC19" s="144">
        <f t="shared" si="3"/>
        <v>0</v>
      </c>
      <c r="AD19" s="144">
        <f t="shared" si="4"/>
        <v>0</v>
      </c>
      <c r="AE19" s="144">
        <f t="shared" si="5"/>
        <v>0</v>
      </c>
      <c r="AF19" s="144">
        <f t="shared" si="6"/>
        <v>0</v>
      </c>
      <c r="AG19" s="144">
        <f t="shared" si="7"/>
        <v>0</v>
      </c>
      <c r="AH19" s="144">
        <f t="shared" si="8"/>
        <v>0</v>
      </c>
      <c r="AI19" s="144">
        <f t="shared" si="9"/>
        <v>0</v>
      </c>
      <c r="AJ19" s="144">
        <f t="shared" si="10"/>
        <v>0</v>
      </c>
      <c r="AK19" s="144">
        <f t="shared" si="11"/>
        <v>0</v>
      </c>
      <c r="AL19" s="144">
        <f t="shared" si="12"/>
        <v>0</v>
      </c>
      <c r="AM19" s="144">
        <f t="shared" si="13"/>
        <v>0</v>
      </c>
      <c r="AN19" s="144">
        <f t="shared" si="14"/>
        <v>0</v>
      </c>
      <c r="AO19" s="144">
        <f t="shared" si="15"/>
        <v>0</v>
      </c>
      <c r="AP19" s="144">
        <f t="shared" si="16"/>
        <v>0</v>
      </c>
      <c r="AQ19" s="144">
        <f t="shared" si="17"/>
        <v>0</v>
      </c>
      <c r="AR19" s="144">
        <f>SUM(Q19:X19)</f>
        <v>0</v>
      </c>
      <c r="AS19" s="144">
        <f>AR19*$D19</f>
        <v>0</v>
      </c>
      <c r="AT19" s="144">
        <f>$AR19*$G19</f>
        <v>0</v>
      </c>
      <c r="AU19" s="144">
        <f>$AR19*$J19</f>
        <v>0</v>
      </c>
      <c r="AV19" s="150">
        <f>$AR19*$M19</f>
        <v>0</v>
      </c>
    </row>
    <row r="20" spans="1:48" x14ac:dyDescent="0.2">
      <c r="A20" s="59" t="s">
        <v>2</v>
      </c>
      <c r="B20" s="51" t="str">
        <f>B25</f>
        <v>UTI</v>
      </c>
      <c r="C20" s="67"/>
      <c r="D20" s="69"/>
      <c r="E20" s="80" t="str">
        <f>IF(C20 &lt;&gt; "",VLOOKUP(C20,DADOS!$A$4:$D$30,3,0),"")</f>
        <v/>
      </c>
      <c r="F20" s="67"/>
      <c r="G20" s="69"/>
      <c r="H20" s="81" t="str">
        <f>IF(F20 &lt;&gt; "",VLOOKUP(F20,DADOS!$A$4:$D$30,3,0),"")</f>
        <v/>
      </c>
      <c r="I20" s="67"/>
      <c r="J20" s="69"/>
      <c r="K20" s="82" t="str">
        <f>IF(I20 &lt;&gt; "",VLOOKUP(I20,DADOS!$A$4:$D$30,3,0),"")</f>
        <v/>
      </c>
      <c r="L20" s="67"/>
      <c r="M20" s="69"/>
      <c r="N20" s="83"/>
      <c r="O20" s="28"/>
      <c r="P20" s="32"/>
      <c r="Q20" s="11"/>
      <c r="R20" s="11"/>
      <c r="S20" s="11"/>
      <c r="T20" s="11"/>
      <c r="U20" s="11"/>
      <c r="V20" s="11"/>
      <c r="W20" s="11"/>
      <c r="X20" s="37"/>
      <c r="Y20" s="43"/>
      <c r="Z20" s="153"/>
      <c r="AB20" s="144">
        <f t="shared" si="2"/>
        <v>0</v>
      </c>
      <c r="AC20" s="144">
        <f t="shared" si="3"/>
        <v>0</v>
      </c>
      <c r="AD20" s="144">
        <f t="shared" si="4"/>
        <v>0</v>
      </c>
      <c r="AE20" s="144">
        <f t="shared" si="5"/>
        <v>0</v>
      </c>
      <c r="AF20" s="144">
        <f t="shared" si="6"/>
        <v>0</v>
      </c>
      <c r="AG20" s="144">
        <f t="shared" si="7"/>
        <v>0</v>
      </c>
      <c r="AH20" s="144">
        <f t="shared" si="8"/>
        <v>0</v>
      </c>
      <c r="AI20" s="144">
        <f t="shared" si="9"/>
        <v>0</v>
      </c>
      <c r="AJ20" s="144">
        <f t="shared" si="10"/>
        <v>0</v>
      </c>
      <c r="AK20" s="144">
        <f t="shared" si="11"/>
        <v>0</v>
      </c>
      <c r="AL20" s="144">
        <f t="shared" si="12"/>
        <v>0</v>
      </c>
      <c r="AM20" s="144">
        <f t="shared" si="13"/>
        <v>0</v>
      </c>
      <c r="AN20" s="144">
        <f t="shared" si="14"/>
        <v>0</v>
      </c>
      <c r="AO20" s="144">
        <f t="shared" si="15"/>
        <v>0</v>
      </c>
      <c r="AP20" s="144">
        <f t="shared" si="16"/>
        <v>0</v>
      </c>
      <c r="AQ20" s="144">
        <f t="shared" si="17"/>
        <v>0</v>
      </c>
      <c r="AR20" s="144">
        <f>SUM(Q20:X20)</f>
        <v>0</v>
      </c>
      <c r="AS20" s="144">
        <f>AR20*$D20</f>
        <v>0</v>
      </c>
      <c r="AT20" s="144">
        <f>$AR20*$G20</f>
        <v>0</v>
      </c>
      <c r="AU20" s="144">
        <f>$AR20*$J20</f>
        <v>0</v>
      </c>
      <c r="AV20" s="150">
        <f>$AR20*$M20</f>
        <v>0</v>
      </c>
    </row>
    <row r="21" spans="1:48" x14ac:dyDescent="0.2">
      <c r="A21" s="60" t="s">
        <v>4</v>
      </c>
      <c r="B21" s="48">
        <v>4</v>
      </c>
      <c r="C21" s="66"/>
      <c r="D21" s="68"/>
      <c r="E21" s="72" t="str">
        <f>IF(C21 &lt;&gt; "",VLOOKUP(C21,DADOS!$A$4:$D$30,3,0),"")</f>
        <v/>
      </c>
      <c r="F21" s="84"/>
      <c r="G21" s="68"/>
      <c r="H21" s="73" t="str">
        <f>IF(F21 &lt;&gt; "",VLOOKUP(F21,DADOS!$A$4:$D$30,3,0),"")</f>
        <v/>
      </c>
      <c r="I21" s="66"/>
      <c r="J21" s="68"/>
      <c r="K21" s="74" t="str">
        <f>IF(I21 &lt;&gt; "",VLOOKUP(I21,DADOS!$A$4:$D$30,3,0),"")</f>
        <v/>
      </c>
      <c r="L21" s="66"/>
      <c r="M21" s="68"/>
      <c r="N21" s="75" t="str">
        <f>IF(L21 &lt;&gt; "",VLOOKUP(L21,DADOS!$A$4:$D$30,3,0),"")</f>
        <v/>
      </c>
      <c r="O21" s="28"/>
      <c r="P21" s="32"/>
      <c r="Q21" s="9"/>
      <c r="R21" s="9"/>
      <c r="S21" s="9"/>
      <c r="T21" s="9"/>
      <c r="U21" s="9"/>
      <c r="V21" s="9"/>
      <c r="W21" s="9"/>
      <c r="X21" s="36"/>
      <c r="Y21" s="42"/>
      <c r="Z21" s="152"/>
      <c r="AB21" s="144">
        <f t="shared" si="2"/>
        <v>0</v>
      </c>
      <c r="AC21" s="144">
        <f t="shared" si="3"/>
        <v>0</v>
      </c>
      <c r="AD21" s="144">
        <f t="shared" si="4"/>
        <v>0</v>
      </c>
      <c r="AE21" s="144">
        <f t="shared" si="5"/>
        <v>0</v>
      </c>
      <c r="AF21" s="144">
        <f t="shared" si="6"/>
        <v>0</v>
      </c>
      <c r="AG21" s="144">
        <f t="shared" si="7"/>
        <v>0</v>
      </c>
      <c r="AH21" s="144">
        <f t="shared" si="8"/>
        <v>0</v>
      </c>
      <c r="AI21" s="144">
        <f t="shared" si="9"/>
        <v>0</v>
      </c>
      <c r="AJ21" s="144">
        <f t="shared" si="10"/>
        <v>0</v>
      </c>
      <c r="AK21" s="144">
        <f t="shared" si="11"/>
        <v>0</v>
      </c>
      <c r="AL21" s="144">
        <f t="shared" si="12"/>
        <v>0</v>
      </c>
      <c r="AM21" s="144">
        <f t="shared" si="13"/>
        <v>0</v>
      </c>
      <c r="AN21" s="144">
        <f t="shared" si="14"/>
        <v>0</v>
      </c>
      <c r="AO21" s="144">
        <f t="shared" si="15"/>
        <v>0</v>
      </c>
      <c r="AP21" s="144">
        <f t="shared" si="16"/>
        <v>0</v>
      </c>
      <c r="AQ21" s="144">
        <f t="shared" si="17"/>
        <v>0</v>
      </c>
      <c r="AR21" s="144">
        <f>SUM(Q21:X21)</f>
        <v>0</v>
      </c>
      <c r="AS21" s="144">
        <f>AR21*$D21</f>
        <v>0</v>
      </c>
      <c r="AT21" s="144">
        <f>$AR21*$G21</f>
        <v>0</v>
      </c>
      <c r="AU21" s="144">
        <f>$AR21*$J21</f>
        <v>0</v>
      </c>
      <c r="AV21" s="150">
        <f>$AR21*$M21</f>
        <v>0</v>
      </c>
    </row>
    <row r="22" spans="1:48" x14ac:dyDescent="0.2">
      <c r="A22" s="60" t="s">
        <v>5</v>
      </c>
      <c r="B22" s="48" t="s">
        <v>21</v>
      </c>
      <c r="C22" s="66"/>
      <c r="D22" s="68"/>
      <c r="E22" s="72" t="str">
        <f>IF(C22 &lt;&gt; "",VLOOKUP(C22,DADOS!$A$4:$D$30,3,0),"")</f>
        <v/>
      </c>
      <c r="F22" s="66"/>
      <c r="G22" s="68"/>
      <c r="H22" s="73" t="str">
        <f>IF(F22 &lt;&gt; "",VLOOKUP(F22,DADOS!$A$4:$D$30,3,0),"")</f>
        <v/>
      </c>
      <c r="I22" s="66"/>
      <c r="J22" s="68"/>
      <c r="K22" s="74" t="str">
        <f>IF(I22 &lt;&gt; "",VLOOKUP(I22,DADOS!$A$4:$D$30,3,0),"")</f>
        <v/>
      </c>
      <c r="L22" s="66"/>
      <c r="M22" s="68"/>
      <c r="N22" s="75" t="str">
        <f>IF(L22 &lt;&gt; "",VLOOKUP(L22,DADOS!$A$4:$D$30,3,0),"")</f>
        <v/>
      </c>
      <c r="O22" s="28"/>
      <c r="P22" s="32"/>
      <c r="Q22" s="9"/>
      <c r="R22" s="9"/>
      <c r="S22" s="9"/>
      <c r="T22" s="9"/>
      <c r="U22" s="9"/>
      <c r="V22" s="9"/>
      <c r="W22" s="9"/>
      <c r="X22" s="36"/>
      <c r="Y22" s="42"/>
      <c r="Z22" s="152"/>
      <c r="AB22" s="144">
        <f t="shared" si="2"/>
        <v>0</v>
      </c>
      <c r="AC22" s="144">
        <f t="shared" si="3"/>
        <v>0</v>
      </c>
      <c r="AD22" s="144">
        <f t="shared" si="4"/>
        <v>0</v>
      </c>
      <c r="AE22" s="144">
        <f t="shared" si="5"/>
        <v>0</v>
      </c>
      <c r="AF22" s="144">
        <f t="shared" si="6"/>
        <v>0</v>
      </c>
      <c r="AG22" s="144">
        <f t="shared" si="7"/>
        <v>0</v>
      </c>
      <c r="AH22" s="144">
        <f t="shared" si="8"/>
        <v>0</v>
      </c>
      <c r="AI22" s="144">
        <f t="shared" si="9"/>
        <v>0</v>
      </c>
      <c r="AJ22" s="144">
        <f t="shared" si="10"/>
        <v>0</v>
      </c>
      <c r="AK22" s="144">
        <f t="shared" si="11"/>
        <v>0</v>
      </c>
      <c r="AL22" s="144">
        <f t="shared" si="12"/>
        <v>0</v>
      </c>
      <c r="AM22" s="144">
        <f t="shared" si="13"/>
        <v>0</v>
      </c>
      <c r="AN22" s="144">
        <f t="shared" si="14"/>
        <v>0</v>
      </c>
      <c r="AO22" s="144">
        <f t="shared" si="15"/>
        <v>0</v>
      </c>
      <c r="AP22" s="144">
        <f t="shared" si="16"/>
        <v>0</v>
      </c>
      <c r="AQ22" s="144">
        <f t="shared" si="17"/>
        <v>0</v>
      </c>
      <c r="AR22" s="144">
        <f>SUM(Q22:X22)</f>
        <v>0</v>
      </c>
      <c r="AS22" s="144">
        <f>AR22*$D22</f>
        <v>0</v>
      </c>
      <c r="AT22" s="144">
        <f>$AR22*$G22</f>
        <v>0</v>
      </c>
      <c r="AU22" s="144">
        <f>$AR22*$J22</f>
        <v>0</v>
      </c>
      <c r="AV22" s="150">
        <f>$AR22*$M22</f>
        <v>0</v>
      </c>
    </row>
    <row r="23" spans="1:48" x14ac:dyDescent="0.2">
      <c r="A23" s="60" t="s">
        <v>7</v>
      </c>
      <c r="C23" s="66"/>
      <c r="D23" s="68"/>
      <c r="E23" s="72" t="str">
        <f>IF(C23 &lt;&gt; "",VLOOKUP(C23,DADOS!$A$4:$D$30,3,0),"")</f>
        <v/>
      </c>
      <c r="F23" s="66"/>
      <c r="G23" s="68"/>
      <c r="H23" s="73" t="str">
        <f>IF(F23 &lt;&gt; "",VLOOKUP(F23,DADOS!$A$4:$D$30,3,0),"")</f>
        <v/>
      </c>
      <c r="I23" s="66"/>
      <c r="J23" s="68"/>
      <c r="K23" s="74" t="str">
        <f>IF(I23 &lt;&gt; "",VLOOKUP(I23,DADOS!$A$4:$D$30,3,0),"")</f>
        <v/>
      </c>
      <c r="L23" s="66"/>
      <c r="M23" s="68"/>
      <c r="N23" s="75" t="str">
        <f>IF(L23 &lt;&gt; "",VLOOKUP(L23,DADOS!$A$4:$D$30,3,0),"")</f>
        <v/>
      </c>
      <c r="O23" s="28"/>
      <c r="P23" s="32"/>
      <c r="Q23" s="9"/>
      <c r="R23" s="9"/>
      <c r="S23" s="9"/>
      <c r="T23" s="9"/>
      <c r="U23" s="9"/>
      <c r="V23" s="9"/>
      <c r="W23" s="9"/>
      <c r="X23" s="36"/>
      <c r="Y23" s="42"/>
      <c r="Z23" s="152"/>
      <c r="AB23" s="144">
        <f t="shared" si="2"/>
        <v>0</v>
      </c>
      <c r="AC23" s="144">
        <f t="shared" si="3"/>
        <v>0</v>
      </c>
      <c r="AD23" s="144">
        <f t="shared" si="4"/>
        <v>0</v>
      </c>
      <c r="AE23" s="144">
        <f t="shared" si="5"/>
        <v>0</v>
      </c>
      <c r="AF23" s="144">
        <f t="shared" si="6"/>
        <v>0</v>
      </c>
      <c r="AG23" s="144">
        <f t="shared" si="7"/>
        <v>0</v>
      </c>
      <c r="AH23" s="144">
        <f t="shared" si="8"/>
        <v>0</v>
      </c>
      <c r="AI23" s="144">
        <f t="shared" si="9"/>
        <v>0</v>
      </c>
      <c r="AJ23" s="144">
        <f t="shared" si="10"/>
        <v>0</v>
      </c>
      <c r="AK23" s="144">
        <f t="shared" si="11"/>
        <v>0</v>
      </c>
      <c r="AL23" s="144">
        <f t="shared" si="12"/>
        <v>0</v>
      </c>
      <c r="AM23" s="144">
        <f t="shared" si="13"/>
        <v>0</v>
      </c>
      <c r="AN23" s="144">
        <f t="shared" si="14"/>
        <v>0</v>
      </c>
      <c r="AO23" s="144">
        <f t="shared" si="15"/>
        <v>0</v>
      </c>
      <c r="AP23" s="144">
        <f t="shared" si="16"/>
        <v>0</v>
      </c>
      <c r="AQ23" s="144">
        <f t="shared" si="17"/>
        <v>0</v>
      </c>
      <c r="AR23" s="144">
        <f>SUM(Q23:X23)</f>
        <v>0</v>
      </c>
      <c r="AS23" s="144">
        <f>AR23*$D23</f>
        <v>0</v>
      </c>
      <c r="AT23" s="144">
        <f>$AR23*$G23</f>
        <v>0</v>
      </c>
      <c r="AU23" s="144">
        <f>$AR23*$J23</f>
        <v>0</v>
      </c>
      <c r="AV23" s="150">
        <f>$AR23*$M23</f>
        <v>0</v>
      </c>
    </row>
    <row r="24" spans="1:48" x14ac:dyDescent="0.2">
      <c r="A24" s="60" t="s">
        <v>8</v>
      </c>
      <c r="B24" s="52">
        <f>$B$3</f>
        <v>44684</v>
      </c>
      <c r="C24" s="66"/>
      <c r="D24" s="68"/>
      <c r="E24" s="76" t="str">
        <f>IF(C24 &lt;&gt; "",VLOOKUP(C24,DADOS!$A$4:$D$30,3,0),"")</f>
        <v/>
      </c>
      <c r="F24" s="66"/>
      <c r="G24" s="68"/>
      <c r="H24" s="77" t="str">
        <f>IF(F24 &lt;&gt; "",VLOOKUP(F24,DADOS!$A$4:$D$30,3,0),"")</f>
        <v/>
      </c>
      <c r="I24" s="66"/>
      <c r="J24" s="68"/>
      <c r="K24" s="78" t="str">
        <f>IF(I24 &lt;&gt; "",VLOOKUP(I24,DADOS!$A$4:$D$30,3,0),"")</f>
        <v/>
      </c>
      <c r="L24" s="66"/>
      <c r="M24" s="68"/>
      <c r="N24" s="79" t="str">
        <f>IF(L24 &lt;&gt; "",VLOOKUP(L24,DADOS!$A$4:$D$30,3,0),"")</f>
        <v/>
      </c>
      <c r="O24" s="136"/>
      <c r="P24" s="136"/>
      <c r="Q24" s="9"/>
      <c r="R24" s="9"/>
      <c r="S24" s="9"/>
      <c r="T24" s="9"/>
      <c r="U24" s="9"/>
      <c r="V24" s="9"/>
      <c r="W24" s="9"/>
      <c r="X24" s="36"/>
      <c r="Y24" s="42"/>
      <c r="Z24" s="152"/>
      <c r="AB24" s="144">
        <f t="shared" si="2"/>
        <v>0</v>
      </c>
      <c r="AC24" s="144">
        <f t="shared" si="3"/>
        <v>0</v>
      </c>
      <c r="AD24" s="144">
        <f t="shared" si="4"/>
        <v>0</v>
      </c>
      <c r="AE24" s="144">
        <f t="shared" si="5"/>
        <v>0</v>
      </c>
      <c r="AF24" s="144">
        <f t="shared" si="6"/>
        <v>0</v>
      </c>
      <c r="AG24" s="144">
        <f t="shared" si="7"/>
        <v>0</v>
      </c>
      <c r="AH24" s="144">
        <f t="shared" si="8"/>
        <v>0</v>
      </c>
      <c r="AI24" s="144">
        <f t="shared" si="9"/>
        <v>0</v>
      </c>
      <c r="AJ24" s="144">
        <f t="shared" si="10"/>
        <v>0</v>
      </c>
      <c r="AK24" s="144">
        <f t="shared" si="11"/>
        <v>0</v>
      </c>
      <c r="AL24" s="144">
        <f t="shared" si="12"/>
        <v>0</v>
      </c>
      <c r="AM24" s="144">
        <f t="shared" si="13"/>
        <v>0</v>
      </c>
      <c r="AN24" s="144">
        <f t="shared" si="14"/>
        <v>0</v>
      </c>
      <c r="AO24" s="144">
        <f t="shared" si="15"/>
        <v>0</v>
      </c>
      <c r="AP24" s="144">
        <f t="shared" si="16"/>
        <v>0</v>
      </c>
      <c r="AQ24" s="144">
        <f t="shared" si="17"/>
        <v>0</v>
      </c>
      <c r="AR24" s="144">
        <f>SUM(Q24:X24)</f>
        <v>0</v>
      </c>
      <c r="AS24" s="144">
        <f>AR24*$D24</f>
        <v>0</v>
      </c>
      <c r="AT24" s="144">
        <f>$AR24*$G24</f>
        <v>0</v>
      </c>
      <c r="AU24" s="144">
        <f>$AR24*$J24</f>
        <v>0</v>
      </c>
      <c r="AV24" s="150">
        <f>$AR24*$M24</f>
        <v>0</v>
      </c>
    </row>
    <row r="25" spans="1:48" x14ac:dyDescent="0.2">
      <c r="A25" s="56" t="s">
        <v>2</v>
      </c>
      <c r="B25" s="47" t="str">
        <f>$B$4</f>
        <v>UTI</v>
      </c>
      <c r="C25" s="67"/>
      <c r="D25" s="69"/>
      <c r="E25" s="80" t="str">
        <f>IF(C25 &lt;&gt; "",VLOOKUP(C25,DADOS!$A$4:$D$30,3,0),"")</f>
        <v/>
      </c>
      <c r="F25" s="67"/>
      <c r="G25" s="69"/>
      <c r="H25" s="81" t="str">
        <f>IF(F25 &lt;&gt; "",VLOOKUP(F25,DADOS!$A$4:$D$30,3,0),"")</f>
        <v/>
      </c>
      <c r="I25" s="67"/>
      <c r="J25" s="69"/>
      <c r="K25" s="82" t="str">
        <f>IF(I25 &lt;&gt; "",VLOOKUP(I25,DADOS!$A$4:$D$30,3,0),"")</f>
        <v/>
      </c>
      <c r="L25" s="67"/>
      <c r="M25" s="70"/>
      <c r="N25" s="83" t="str">
        <f>IF(L25 &lt;&gt; "",VLOOKUP(L25,DADOS!$A$4:$D$30,3,0),"")</f>
        <v/>
      </c>
      <c r="O25" s="28"/>
      <c r="P25" s="32"/>
      <c r="Q25" s="12"/>
      <c r="R25" s="12"/>
      <c r="S25" s="12"/>
      <c r="T25" s="12"/>
      <c r="U25" s="12"/>
      <c r="V25" s="12"/>
      <c r="W25" s="12"/>
      <c r="X25" s="38"/>
      <c r="Y25" s="43"/>
      <c r="Z25" s="153"/>
      <c r="AB25" s="144">
        <f t="shared" si="2"/>
        <v>0</v>
      </c>
      <c r="AC25" s="144">
        <f t="shared" si="3"/>
        <v>0</v>
      </c>
      <c r="AD25" s="144">
        <f t="shared" si="4"/>
        <v>0</v>
      </c>
      <c r="AE25" s="144">
        <f t="shared" si="5"/>
        <v>0</v>
      </c>
      <c r="AF25" s="144">
        <f t="shared" si="6"/>
        <v>0</v>
      </c>
      <c r="AG25" s="144">
        <f t="shared" si="7"/>
        <v>0</v>
      </c>
      <c r="AH25" s="144">
        <f t="shared" si="8"/>
        <v>0</v>
      </c>
      <c r="AI25" s="144">
        <f t="shared" si="9"/>
        <v>0</v>
      </c>
      <c r="AJ25" s="144">
        <f t="shared" si="10"/>
        <v>0</v>
      </c>
      <c r="AK25" s="144">
        <f t="shared" si="11"/>
        <v>0</v>
      </c>
      <c r="AL25" s="144">
        <f t="shared" si="12"/>
        <v>0</v>
      </c>
      <c r="AM25" s="144">
        <f t="shared" si="13"/>
        <v>0</v>
      </c>
      <c r="AN25" s="144">
        <f t="shared" si="14"/>
        <v>0</v>
      </c>
      <c r="AO25" s="144">
        <f t="shared" si="15"/>
        <v>0</v>
      </c>
      <c r="AP25" s="144">
        <f t="shared" si="16"/>
        <v>0</v>
      </c>
      <c r="AQ25" s="144">
        <f t="shared" si="17"/>
        <v>0</v>
      </c>
      <c r="AR25" s="144">
        <f>SUM(Q25:X25)</f>
        <v>0</v>
      </c>
      <c r="AS25" s="144">
        <f>AR25*$D25</f>
        <v>0</v>
      </c>
      <c r="AT25" s="144">
        <f>$AR25*$G25</f>
        <v>0</v>
      </c>
      <c r="AU25" s="144">
        <f>$AR25*$J25</f>
        <v>0</v>
      </c>
      <c r="AV25" s="150">
        <f>$AR25*$M25</f>
        <v>0</v>
      </c>
    </row>
    <row r="26" spans="1:48" x14ac:dyDescent="0.2">
      <c r="A26" s="57" t="s">
        <v>4</v>
      </c>
      <c r="B26" s="48">
        <v>5</v>
      </c>
      <c r="C26" s="66"/>
      <c r="D26" s="68"/>
      <c r="E26" s="72" t="str">
        <f>IF(C26 &lt;&gt; "",VLOOKUP(C26,DADOS!$A$4:$D$30,3,0),"")</f>
        <v/>
      </c>
      <c r="F26" s="66"/>
      <c r="G26" s="68"/>
      <c r="H26" s="73" t="str">
        <f>IF(F26 &lt;&gt; "",VLOOKUP(F26,DADOS!$A$4:$D$30,3,0),"")</f>
        <v/>
      </c>
      <c r="I26" s="66"/>
      <c r="J26" s="68"/>
      <c r="K26" s="74" t="str">
        <f>IF(I26 &lt;&gt; "",VLOOKUP(I26,DADOS!$A$4:$D$30,3,0),"")</f>
        <v/>
      </c>
      <c r="L26" s="66"/>
      <c r="M26" s="68"/>
      <c r="N26" s="75" t="str">
        <f>IF(L26 &lt;&gt; "",VLOOKUP(L26,DADOS!$A$4:$D$30,3,0),"")</f>
        <v/>
      </c>
      <c r="O26" s="28"/>
      <c r="P26" s="32"/>
      <c r="Q26" s="13"/>
      <c r="R26" s="13"/>
      <c r="S26" s="13"/>
      <c r="T26" s="13"/>
      <c r="U26" s="13"/>
      <c r="V26" s="13"/>
      <c r="W26" s="13"/>
      <c r="X26" s="39"/>
      <c r="Y26" s="42"/>
      <c r="Z26" s="152"/>
      <c r="AB26" s="144">
        <f t="shared" si="2"/>
        <v>0</v>
      </c>
      <c r="AC26" s="144">
        <f t="shared" si="3"/>
        <v>0</v>
      </c>
      <c r="AD26" s="144">
        <f t="shared" si="4"/>
        <v>0</v>
      </c>
      <c r="AE26" s="144">
        <f t="shared" si="5"/>
        <v>0</v>
      </c>
      <c r="AF26" s="144">
        <f t="shared" si="6"/>
        <v>0</v>
      </c>
      <c r="AG26" s="144">
        <f t="shared" si="7"/>
        <v>0</v>
      </c>
      <c r="AH26" s="144">
        <f t="shared" si="8"/>
        <v>0</v>
      </c>
      <c r="AI26" s="144">
        <f t="shared" si="9"/>
        <v>0</v>
      </c>
      <c r="AJ26" s="144">
        <f t="shared" si="10"/>
        <v>0</v>
      </c>
      <c r="AK26" s="144">
        <f t="shared" si="11"/>
        <v>0</v>
      </c>
      <c r="AL26" s="144">
        <f t="shared" si="12"/>
        <v>0</v>
      </c>
      <c r="AM26" s="144">
        <f t="shared" si="13"/>
        <v>0</v>
      </c>
      <c r="AN26" s="144">
        <f t="shared" si="14"/>
        <v>0</v>
      </c>
      <c r="AO26" s="144">
        <f t="shared" si="15"/>
        <v>0</v>
      </c>
      <c r="AP26" s="144">
        <f t="shared" si="16"/>
        <v>0</v>
      </c>
      <c r="AQ26" s="144">
        <f t="shared" si="17"/>
        <v>0</v>
      </c>
      <c r="AR26" s="144">
        <f>SUM(Q26:X26)</f>
        <v>0</v>
      </c>
      <c r="AS26" s="144">
        <f>AR26*$D26</f>
        <v>0</v>
      </c>
      <c r="AT26" s="144">
        <f>$AR26*$G26</f>
        <v>0</v>
      </c>
      <c r="AU26" s="144">
        <f>$AR26*$J26</f>
        <v>0</v>
      </c>
      <c r="AV26" s="150">
        <f>$AR26*$M26</f>
        <v>0</v>
      </c>
    </row>
    <row r="27" spans="1:48" x14ac:dyDescent="0.2">
      <c r="A27" s="57" t="s">
        <v>5</v>
      </c>
      <c r="B27" s="54"/>
      <c r="C27" s="66"/>
      <c r="D27" s="68"/>
      <c r="E27" s="72" t="str">
        <f>IF(C27 &lt;&gt; "",VLOOKUP(C27,DADOS!$A$4:$D$30,3,0),"")</f>
        <v/>
      </c>
      <c r="F27" s="66"/>
      <c r="G27" s="68"/>
      <c r="H27" s="73" t="str">
        <f>IF(F27 &lt;&gt; "",VLOOKUP(F27,DADOS!$A$4:$D$30,3,0),"")</f>
        <v/>
      </c>
      <c r="I27" s="66"/>
      <c r="J27" s="68"/>
      <c r="K27" s="74" t="str">
        <f>IF(I27 &lt;&gt; "",VLOOKUP(I27,DADOS!$A$4:$D$30,3,0),"")</f>
        <v/>
      </c>
      <c r="L27" s="66"/>
      <c r="M27" s="68"/>
      <c r="N27" s="75" t="str">
        <f>IF(L27 &lt;&gt; "",VLOOKUP(L27,DADOS!$A$4:$D$30,3,0),"")</f>
        <v/>
      </c>
      <c r="O27" s="28"/>
      <c r="P27" s="32"/>
      <c r="Q27" s="13"/>
      <c r="R27" s="13"/>
      <c r="S27" s="13"/>
      <c r="T27" s="13"/>
      <c r="U27" s="13"/>
      <c r="V27" s="13"/>
      <c r="W27" s="13"/>
      <c r="X27" s="39"/>
      <c r="Y27" s="42"/>
      <c r="Z27" s="152"/>
      <c r="AB27" s="144">
        <f t="shared" si="2"/>
        <v>0</v>
      </c>
      <c r="AC27" s="144">
        <f t="shared" si="3"/>
        <v>0</v>
      </c>
      <c r="AD27" s="144">
        <f t="shared" si="4"/>
        <v>0</v>
      </c>
      <c r="AE27" s="144">
        <f t="shared" si="5"/>
        <v>0</v>
      </c>
      <c r="AF27" s="144">
        <f t="shared" si="6"/>
        <v>0</v>
      </c>
      <c r="AG27" s="144">
        <f t="shared" si="7"/>
        <v>0</v>
      </c>
      <c r="AH27" s="144">
        <f t="shared" si="8"/>
        <v>0</v>
      </c>
      <c r="AI27" s="144">
        <f t="shared" si="9"/>
        <v>0</v>
      </c>
      <c r="AJ27" s="144">
        <f t="shared" si="10"/>
        <v>0</v>
      </c>
      <c r="AK27" s="144">
        <f t="shared" si="11"/>
        <v>0</v>
      </c>
      <c r="AL27" s="144">
        <f t="shared" si="12"/>
        <v>0</v>
      </c>
      <c r="AM27" s="144">
        <f t="shared" si="13"/>
        <v>0</v>
      </c>
      <c r="AN27" s="144">
        <f t="shared" si="14"/>
        <v>0</v>
      </c>
      <c r="AO27" s="144">
        <f t="shared" si="15"/>
        <v>0</v>
      </c>
      <c r="AP27" s="144">
        <f t="shared" si="16"/>
        <v>0</v>
      </c>
      <c r="AQ27" s="144">
        <f t="shared" si="17"/>
        <v>0</v>
      </c>
      <c r="AR27" s="144">
        <f>SUM(Q27:X27)</f>
        <v>0</v>
      </c>
      <c r="AS27" s="144">
        <f>AR27*$D27</f>
        <v>0</v>
      </c>
      <c r="AT27" s="144">
        <f>$AR27*$G27</f>
        <v>0</v>
      </c>
      <c r="AU27" s="144">
        <f>$AR27*$J27</f>
        <v>0</v>
      </c>
      <c r="AV27" s="150">
        <f>$AR27*$M27</f>
        <v>0</v>
      </c>
    </row>
    <row r="28" spans="1:48" x14ac:dyDescent="0.2">
      <c r="A28" s="57" t="s">
        <v>7</v>
      </c>
      <c r="B28" s="54"/>
      <c r="C28" s="66"/>
      <c r="D28" s="68"/>
      <c r="E28" s="72" t="str">
        <f>IF(C28 &lt;&gt; "",VLOOKUP(C28,DADOS!$A$4:$D$30,3,0),"")</f>
        <v/>
      </c>
      <c r="F28" s="66"/>
      <c r="G28" s="68"/>
      <c r="H28" s="73" t="str">
        <f>IF(F28 &lt;&gt; "",VLOOKUP(F28,DADOS!$A$4:$D$30,3,0),"")</f>
        <v/>
      </c>
      <c r="I28" s="66"/>
      <c r="J28" s="68"/>
      <c r="K28" s="74" t="str">
        <f>IF(I28 &lt;&gt; "",VLOOKUP(I28,DADOS!$A$4:$D$30,3,0),"")</f>
        <v/>
      </c>
      <c r="L28" s="66"/>
      <c r="M28" s="68"/>
      <c r="N28" s="75" t="str">
        <f>IF(L28 &lt;&gt; "",VLOOKUP(L28,DADOS!$A$4:$D$30,3,0),"")</f>
        <v/>
      </c>
      <c r="O28" s="28"/>
      <c r="P28" s="32"/>
      <c r="Q28" s="13"/>
      <c r="R28" s="13"/>
      <c r="S28" s="13"/>
      <c r="T28" s="13"/>
      <c r="U28" s="13"/>
      <c r="V28" s="13"/>
      <c r="W28" s="13"/>
      <c r="X28" s="39"/>
      <c r="Y28" s="42"/>
      <c r="Z28" s="152"/>
      <c r="AB28" s="144">
        <f t="shared" si="2"/>
        <v>0</v>
      </c>
      <c r="AC28" s="144">
        <f t="shared" si="3"/>
        <v>0</v>
      </c>
      <c r="AD28" s="144">
        <f t="shared" si="4"/>
        <v>0</v>
      </c>
      <c r="AE28" s="144">
        <f t="shared" si="5"/>
        <v>0</v>
      </c>
      <c r="AF28" s="144">
        <f t="shared" si="6"/>
        <v>0</v>
      </c>
      <c r="AG28" s="144">
        <f t="shared" si="7"/>
        <v>0</v>
      </c>
      <c r="AH28" s="144">
        <f t="shared" si="8"/>
        <v>0</v>
      </c>
      <c r="AI28" s="144">
        <f t="shared" si="9"/>
        <v>0</v>
      </c>
      <c r="AJ28" s="144">
        <f t="shared" si="10"/>
        <v>0</v>
      </c>
      <c r="AK28" s="144">
        <f t="shared" si="11"/>
        <v>0</v>
      </c>
      <c r="AL28" s="144">
        <f t="shared" si="12"/>
        <v>0</v>
      </c>
      <c r="AM28" s="144">
        <f t="shared" si="13"/>
        <v>0</v>
      </c>
      <c r="AN28" s="144">
        <f t="shared" si="14"/>
        <v>0</v>
      </c>
      <c r="AO28" s="144">
        <f t="shared" si="15"/>
        <v>0</v>
      </c>
      <c r="AP28" s="144">
        <f t="shared" si="16"/>
        <v>0</v>
      </c>
      <c r="AQ28" s="144">
        <f t="shared" si="17"/>
        <v>0</v>
      </c>
      <c r="AR28" s="144">
        <f>SUM(Q28:X28)</f>
        <v>0</v>
      </c>
      <c r="AS28" s="144">
        <f>AR28*$D28</f>
        <v>0</v>
      </c>
      <c r="AT28" s="144">
        <f>$AR28*$G28</f>
        <v>0</v>
      </c>
      <c r="AU28" s="144">
        <f>$AR28*$J28</f>
        <v>0</v>
      </c>
      <c r="AV28" s="150">
        <f>$AR28*$M28</f>
        <v>0</v>
      </c>
    </row>
    <row r="29" spans="1:48" x14ac:dyDescent="0.2">
      <c r="A29" s="58" t="s">
        <v>8</v>
      </c>
      <c r="B29" s="50">
        <f>B3</f>
        <v>44684</v>
      </c>
      <c r="C29" s="66"/>
      <c r="D29" s="68"/>
      <c r="E29" s="76" t="str">
        <f>IF(C29 &lt;&gt; "",VLOOKUP(C29,DADOS!$A$4:$D$30,3,0),"")</f>
        <v/>
      </c>
      <c r="F29" s="66"/>
      <c r="G29" s="68"/>
      <c r="H29" s="77" t="str">
        <f>IF(F29 &lt;&gt; "",VLOOKUP(F29,DADOS!$A$4:$D$30,3,0),"")</f>
        <v/>
      </c>
      <c r="I29" s="66"/>
      <c r="J29" s="68"/>
      <c r="K29" s="78" t="str">
        <f>IF(I29 &lt;&gt; "",VLOOKUP(I29,DADOS!$A$4:$D$30,3,0),"")</f>
        <v/>
      </c>
      <c r="L29" s="66"/>
      <c r="M29" s="68"/>
      <c r="N29" s="79" t="str">
        <f>IF(L29 &lt;&gt; "",VLOOKUP(L29,DADOS!$A$4:$D$30,3,0),"")</f>
        <v/>
      </c>
      <c r="O29" s="136"/>
      <c r="P29" s="136"/>
      <c r="Q29" s="13"/>
      <c r="R29" s="13"/>
      <c r="S29" s="13"/>
      <c r="T29" s="13"/>
      <c r="U29" s="13"/>
      <c r="V29" s="13"/>
      <c r="W29" s="13"/>
      <c r="X29" s="39"/>
      <c r="Y29" s="42"/>
      <c r="Z29" s="152"/>
      <c r="AB29" s="144">
        <f t="shared" si="2"/>
        <v>0</v>
      </c>
      <c r="AC29" s="144">
        <f t="shared" si="3"/>
        <v>0</v>
      </c>
      <c r="AD29" s="144">
        <f t="shared" si="4"/>
        <v>0</v>
      </c>
      <c r="AE29" s="144">
        <f t="shared" si="5"/>
        <v>0</v>
      </c>
      <c r="AF29" s="144">
        <f t="shared" si="6"/>
        <v>0</v>
      </c>
      <c r="AG29" s="144">
        <f t="shared" si="7"/>
        <v>0</v>
      </c>
      <c r="AH29" s="144">
        <f t="shared" si="8"/>
        <v>0</v>
      </c>
      <c r="AI29" s="144">
        <f t="shared" si="9"/>
        <v>0</v>
      </c>
      <c r="AJ29" s="144">
        <f t="shared" si="10"/>
        <v>0</v>
      </c>
      <c r="AK29" s="144">
        <f t="shared" si="11"/>
        <v>0</v>
      </c>
      <c r="AL29" s="144">
        <f t="shared" si="12"/>
        <v>0</v>
      </c>
      <c r="AM29" s="144">
        <f t="shared" si="13"/>
        <v>0</v>
      </c>
      <c r="AN29" s="144">
        <f t="shared" si="14"/>
        <v>0</v>
      </c>
      <c r="AO29" s="144">
        <f t="shared" si="15"/>
        <v>0</v>
      </c>
      <c r="AP29" s="144">
        <f t="shared" si="16"/>
        <v>0</v>
      </c>
      <c r="AQ29" s="144">
        <f t="shared" si="17"/>
        <v>0</v>
      </c>
      <c r="AR29" s="144">
        <f>SUM(Q29:X29)</f>
        <v>0</v>
      </c>
      <c r="AS29" s="144">
        <f>AR29*$D29</f>
        <v>0</v>
      </c>
      <c r="AT29" s="144">
        <f>$AR29*$G29</f>
        <v>0</v>
      </c>
      <c r="AU29" s="144">
        <f>$AR29*$J29</f>
        <v>0</v>
      </c>
      <c r="AV29" s="150">
        <f>$AR29*$M29</f>
        <v>0</v>
      </c>
    </row>
    <row r="30" spans="1:48" x14ac:dyDescent="0.2">
      <c r="A30" s="59" t="s">
        <v>2</v>
      </c>
      <c r="B30" s="51" t="str">
        <f>$B$4</f>
        <v>UTI</v>
      </c>
      <c r="C30" s="67"/>
      <c r="D30" s="69"/>
      <c r="E30" s="80" t="str">
        <f>IF(C30 &lt;&gt; "",VLOOKUP(C30,DADOS!$A$4:$D$30,3,0),"")</f>
        <v/>
      </c>
      <c r="F30" s="67"/>
      <c r="G30" s="69"/>
      <c r="H30" s="81" t="str">
        <f>IF(F30 &lt;&gt; "",VLOOKUP(F30,DADOS!$A$4:$D$30,3,0),"")</f>
        <v/>
      </c>
      <c r="I30" s="67"/>
      <c r="J30" s="69"/>
      <c r="K30" s="82" t="str">
        <f>IF(I30 &lt;&gt; "",VLOOKUP(I30,DADOS!$A$4:$D$30,3,0),"")</f>
        <v/>
      </c>
      <c r="L30" s="67"/>
      <c r="M30" s="69"/>
      <c r="N30" s="83" t="str">
        <f>IF(L30 &lt;&gt; "",VLOOKUP(L30,DADOS!$A$4:$D$30,3,0),"")</f>
        <v/>
      </c>
      <c r="O30" s="28"/>
      <c r="P30" s="32"/>
      <c r="Q30" s="12"/>
      <c r="R30" s="12"/>
      <c r="S30" s="12"/>
      <c r="T30" s="12"/>
      <c r="U30" s="12"/>
      <c r="V30" s="12"/>
      <c r="W30" s="12"/>
      <c r="X30" s="38"/>
      <c r="Y30" s="43"/>
      <c r="Z30" s="153"/>
      <c r="AB30" s="144">
        <f t="shared" si="2"/>
        <v>0</v>
      </c>
      <c r="AC30" s="144">
        <f t="shared" si="3"/>
        <v>0</v>
      </c>
      <c r="AD30" s="144">
        <f t="shared" si="4"/>
        <v>0</v>
      </c>
      <c r="AE30" s="144">
        <f t="shared" si="5"/>
        <v>0</v>
      </c>
      <c r="AF30" s="144">
        <f t="shared" si="6"/>
        <v>0</v>
      </c>
      <c r="AG30" s="144">
        <f t="shared" si="7"/>
        <v>0</v>
      </c>
      <c r="AH30" s="144">
        <f t="shared" si="8"/>
        <v>0</v>
      </c>
      <c r="AI30" s="144">
        <f t="shared" si="9"/>
        <v>0</v>
      </c>
      <c r="AJ30" s="144">
        <f t="shared" si="10"/>
        <v>0</v>
      </c>
      <c r="AK30" s="144">
        <f t="shared" si="11"/>
        <v>0</v>
      </c>
      <c r="AL30" s="144">
        <f t="shared" si="12"/>
        <v>0</v>
      </c>
      <c r="AM30" s="144">
        <f t="shared" si="13"/>
        <v>0</v>
      </c>
      <c r="AN30" s="144">
        <f t="shared" si="14"/>
        <v>0</v>
      </c>
      <c r="AO30" s="144">
        <f t="shared" si="15"/>
        <v>0</v>
      </c>
      <c r="AP30" s="144">
        <f t="shared" si="16"/>
        <v>0</v>
      </c>
      <c r="AQ30" s="144">
        <f t="shared" si="17"/>
        <v>0</v>
      </c>
      <c r="AR30" s="144">
        <f>SUM(Q30:X30)</f>
        <v>0</v>
      </c>
      <c r="AS30" s="144">
        <f>AR30*$D30</f>
        <v>0</v>
      </c>
      <c r="AT30" s="144">
        <f>$AR30*$G30</f>
        <v>0</v>
      </c>
      <c r="AU30" s="144">
        <f>$AR30*$J30</f>
        <v>0</v>
      </c>
      <c r="AV30" s="150">
        <f>$AR30*$M30</f>
        <v>0</v>
      </c>
    </row>
    <row r="31" spans="1:48" x14ac:dyDescent="0.2">
      <c r="A31" s="60" t="s">
        <v>4</v>
      </c>
      <c r="B31" s="48">
        <v>6</v>
      </c>
      <c r="C31" s="66"/>
      <c r="D31" s="68"/>
      <c r="E31" s="72" t="str">
        <f>IF(C31 &lt;&gt; "",VLOOKUP(C31,DADOS!$A$4:$D$30,3,0),"")</f>
        <v/>
      </c>
      <c r="F31" s="66"/>
      <c r="G31" s="68"/>
      <c r="H31" s="73" t="str">
        <f>IF(F31 &lt;&gt; "",VLOOKUP(F31,DADOS!$A$4:$D$30,3,0),"")</f>
        <v/>
      </c>
      <c r="I31" s="66"/>
      <c r="J31" s="68"/>
      <c r="K31" s="74" t="str">
        <f>IF(I31 &lt;&gt; "",VLOOKUP(I31,DADOS!$A$4:$D$30,3,0),"")</f>
        <v/>
      </c>
      <c r="L31" s="66"/>
      <c r="M31" s="68"/>
      <c r="N31" s="75" t="str">
        <f>IF(L31 &lt;&gt; "",VLOOKUP(L31,DADOS!$A$4:$D$30,3,0),"")</f>
        <v/>
      </c>
      <c r="O31" s="28"/>
      <c r="P31" s="32"/>
      <c r="Q31" s="13"/>
      <c r="R31" s="13"/>
      <c r="S31" s="13"/>
      <c r="T31" s="13"/>
      <c r="U31" s="13"/>
      <c r="V31" s="13"/>
      <c r="W31" s="13"/>
      <c r="X31" s="39"/>
      <c r="Y31" s="42"/>
      <c r="Z31" s="152"/>
      <c r="AB31" s="144">
        <f t="shared" si="2"/>
        <v>0</v>
      </c>
      <c r="AC31" s="144">
        <f t="shared" si="3"/>
        <v>0</v>
      </c>
      <c r="AD31" s="144">
        <f t="shared" si="4"/>
        <v>0</v>
      </c>
      <c r="AE31" s="144">
        <f t="shared" si="5"/>
        <v>0</v>
      </c>
      <c r="AF31" s="144">
        <f t="shared" si="6"/>
        <v>0</v>
      </c>
      <c r="AG31" s="144">
        <f t="shared" si="7"/>
        <v>0</v>
      </c>
      <c r="AH31" s="144">
        <f t="shared" si="8"/>
        <v>0</v>
      </c>
      <c r="AI31" s="144">
        <f t="shared" si="9"/>
        <v>0</v>
      </c>
      <c r="AJ31" s="144">
        <f t="shared" si="10"/>
        <v>0</v>
      </c>
      <c r="AK31" s="144">
        <f t="shared" si="11"/>
        <v>0</v>
      </c>
      <c r="AL31" s="144">
        <f t="shared" si="12"/>
        <v>0</v>
      </c>
      <c r="AM31" s="144">
        <f t="shared" si="13"/>
        <v>0</v>
      </c>
      <c r="AN31" s="144">
        <f t="shared" si="14"/>
        <v>0</v>
      </c>
      <c r="AO31" s="144">
        <f t="shared" si="15"/>
        <v>0</v>
      </c>
      <c r="AP31" s="144">
        <f t="shared" si="16"/>
        <v>0</v>
      </c>
      <c r="AQ31" s="144">
        <f t="shared" si="17"/>
        <v>0</v>
      </c>
      <c r="AR31" s="144">
        <f>SUM(Q31:X31)</f>
        <v>0</v>
      </c>
      <c r="AS31" s="144">
        <f>AR31*$D31</f>
        <v>0</v>
      </c>
      <c r="AT31" s="144">
        <f>$AR31*$G31</f>
        <v>0</v>
      </c>
      <c r="AU31" s="144">
        <f>$AR31*$J31</f>
        <v>0</v>
      </c>
      <c r="AV31" s="150">
        <f>$AR31*$M31</f>
        <v>0</v>
      </c>
    </row>
    <row r="32" spans="1:48" x14ac:dyDescent="0.2">
      <c r="A32" s="60" t="s">
        <v>5</v>
      </c>
      <c r="C32" s="66"/>
      <c r="D32" s="68"/>
      <c r="E32" s="72" t="str">
        <f>IF(C32 &lt;&gt; "",VLOOKUP(C32,DADOS!$A$4:$D$30,3,0),"")</f>
        <v/>
      </c>
      <c r="F32" s="66"/>
      <c r="G32" s="68"/>
      <c r="H32" s="73" t="str">
        <f>IF(F32 &lt;&gt; "",VLOOKUP(F32,DADOS!$A$4:$D$30,3,0),"")</f>
        <v/>
      </c>
      <c r="I32" s="66"/>
      <c r="J32" s="68"/>
      <c r="K32" s="74" t="str">
        <f>IF(I32 &lt;&gt; "",VLOOKUP(I32,DADOS!$A$4:$D$30,3,0),"")</f>
        <v/>
      </c>
      <c r="L32" s="66"/>
      <c r="M32" s="68"/>
      <c r="N32" s="75" t="str">
        <f>IF(L32 &lt;&gt; "",VLOOKUP(L32,DADOS!$A$4:$D$30,3,0),"")</f>
        <v/>
      </c>
      <c r="O32" s="28"/>
      <c r="P32" s="32"/>
      <c r="Q32" s="13"/>
      <c r="R32" s="13"/>
      <c r="S32" s="13"/>
      <c r="T32" s="13"/>
      <c r="U32" s="13"/>
      <c r="V32" s="13"/>
      <c r="W32" s="13"/>
      <c r="X32" s="39"/>
      <c r="Y32" s="42"/>
      <c r="Z32" s="152"/>
      <c r="AB32" s="144">
        <f t="shared" si="2"/>
        <v>0</v>
      </c>
      <c r="AC32" s="144">
        <f t="shared" si="3"/>
        <v>0</v>
      </c>
      <c r="AD32" s="144">
        <f t="shared" si="4"/>
        <v>0</v>
      </c>
      <c r="AE32" s="144">
        <f t="shared" si="5"/>
        <v>0</v>
      </c>
      <c r="AF32" s="144">
        <f t="shared" si="6"/>
        <v>0</v>
      </c>
      <c r="AG32" s="144">
        <f t="shared" si="7"/>
        <v>0</v>
      </c>
      <c r="AH32" s="144">
        <f t="shared" si="8"/>
        <v>0</v>
      </c>
      <c r="AI32" s="144">
        <f t="shared" si="9"/>
        <v>0</v>
      </c>
      <c r="AJ32" s="144">
        <f t="shared" si="10"/>
        <v>0</v>
      </c>
      <c r="AK32" s="144">
        <f t="shared" si="11"/>
        <v>0</v>
      </c>
      <c r="AL32" s="144">
        <f t="shared" si="12"/>
        <v>0</v>
      </c>
      <c r="AM32" s="144">
        <f t="shared" si="13"/>
        <v>0</v>
      </c>
      <c r="AN32" s="144">
        <f t="shared" si="14"/>
        <v>0</v>
      </c>
      <c r="AO32" s="144">
        <f t="shared" si="15"/>
        <v>0</v>
      </c>
      <c r="AP32" s="144">
        <f t="shared" si="16"/>
        <v>0</v>
      </c>
      <c r="AQ32" s="144">
        <f t="shared" si="17"/>
        <v>0</v>
      </c>
      <c r="AR32" s="144">
        <f>SUM(Q32:X32)</f>
        <v>0</v>
      </c>
      <c r="AS32" s="144">
        <f>AR32*$D32</f>
        <v>0</v>
      </c>
      <c r="AT32" s="144">
        <f>$AR32*$G32</f>
        <v>0</v>
      </c>
      <c r="AU32" s="144">
        <f>$AR32*$J32</f>
        <v>0</v>
      </c>
      <c r="AV32" s="150">
        <f>$AR32*$M32</f>
        <v>0</v>
      </c>
    </row>
    <row r="33" spans="1:48" x14ac:dyDescent="0.2">
      <c r="A33" s="60" t="s">
        <v>7</v>
      </c>
      <c r="B33" s="54"/>
      <c r="C33" s="66"/>
      <c r="D33" s="68"/>
      <c r="E33" s="72" t="str">
        <f>IF(C33 &lt;&gt; "",VLOOKUP(C33,DADOS!$A$4:$D$30,3,0),"")</f>
        <v/>
      </c>
      <c r="F33" s="66"/>
      <c r="G33" s="68"/>
      <c r="H33" s="73" t="str">
        <f>IF(F33 &lt;&gt; "",VLOOKUP(F33,DADOS!$A$4:$D$30,3,0),"")</f>
        <v/>
      </c>
      <c r="I33" s="66"/>
      <c r="J33" s="68"/>
      <c r="K33" s="74" t="str">
        <f>IF(I33 &lt;&gt; "",VLOOKUP(I33,DADOS!$A$4:$D$30,3,0),"")</f>
        <v/>
      </c>
      <c r="L33" s="66"/>
      <c r="M33" s="68"/>
      <c r="N33" s="75" t="str">
        <f>IF(L33 &lt;&gt; "",VLOOKUP(L33,DADOS!$A$4:$D$30,3,0),"")</f>
        <v/>
      </c>
      <c r="O33" s="28"/>
      <c r="P33" s="32"/>
      <c r="Q33" s="13"/>
      <c r="R33" s="13"/>
      <c r="S33" s="13"/>
      <c r="T33" s="13"/>
      <c r="U33" s="13"/>
      <c r="V33" s="13"/>
      <c r="W33" s="13"/>
      <c r="X33" s="39"/>
      <c r="Y33" s="42"/>
      <c r="Z33" s="152"/>
      <c r="AB33" s="144">
        <f t="shared" si="2"/>
        <v>0</v>
      </c>
      <c r="AC33" s="144">
        <f t="shared" si="3"/>
        <v>0</v>
      </c>
      <c r="AD33" s="144">
        <f t="shared" si="4"/>
        <v>0</v>
      </c>
      <c r="AE33" s="144">
        <f t="shared" si="5"/>
        <v>0</v>
      </c>
      <c r="AF33" s="144">
        <f t="shared" si="6"/>
        <v>0</v>
      </c>
      <c r="AG33" s="144">
        <f t="shared" si="7"/>
        <v>0</v>
      </c>
      <c r="AH33" s="144">
        <f t="shared" si="8"/>
        <v>0</v>
      </c>
      <c r="AI33" s="144">
        <f t="shared" si="9"/>
        <v>0</v>
      </c>
      <c r="AJ33" s="144">
        <f t="shared" si="10"/>
        <v>0</v>
      </c>
      <c r="AK33" s="144">
        <f t="shared" si="11"/>
        <v>0</v>
      </c>
      <c r="AL33" s="144">
        <f t="shared" si="12"/>
        <v>0</v>
      </c>
      <c r="AM33" s="144">
        <f t="shared" si="13"/>
        <v>0</v>
      </c>
      <c r="AN33" s="144">
        <f t="shared" si="14"/>
        <v>0</v>
      </c>
      <c r="AO33" s="144">
        <f t="shared" si="15"/>
        <v>0</v>
      </c>
      <c r="AP33" s="144">
        <f t="shared" si="16"/>
        <v>0</v>
      </c>
      <c r="AQ33" s="144">
        <f t="shared" si="17"/>
        <v>0</v>
      </c>
      <c r="AR33" s="144">
        <f>SUM(Q33:X33)</f>
        <v>0</v>
      </c>
      <c r="AS33" s="144">
        <f>AR33*$D33</f>
        <v>0</v>
      </c>
      <c r="AT33" s="144">
        <f>$AR33*$G33</f>
        <v>0</v>
      </c>
      <c r="AU33" s="144">
        <f>$AR33*$J33</f>
        <v>0</v>
      </c>
      <c r="AV33" s="150">
        <f>$AR33*$M33</f>
        <v>0</v>
      </c>
    </row>
    <row r="34" spans="1:48" x14ac:dyDescent="0.2">
      <c r="A34" s="60" t="s">
        <v>8</v>
      </c>
      <c r="B34" s="52">
        <f>$B$3</f>
        <v>44684</v>
      </c>
      <c r="C34" s="66"/>
      <c r="D34" s="68"/>
      <c r="E34" s="76" t="str">
        <f>IF(C34 &lt;&gt; "",VLOOKUP(C34,DADOS!$A$4:$D$30,3,0),"")</f>
        <v/>
      </c>
      <c r="F34" s="66"/>
      <c r="G34" s="68"/>
      <c r="H34" s="77" t="str">
        <f>IF(F34 &lt;&gt; "",VLOOKUP(F34,DADOS!$A$4:$D$30,3,0),"")</f>
        <v/>
      </c>
      <c r="I34" s="66"/>
      <c r="J34" s="68"/>
      <c r="K34" s="78" t="str">
        <f>IF(I34 &lt;&gt; "",VLOOKUP(I34,DADOS!$A$4:$D$30,3,0),"")</f>
        <v/>
      </c>
      <c r="L34" s="66"/>
      <c r="M34" s="68"/>
      <c r="N34" s="79" t="str">
        <f>IF(L34 &lt;&gt; "",VLOOKUP(L34,DADOS!$A$4:$D$30,3,0),"")</f>
        <v/>
      </c>
      <c r="O34" s="136"/>
      <c r="P34" s="136"/>
      <c r="Q34" s="13"/>
      <c r="R34" s="13"/>
      <c r="S34" s="13"/>
      <c r="T34" s="13"/>
      <c r="U34" s="13"/>
      <c r="V34" s="13"/>
      <c r="W34" s="13"/>
      <c r="X34" s="39"/>
      <c r="Y34" s="42"/>
      <c r="Z34" s="152"/>
      <c r="AB34" s="144">
        <f t="shared" si="2"/>
        <v>0</v>
      </c>
      <c r="AC34" s="144">
        <f t="shared" si="3"/>
        <v>0</v>
      </c>
      <c r="AD34" s="144">
        <f t="shared" si="4"/>
        <v>0</v>
      </c>
      <c r="AE34" s="144">
        <f t="shared" si="5"/>
        <v>0</v>
      </c>
      <c r="AF34" s="144">
        <f t="shared" si="6"/>
        <v>0</v>
      </c>
      <c r="AG34" s="144">
        <f t="shared" si="7"/>
        <v>0</v>
      </c>
      <c r="AH34" s="144">
        <f t="shared" si="8"/>
        <v>0</v>
      </c>
      <c r="AI34" s="144">
        <f t="shared" si="9"/>
        <v>0</v>
      </c>
      <c r="AJ34" s="144">
        <f t="shared" si="10"/>
        <v>0</v>
      </c>
      <c r="AK34" s="144">
        <f t="shared" si="11"/>
        <v>0</v>
      </c>
      <c r="AL34" s="144">
        <f t="shared" si="12"/>
        <v>0</v>
      </c>
      <c r="AM34" s="144">
        <f t="shared" si="13"/>
        <v>0</v>
      </c>
      <c r="AN34" s="144">
        <f t="shared" si="14"/>
        <v>0</v>
      </c>
      <c r="AO34" s="144">
        <f t="shared" si="15"/>
        <v>0</v>
      </c>
      <c r="AP34" s="144">
        <f t="shared" si="16"/>
        <v>0</v>
      </c>
      <c r="AQ34" s="144">
        <f t="shared" si="17"/>
        <v>0</v>
      </c>
      <c r="AR34" s="144">
        <f>SUM(Q34:X34)</f>
        <v>0</v>
      </c>
      <c r="AS34" s="144">
        <f>AR34*$D34</f>
        <v>0</v>
      </c>
      <c r="AT34" s="144">
        <f>$AR34*$G34</f>
        <v>0</v>
      </c>
      <c r="AU34" s="144">
        <f>$AR34*$J34</f>
        <v>0</v>
      </c>
      <c r="AV34" s="150">
        <f>$AR34*$M34</f>
        <v>0</v>
      </c>
    </row>
    <row r="35" spans="1:48" x14ac:dyDescent="0.2">
      <c r="A35" s="56" t="s">
        <v>2</v>
      </c>
      <c r="B35" s="47" t="str">
        <f>$B$4</f>
        <v>UTI</v>
      </c>
      <c r="C35" s="67"/>
      <c r="D35" s="69"/>
      <c r="E35" s="80" t="str">
        <f>IF(C35 &lt;&gt; "",VLOOKUP(C35,DADOS!$A$4:$D$30,3,0),"")</f>
        <v/>
      </c>
      <c r="F35" s="67"/>
      <c r="G35" s="69"/>
      <c r="H35" s="81" t="str">
        <f>IF(F35 &lt;&gt; "",VLOOKUP(F35,DADOS!$A$4:$D$30,3,0),"")</f>
        <v/>
      </c>
      <c r="I35" s="67"/>
      <c r="J35" s="69"/>
      <c r="K35" s="82" t="str">
        <f>IF(I35 &lt;&gt; "",VLOOKUP(I35,DADOS!$A$4:$D$30,3,0),"")</f>
        <v/>
      </c>
      <c r="L35" s="67"/>
      <c r="M35" s="69"/>
      <c r="N35" s="83" t="str">
        <f>IF(L35 &lt;&gt; "",VLOOKUP(L35,DADOS!$A$4:$D$30,3,0),"")</f>
        <v/>
      </c>
      <c r="O35" s="28"/>
      <c r="P35" s="32"/>
      <c r="Q35" s="12"/>
      <c r="R35" s="12"/>
      <c r="S35" s="12"/>
      <c r="T35" s="12"/>
      <c r="U35" s="12"/>
      <c r="V35" s="12"/>
      <c r="W35" s="12"/>
      <c r="X35" s="38"/>
      <c r="Y35" s="43"/>
      <c r="Z35" s="153"/>
      <c r="AB35" s="144">
        <f t="shared" si="2"/>
        <v>0</v>
      </c>
      <c r="AC35" s="144">
        <f t="shared" si="3"/>
        <v>0</v>
      </c>
      <c r="AD35" s="144">
        <f t="shared" si="4"/>
        <v>0</v>
      </c>
      <c r="AE35" s="144">
        <f t="shared" si="5"/>
        <v>0</v>
      </c>
      <c r="AF35" s="144">
        <f t="shared" si="6"/>
        <v>0</v>
      </c>
      <c r="AG35" s="144">
        <f t="shared" si="7"/>
        <v>0</v>
      </c>
      <c r="AH35" s="144">
        <f t="shared" si="8"/>
        <v>0</v>
      </c>
      <c r="AI35" s="144">
        <f t="shared" si="9"/>
        <v>0</v>
      </c>
      <c r="AJ35" s="144">
        <f t="shared" si="10"/>
        <v>0</v>
      </c>
      <c r="AK35" s="144">
        <f t="shared" si="11"/>
        <v>0</v>
      </c>
      <c r="AL35" s="144">
        <f t="shared" si="12"/>
        <v>0</v>
      </c>
      <c r="AM35" s="144">
        <f t="shared" si="13"/>
        <v>0</v>
      </c>
      <c r="AN35" s="144">
        <f t="shared" si="14"/>
        <v>0</v>
      </c>
      <c r="AO35" s="144">
        <f t="shared" si="15"/>
        <v>0</v>
      </c>
      <c r="AP35" s="144">
        <f t="shared" si="16"/>
        <v>0</v>
      </c>
      <c r="AQ35" s="144">
        <f t="shared" si="17"/>
        <v>0</v>
      </c>
      <c r="AR35" s="144">
        <f>SUM(Q35:X35)</f>
        <v>0</v>
      </c>
      <c r="AS35" s="144">
        <f>AR35*$D35</f>
        <v>0</v>
      </c>
      <c r="AT35" s="144">
        <f>$AR35*$G35</f>
        <v>0</v>
      </c>
      <c r="AU35" s="144">
        <f>$AR35*$J35</f>
        <v>0</v>
      </c>
      <c r="AV35" s="150">
        <f>$AR35*$M35</f>
        <v>0</v>
      </c>
    </row>
    <row r="36" spans="1:48" x14ac:dyDescent="0.2">
      <c r="A36" s="57" t="s">
        <v>4</v>
      </c>
      <c r="B36" s="48">
        <v>7</v>
      </c>
      <c r="C36" s="66"/>
      <c r="D36" s="68"/>
      <c r="E36" s="72" t="str">
        <f>IF(C36 &lt;&gt; "",VLOOKUP(C36,DADOS!$A$4:$D$30,3,0),"")</f>
        <v/>
      </c>
      <c r="F36" s="66"/>
      <c r="G36" s="68"/>
      <c r="H36" s="73" t="str">
        <f>IF(F36 &lt;&gt; "",VLOOKUP(F36,DADOS!$A$4:$D$30,3,0),"")</f>
        <v/>
      </c>
      <c r="I36" s="66"/>
      <c r="J36" s="68"/>
      <c r="K36" s="74" t="str">
        <f>IF(I36 &lt;&gt; "",VLOOKUP(I36,DADOS!$A$4:$D$30,3,0),"")</f>
        <v/>
      </c>
      <c r="L36" s="66"/>
      <c r="M36" s="68"/>
      <c r="N36" s="75" t="str">
        <f>IF(L36 &lt;&gt; "",VLOOKUP(L36,DADOS!$A$4:$D$30,3,0),"")</f>
        <v/>
      </c>
      <c r="O36" s="28"/>
      <c r="P36" s="34"/>
      <c r="Q36" s="13"/>
      <c r="R36" s="13"/>
      <c r="S36" s="13"/>
      <c r="T36" s="13"/>
      <c r="U36" s="13"/>
      <c r="V36" s="13"/>
      <c r="W36" s="13"/>
      <c r="X36" s="39"/>
      <c r="Y36" s="42"/>
      <c r="Z36" s="152"/>
      <c r="AB36" s="144">
        <f t="shared" si="2"/>
        <v>0</v>
      </c>
      <c r="AC36" s="144">
        <f t="shared" si="3"/>
        <v>0</v>
      </c>
      <c r="AD36" s="144">
        <f t="shared" si="4"/>
        <v>0</v>
      </c>
      <c r="AE36" s="144">
        <f t="shared" si="5"/>
        <v>0</v>
      </c>
      <c r="AF36" s="144">
        <f t="shared" si="6"/>
        <v>0</v>
      </c>
      <c r="AG36" s="144">
        <f t="shared" si="7"/>
        <v>0</v>
      </c>
      <c r="AH36" s="144">
        <f t="shared" si="8"/>
        <v>0</v>
      </c>
      <c r="AI36" s="144">
        <f t="shared" si="9"/>
        <v>0</v>
      </c>
      <c r="AJ36" s="144">
        <f t="shared" si="10"/>
        <v>0</v>
      </c>
      <c r="AK36" s="144">
        <f t="shared" si="11"/>
        <v>0</v>
      </c>
      <c r="AL36" s="144">
        <f t="shared" si="12"/>
        <v>0</v>
      </c>
      <c r="AM36" s="144">
        <f t="shared" si="13"/>
        <v>0</v>
      </c>
      <c r="AN36" s="144">
        <f t="shared" si="14"/>
        <v>0</v>
      </c>
      <c r="AO36" s="144">
        <f t="shared" si="15"/>
        <v>0</v>
      </c>
      <c r="AP36" s="144">
        <f t="shared" si="16"/>
        <v>0</v>
      </c>
      <c r="AQ36" s="144">
        <f t="shared" si="17"/>
        <v>0</v>
      </c>
      <c r="AR36" s="144">
        <f>SUM(Q36:X36)</f>
        <v>0</v>
      </c>
      <c r="AS36" s="144">
        <f>AR36*$D36</f>
        <v>0</v>
      </c>
      <c r="AT36" s="144">
        <f>$AR36*$G36</f>
        <v>0</v>
      </c>
      <c r="AU36" s="144">
        <f>$AR36*$J36</f>
        <v>0</v>
      </c>
      <c r="AV36" s="150">
        <f>$AR36*$M36</f>
        <v>0</v>
      </c>
    </row>
    <row r="37" spans="1:48" x14ac:dyDescent="0.2">
      <c r="A37" s="57" t="s">
        <v>5</v>
      </c>
      <c r="B37" s="54"/>
      <c r="C37" s="66"/>
      <c r="D37" s="68"/>
      <c r="E37" s="72" t="str">
        <f>IF(C37 &lt;&gt; "",VLOOKUP(C37,DADOS!$A$4:$D$30,3,0),"")</f>
        <v/>
      </c>
      <c r="F37" s="66"/>
      <c r="G37" s="68"/>
      <c r="H37" s="73" t="str">
        <f>IF(F37 &lt;&gt; "",VLOOKUP(F37,DADOS!$A$4:$D$30,3,0),"")</f>
        <v/>
      </c>
      <c r="I37" s="66"/>
      <c r="J37" s="68"/>
      <c r="K37" s="74" t="str">
        <f>IF(I37 &lt;&gt; "",VLOOKUP(I37,DADOS!$A$4:$D$30,3,0),"")</f>
        <v/>
      </c>
      <c r="L37" s="66"/>
      <c r="M37" s="68"/>
      <c r="N37" s="75" t="str">
        <f>IF(L37 &lt;&gt; "",VLOOKUP(L37,DADOS!$A$4:$D$30,3,0),"")</f>
        <v/>
      </c>
      <c r="O37" s="30"/>
      <c r="P37" s="34"/>
      <c r="Q37" s="13"/>
      <c r="R37" s="13"/>
      <c r="S37" s="13"/>
      <c r="T37" s="13"/>
      <c r="U37" s="13"/>
      <c r="V37" s="13"/>
      <c r="W37" s="13"/>
      <c r="X37" s="39"/>
      <c r="Y37" s="42"/>
      <c r="Z37" s="152"/>
      <c r="AB37" s="144">
        <f t="shared" si="2"/>
        <v>0</v>
      </c>
      <c r="AC37" s="144">
        <f t="shared" si="3"/>
        <v>0</v>
      </c>
      <c r="AD37" s="144">
        <f t="shared" si="4"/>
        <v>0</v>
      </c>
      <c r="AE37" s="144">
        <f t="shared" si="5"/>
        <v>0</v>
      </c>
      <c r="AF37" s="144">
        <f t="shared" si="6"/>
        <v>0</v>
      </c>
      <c r="AG37" s="144">
        <f t="shared" si="7"/>
        <v>0</v>
      </c>
      <c r="AH37" s="144">
        <f t="shared" si="8"/>
        <v>0</v>
      </c>
      <c r="AI37" s="144">
        <f t="shared" si="9"/>
        <v>0</v>
      </c>
      <c r="AJ37" s="144">
        <f t="shared" si="10"/>
        <v>0</v>
      </c>
      <c r="AK37" s="144">
        <f t="shared" si="11"/>
        <v>0</v>
      </c>
      <c r="AL37" s="144">
        <f t="shared" si="12"/>
        <v>0</v>
      </c>
      <c r="AM37" s="144">
        <f t="shared" si="13"/>
        <v>0</v>
      </c>
      <c r="AN37" s="144">
        <f t="shared" si="14"/>
        <v>0</v>
      </c>
      <c r="AO37" s="144">
        <f t="shared" si="15"/>
        <v>0</v>
      </c>
      <c r="AP37" s="144">
        <f t="shared" si="16"/>
        <v>0</v>
      </c>
      <c r="AQ37" s="144">
        <f t="shared" si="17"/>
        <v>0</v>
      </c>
      <c r="AR37" s="144">
        <f>SUM(Q37:X37)</f>
        <v>0</v>
      </c>
      <c r="AS37" s="144">
        <f>AR37*$D37</f>
        <v>0</v>
      </c>
      <c r="AT37" s="144">
        <f>$AR37*$G37</f>
        <v>0</v>
      </c>
      <c r="AU37" s="144">
        <f>$AR37*$J37</f>
        <v>0</v>
      </c>
      <c r="AV37" s="150">
        <f>$AR37*$M37</f>
        <v>0</v>
      </c>
    </row>
    <row r="38" spans="1:48" x14ac:dyDescent="0.2">
      <c r="A38" s="57" t="s">
        <v>7</v>
      </c>
      <c r="B38" s="54"/>
      <c r="C38" s="66"/>
      <c r="D38" s="68"/>
      <c r="E38" s="72" t="str">
        <f>IF(C38 &lt;&gt; "",VLOOKUP(C38,DADOS!$A$4:$D$30,3,0),"")</f>
        <v/>
      </c>
      <c r="F38" s="66"/>
      <c r="G38" s="68"/>
      <c r="H38" s="73" t="str">
        <f>IF(F38 &lt;&gt; "",VLOOKUP(F38,DADOS!$A$4:$D$30,3,0),"")</f>
        <v/>
      </c>
      <c r="I38" s="66"/>
      <c r="J38" s="68"/>
      <c r="K38" s="74" t="str">
        <f>IF(I38 &lt;&gt; "",VLOOKUP(I38,DADOS!$A$4:$D$30,3,0),"")</f>
        <v/>
      </c>
      <c r="L38" s="66"/>
      <c r="M38" s="68"/>
      <c r="N38" s="75" t="str">
        <f>IF(L38 &lt;&gt; "",VLOOKUP(L38,DADOS!$A$4:$D$30,3,0),"")</f>
        <v/>
      </c>
      <c r="O38" s="30"/>
      <c r="P38" s="34"/>
      <c r="Q38" s="13"/>
      <c r="R38" s="13"/>
      <c r="S38" s="13"/>
      <c r="T38" s="13"/>
      <c r="U38" s="13"/>
      <c r="V38" s="13"/>
      <c r="W38" s="13"/>
      <c r="X38" s="39"/>
      <c r="Y38" s="42"/>
      <c r="Z38" s="152"/>
      <c r="AB38" s="144">
        <f t="shared" si="2"/>
        <v>0</v>
      </c>
      <c r="AC38" s="144">
        <f t="shared" si="3"/>
        <v>0</v>
      </c>
      <c r="AD38" s="144">
        <f t="shared" si="4"/>
        <v>0</v>
      </c>
      <c r="AE38" s="144">
        <f t="shared" si="5"/>
        <v>0</v>
      </c>
      <c r="AF38" s="144">
        <f t="shared" si="6"/>
        <v>0</v>
      </c>
      <c r="AG38" s="144">
        <f t="shared" si="7"/>
        <v>0</v>
      </c>
      <c r="AH38" s="144">
        <f t="shared" si="8"/>
        <v>0</v>
      </c>
      <c r="AI38" s="144">
        <f t="shared" si="9"/>
        <v>0</v>
      </c>
      <c r="AJ38" s="144">
        <f t="shared" si="10"/>
        <v>0</v>
      </c>
      <c r="AK38" s="144">
        <f t="shared" si="11"/>
        <v>0</v>
      </c>
      <c r="AL38" s="144">
        <f t="shared" si="12"/>
        <v>0</v>
      </c>
      <c r="AM38" s="144">
        <f t="shared" si="13"/>
        <v>0</v>
      </c>
      <c r="AN38" s="144">
        <f t="shared" si="14"/>
        <v>0</v>
      </c>
      <c r="AO38" s="144">
        <f t="shared" si="15"/>
        <v>0</v>
      </c>
      <c r="AP38" s="144">
        <f t="shared" si="16"/>
        <v>0</v>
      </c>
      <c r="AQ38" s="144">
        <f t="shared" si="17"/>
        <v>0</v>
      </c>
      <c r="AR38" s="144">
        <f>SUM(Q38:X38)</f>
        <v>0</v>
      </c>
      <c r="AS38" s="144">
        <f>AR38*$D38</f>
        <v>0</v>
      </c>
      <c r="AT38" s="144">
        <f>$AR38*$G38</f>
        <v>0</v>
      </c>
      <c r="AU38" s="144">
        <f>$AR38*$J38</f>
        <v>0</v>
      </c>
      <c r="AV38" s="150">
        <f>$AR38*$M38</f>
        <v>0</v>
      </c>
    </row>
    <row r="39" spans="1:48" x14ac:dyDescent="0.2">
      <c r="A39" s="58" t="s">
        <v>8</v>
      </c>
      <c r="B39" s="50">
        <f>B3</f>
        <v>44684</v>
      </c>
      <c r="C39" s="66"/>
      <c r="D39" s="68"/>
      <c r="E39" s="76" t="str">
        <f>IF(C39 &lt;&gt; "",VLOOKUP(C39,DADOS!$A$4:$D$30,3,0),"")</f>
        <v/>
      </c>
      <c r="F39" s="66"/>
      <c r="G39" s="68"/>
      <c r="H39" s="77" t="str">
        <f>IF(F39 &lt;&gt; "",VLOOKUP(F39,DADOS!$A$4:$D$30,3,0),"")</f>
        <v/>
      </c>
      <c r="I39" s="66"/>
      <c r="J39" s="68"/>
      <c r="K39" s="78" t="str">
        <f>IF(I39 &lt;&gt; "",VLOOKUP(I39,DADOS!$A$4:$D$30,3,0),"")</f>
        <v/>
      </c>
      <c r="L39" s="66"/>
      <c r="M39" s="68"/>
      <c r="N39" s="79" t="str">
        <f>IF(L39 &lt;&gt; "",VLOOKUP(L39,DADOS!$A$4:$D$30,3,0),"")</f>
        <v/>
      </c>
      <c r="O39" s="135"/>
      <c r="P39" s="135"/>
      <c r="Q39" s="13"/>
      <c r="R39" s="13"/>
      <c r="S39" s="13"/>
      <c r="T39" s="13"/>
      <c r="U39" s="13"/>
      <c r="V39" s="13"/>
      <c r="W39" s="13"/>
      <c r="X39" s="39"/>
      <c r="Y39" s="42"/>
      <c r="Z39" s="154"/>
      <c r="AB39" s="144">
        <f t="shared" si="2"/>
        <v>0</v>
      </c>
      <c r="AC39" s="144">
        <f t="shared" si="3"/>
        <v>0</v>
      </c>
      <c r="AD39" s="144">
        <f t="shared" si="4"/>
        <v>0</v>
      </c>
      <c r="AE39" s="144">
        <f t="shared" si="5"/>
        <v>0</v>
      </c>
      <c r="AF39" s="144">
        <f t="shared" si="6"/>
        <v>0</v>
      </c>
      <c r="AG39" s="144">
        <f t="shared" si="7"/>
        <v>0</v>
      </c>
      <c r="AH39" s="144">
        <f t="shared" si="8"/>
        <v>0</v>
      </c>
      <c r="AI39" s="144">
        <f t="shared" si="9"/>
        <v>0</v>
      </c>
      <c r="AJ39" s="144">
        <f t="shared" si="10"/>
        <v>0</v>
      </c>
      <c r="AK39" s="144">
        <f t="shared" si="11"/>
        <v>0</v>
      </c>
      <c r="AL39" s="144">
        <f t="shared" si="12"/>
        <v>0</v>
      </c>
      <c r="AM39" s="144">
        <f t="shared" si="13"/>
        <v>0</v>
      </c>
      <c r="AN39" s="144">
        <f t="shared" si="14"/>
        <v>0</v>
      </c>
      <c r="AO39" s="144">
        <f t="shared" si="15"/>
        <v>0</v>
      </c>
      <c r="AP39" s="144">
        <f t="shared" si="16"/>
        <v>0</v>
      </c>
      <c r="AQ39" s="144">
        <f t="shared" si="17"/>
        <v>0</v>
      </c>
      <c r="AR39" s="144">
        <f>SUM(Q39:X39)</f>
        <v>0</v>
      </c>
      <c r="AS39" s="144">
        <f>AR39*$D39</f>
        <v>0</v>
      </c>
      <c r="AT39" s="144">
        <f>$AR39*$G39</f>
        <v>0</v>
      </c>
      <c r="AU39" s="144">
        <f>$AR39*$J39</f>
        <v>0</v>
      </c>
      <c r="AV39" s="150">
        <f>$AR39*$M39</f>
        <v>0</v>
      </c>
    </row>
    <row r="40" spans="1:48" x14ac:dyDescent="0.2">
      <c r="A40" s="59" t="s">
        <v>2</v>
      </c>
      <c r="B40" s="51" t="str">
        <f>$B$4</f>
        <v>UTI</v>
      </c>
      <c r="C40" s="67"/>
      <c r="D40" s="69"/>
      <c r="E40" s="80" t="str">
        <f>IF(C40 &lt;&gt; "",VLOOKUP(C40,DADOS!$A$4:$D$30,3,0),"")</f>
        <v/>
      </c>
      <c r="F40" s="67"/>
      <c r="G40" s="69"/>
      <c r="H40" s="81" t="str">
        <f>IF(F40 &lt;&gt; "",VLOOKUP(F40,DADOS!$A$4:$D$30,3,0),"")</f>
        <v/>
      </c>
      <c r="I40" s="67"/>
      <c r="J40" s="69"/>
      <c r="K40" s="82" t="str">
        <f>IF(I40 &lt;&gt; "",VLOOKUP(I40,DADOS!$A$4:$D$30,3,0),"")</f>
        <v/>
      </c>
      <c r="L40" s="67"/>
      <c r="M40" s="69"/>
      <c r="N40" s="83" t="str">
        <f>IF(L40 &lt;&gt; "",VLOOKUP(L40,DADOS!$A$4:$D$30,3,0),"")</f>
        <v/>
      </c>
      <c r="O40" s="30"/>
      <c r="P40" s="34"/>
      <c r="Q40" s="12"/>
      <c r="R40" s="12"/>
      <c r="S40" s="12"/>
      <c r="T40" s="12"/>
      <c r="U40" s="12"/>
      <c r="V40" s="12"/>
      <c r="W40" s="12"/>
      <c r="X40" s="38"/>
      <c r="Y40" s="43"/>
      <c r="Z40" s="153"/>
      <c r="AB40" s="144">
        <f t="shared" si="2"/>
        <v>0</v>
      </c>
      <c r="AC40" s="144">
        <f t="shared" si="3"/>
        <v>0</v>
      </c>
      <c r="AD40" s="144">
        <f t="shared" si="4"/>
        <v>0</v>
      </c>
      <c r="AE40" s="144">
        <f t="shared" si="5"/>
        <v>0</v>
      </c>
      <c r="AF40" s="144">
        <f t="shared" si="6"/>
        <v>0</v>
      </c>
      <c r="AG40" s="144">
        <f t="shared" si="7"/>
        <v>0</v>
      </c>
      <c r="AH40" s="144">
        <f t="shared" si="8"/>
        <v>0</v>
      </c>
      <c r="AI40" s="144">
        <f t="shared" si="9"/>
        <v>0</v>
      </c>
      <c r="AJ40" s="144">
        <f t="shared" si="10"/>
        <v>0</v>
      </c>
      <c r="AK40" s="144">
        <f t="shared" si="11"/>
        <v>0</v>
      </c>
      <c r="AL40" s="144">
        <f t="shared" si="12"/>
        <v>0</v>
      </c>
      <c r="AM40" s="144">
        <f t="shared" si="13"/>
        <v>0</v>
      </c>
      <c r="AN40" s="144">
        <f t="shared" si="14"/>
        <v>0</v>
      </c>
      <c r="AO40" s="144">
        <f t="shared" si="15"/>
        <v>0</v>
      </c>
      <c r="AP40" s="144">
        <f t="shared" si="16"/>
        <v>0</v>
      </c>
      <c r="AQ40" s="144">
        <f t="shared" si="17"/>
        <v>0</v>
      </c>
      <c r="AR40" s="144">
        <f>SUM(Q40:X40)</f>
        <v>0</v>
      </c>
      <c r="AS40" s="144">
        <f>AR40*$D40</f>
        <v>0</v>
      </c>
      <c r="AT40" s="144">
        <f>$AR40*$G40</f>
        <v>0</v>
      </c>
      <c r="AU40" s="144">
        <f>$AR40*$J40</f>
        <v>0</v>
      </c>
      <c r="AV40" s="150">
        <f>$AR40*$M40</f>
        <v>0</v>
      </c>
    </row>
    <row r="41" spans="1:48" x14ac:dyDescent="0.2">
      <c r="A41" s="60" t="s">
        <v>4</v>
      </c>
      <c r="B41" s="48">
        <v>8</v>
      </c>
      <c r="C41" s="66"/>
      <c r="D41" s="68"/>
      <c r="E41" s="72" t="str">
        <f>IF(C41 &lt;&gt; "",VLOOKUP(C41,DADOS!$A$4:$D$30,3,0),"")</f>
        <v/>
      </c>
      <c r="F41" s="66"/>
      <c r="G41" s="68"/>
      <c r="H41" s="73" t="str">
        <f>IF(F41 &lt;&gt; "",VLOOKUP(F41,DADOS!$A$4:$D$30,3,0),"")</f>
        <v/>
      </c>
      <c r="I41" s="66"/>
      <c r="J41" s="68"/>
      <c r="K41" s="74" t="str">
        <f>IF(I41 &lt;&gt; "",VLOOKUP(I41,DADOS!$A$4:$D$30,3,0),"")</f>
        <v/>
      </c>
      <c r="L41" s="66"/>
      <c r="M41" s="68"/>
      <c r="N41" s="75" t="str">
        <f>IF(L41 &lt;&gt; "",VLOOKUP(L41,DADOS!$A$4:$D$30,3,0),"")</f>
        <v/>
      </c>
      <c r="O41" s="30"/>
      <c r="P41" s="34"/>
      <c r="Q41" s="13"/>
      <c r="R41" s="13"/>
      <c r="S41" s="13"/>
      <c r="T41" s="13"/>
      <c r="U41" s="13"/>
      <c r="V41" s="13"/>
      <c r="W41" s="13"/>
      <c r="X41" s="39"/>
      <c r="Y41" s="42"/>
      <c r="Z41" s="152"/>
      <c r="AB41" s="144">
        <f t="shared" si="2"/>
        <v>0</v>
      </c>
      <c r="AC41" s="144">
        <f t="shared" si="3"/>
        <v>0</v>
      </c>
      <c r="AD41" s="144">
        <f t="shared" si="4"/>
        <v>0</v>
      </c>
      <c r="AE41" s="144">
        <f t="shared" si="5"/>
        <v>0</v>
      </c>
      <c r="AF41" s="144">
        <f t="shared" si="6"/>
        <v>0</v>
      </c>
      <c r="AG41" s="144">
        <f t="shared" si="7"/>
        <v>0</v>
      </c>
      <c r="AH41" s="144">
        <f t="shared" si="8"/>
        <v>0</v>
      </c>
      <c r="AI41" s="144">
        <f t="shared" si="9"/>
        <v>0</v>
      </c>
      <c r="AJ41" s="144">
        <f t="shared" si="10"/>
        <v>0</v>
      </c>
      <c r="AK41" s="144">
        <f t="shared" si="11"/>
        <v>0</v>
      </c>
      <c r="AL41" s="144">
        <f t="shared" si="12"/>
        <v>0</v>
      </c>
      <c r="AM41" s="144">
        <f t="shared" si="13"/>
        <v>0</v>
      </c>
      <c r="AN41" s="144">
        <f t="shared" si="14"/>
        <v>0</v>
      </c>
      <c r="AO41" s="144">
        <f t="shared" si="15"/>
        <v>0</v>
      </c>
      <c r="AP41" s="144">
        <f t="shared" si="16"/>
        <v>0</v>
      </c>
      <c r="AQ41" s="144">
        <f t="shared" si="17"/>
        <v>0</v>
      </c>
      <c r="AR41" s="144">
        <f>SUM(Q41:X41)</f>
        <v>0</v>
      </c>
      <c r="AS41" s="144">
        <f>AR41*$D41</f>
        <v>0</v>
      </c>
      <c r="AT41" s="144">
        <f>$AR41*$G41</f>
        <v>0</v>
      </c>
      <c r="AU41" s="144">
        <f>$AR41*$J41</f>
        <v>0</v>
      </c>
      <c r="AV41" s="150">
        <f>$AR41*$M41</f>
        <v>0</v>
      </c>
    </row>
    <row r="42" spans="1:48" x14ac:dyDescent="0.2">
      <c r="A42" s="60" t="s">
        <v>5</v>
      </c>
      <c r="B42" s="48"/>
      <c r="C42" s="66"/>
      <c r="D42" s="68"/>
      <c r="E42" s="72" t="str">
        <f>IF(C42 &lt;&gt; "",VLOOKUP(C42,DADOS!$A$4:$D$30,3,0),"")</f>
        <v/>
      </c>
      <c r="F42" s="66"/>
      <c r="G42" s="68"/>
      <c r="H42" s="73" t="str">
        <f>IF(F42 &lt;&gt; "",VLOOKUP(F42,DADOS!$A$4:$D$30,3,0),"")</f>
        <v/>
      </c>
      <c r="I42" s="66"/>
      <c r="J42" s="68"/>
      <c r="K42" s="74" t="str">
        <f>IF(I42 &lt;&gt; "",VLOOKUP(I42,DADOS!$A$4:$D$30,3,0),"")</f>
        <v/>
      </c>
      <c r="L42" s="66"/>
      <c r="M42" s="68"/>
      <c r="N42" s="75" t="str">
        <f>IF(L42 &lt;&gt; "",VLOOKUP(L42,DADOS!$A$4:$D$30,3,0),"")</f>
        <v/>
      </c>
      <c r="O42" s="30"/>
      <c r="P42" s="34"/>
      <c r="Q42" s="13"/>
      <c r="R42" s="13"/>
      <c r="S42" s="13"/>
      <c r="T42" s="13"/>
      <c r="U42" s="13"/>
      <c r="V42" s="13"/>
      <c r="W42" s="13"/>
      <c r="X42" s="39"/>
      <c r="Y42" s="42"/>
      <c r="Z42" s="152"/>
      <c r="AB42" s="144">
        <f t="shared" si="2"/>
        <v>0</v>
      </c>
      <c r="AC42" s="144">
        <f t="shared" si="3"/>
        <v>0</v>
      </c>
      <c r="AD42" s="144">
        <f t="shared" si="4"/>
        <v>0</v>
      </c>
      <c r="AE42" s="144">
        <f t="shared" si="5"/>
        <v>0</v>
      </c>
      <c r="AF42" s="144">
        <f t="shared" si="6"/>
        <v>0</v>
      </c>
      <c r="AG42" s="144">
        <f t="shared" si="7"/>
        <v>0</v>
      </c>
      <c r="AH42" s="144">
        <f t="shared" si="8"/>
        <v>0</v>
      </c>
      <c r="AI42" s="144">
        <f t="shared" si="9"/>
        <v>0</v>
      </c>
      <c r="AJ42" s="144">
        <f t="shared" si="10"/>
        <v>0</v>
      </c>
      <c r="AK42" s="144">
        <f t="shared" si="11"/>
        <v>0</v>
      </c>
      <c r="AL42" s="144">
        <f t="shared" si="12"/>
        <v>0</v>
      </c>
      <c r="AM42" s="144">
        <f t="shared" si="13"/>
        <v>0</v>
      </c>
      <c r="AN42" s="144">
        <f t="shared" si="14"/>
        <v>0</v>
      </c>
      <c r="AO42" s="144">
        <f t="shared" si="15"/>
        <v>0</v>
      </c>
      <c r="AP42" s="144">
        <f t="shared" si="16"/>
        <v>0</v>
      </c>
      <c r="AQ42" s="144">
        <f t="shared" si="17"/>
        <v>0</v>
      </c>
      <c r="AR42" s="144">
        <f>SUM(Q42:X42)</f>
        <v>0</v>
      </c>
      <c r="AS42" s="144">
        <f>AR42*$D42</f>
        <v>0</v>
      </c>
      <c r="AT42" s="144">
        <f>$AR42*$G42</f>
        <v>0</v>
      </c>
      <c r="AU42" s="144">
        <f>$AR42*$J42</f>
        <v>0</v>
      </c>
      <c r="AV42" s="150">
        <f>$AR42*$M42</f>
        <v>0</v>
      </c>
    </row>
    <row r="43" spans="1:48" x14ac:dyDescent="0.2">
      <c r="A43" s="60" t="s">
        <v>7</v>
      </c>
      <c r="B43" s="54"/>
      <c r="C43" s="66"/>
      <c r="D43" s="68"/>
      <c r="E43" s="72" t="str">
        <f>IF(C43 &lt;&gt; "",VLOOKUP(C43,DADOS!$A$4:$D$30,3,0),"")</f>
        <v/>
      </c>
      <c r="F43" s="66"/>
      <c r="G43" s="68"/>
      <c r="H43" s="73" t="str">
        <f>IF(F43 &lt;&gt; "",VLOOKUP(F43,DADOS!$A$4:$D$30,3,0),"")</f>
        <v/>
      </c>
      <c r="I43" s="66"/>
      <c r="J43" s="68"/>
      <c r="K43" s="74" t="str">
        <f>IF(I43 &lt;&gt; "",VLOOKUP(I43,DADOS!$A$4:$D$30,3,0),"")</f>
        <v/>
      </c>
      <c r="L43" s="66"/>
      <c r="M43" s="68"/>
      <c r="N43" s="75" t="str">
        <f>IF(L43 &lt;&gt; "",VLOOKUP(L43,DADOS!$A$4:$D$30,3,0),"")</f>
        <v/>
      </c>
      <c r="O43" s="30"/>
      <c r="P43" s="34"/>
      <c r="Q43" s="13"/>
      <c r="R43" s="13"/>
      <c r="S43" s="13"/>
      <c r="T43" s="13"/>
      <c r="U43" s="13"/>
      <c r="V43" s="13"/>
      <c r="W43" s="13"/>
      <c r="X43" s="39"/>
      <c r="Y43" s="42"/>
      <c r="Z43" s="152"/>
      <c r="AB43" s="144">
        <f t="shared" si="2"/>
        <v>0</v>
      </c>
      <c r="AC43" s="144">
        <f t="shared" si="3"/>
        <v>0</v>
      </c>
      <c r="AD43" s="144">
        <f t="shared" si="4"/>
        <v>0</v>
      </c>
      <c r="AE43" s="144">
        <f t="shared" si="5"/>
        <v>0</v>
      </c>
      <c r="AF43" s="144">
        <f t="shared" si="6"/>
        <v>0</v>
      </c>
      <c r="AG43" s="144">
        <f t="shared" si="7"/>
        <v>0</v>
      </c>
      <c r="AH43" s="144">
        <f t="shared" si="8"/>
        <v>0</v>
      </c>
      <c r="AI43" s="144">
        <f t="shared" si="9"/>
        <v>0</v>
      </c>
      <c r="AJ43" s="144">
        <f t="shared" si="10"/>
        <v>0</v>
      </c>
      <c r="AK43" s="144">
        <f t="shared" si="11"/>
        <v>0</v>
      </c>
      <c r="AL43" s="144">
        <f t="shared" si="12"/>
        <v>0</v>
      </c>
      <c r="AM43" s="144">
        <f t="shared" si="13"/>
        <v>0</v>
      </c>
      <c r="AN43" s="144">
        <f t="shared" si="14"/>
        <v>0</v>
      </c>
      <c r="AO43" s="144">
        <f t="shared" si="15"/>
        <v>0</v>
      </c>
      <c r="AP43" s="144">
        <f t="shared" si="16"/>
        <v>0</v>
      </c>
      <c r="AQ43" s="144">
        <f t="shared" si="17"/>
        <v>0</v>
      </c>
      <c r="AR43" s="144">
        <f>SUM(Q43:X43)</f>
        <v>0</v>
      </c>
      <c r="AS43" s="144">
        <f>AR43*$D43</f>
        <v>0</v>
      </c>
      <c r="AT43" s="144">
        <f>$AR43*$G43</f>
        <v>0</v>
      </c>
      <c r="AU43" s="144">
        <f>$AR43*$J43</f>
        <v>0</v>
      </c>
      <c r="AV43" s="150">
        <f>$AR43*$M43</f>
        <v>0</v>
      </c>
    </row>
    <row r="44" spans="1:48" x14ac:dyDescent="0.2">
      <c r="A44" s="60" t="s">
        <v>8</v>
      </c>
      <c r="B44" s="52">
        <f>$B$3</f>
        <v>44684</v>
      </c>
      <c r="C44" s="66"/>
      <c r="D44" s="68"/>
      <c r="E44" s="76" t="str">
        <f>IF(C44 &lt;&gt; "",VLOOKUP(C44,DADOS!$A$4:$D$30,3,0),"")</f>
        <v/>
      </c>
      <c r="F44" s="66"/>
      <c r="G44" s="68"/>
      <c r="H44" s="77" t="str">
        <f>IF(F44 &lt;&gt; "",VLOOKUP(F44,DADOS!$A$4:$D$30,3,0),"")</f>
        <v/>
      </c>
      <c r="I44" s="66"/>
      <c r="J44" s="68"/>
      <c r="K44" s="78" t="str">
        <f>IF(I44 &lt;&gt; "",VLOOKUP(I44,DADOS!$A$4:$D$30,3,0),"")</f>
        <v/>
      </c>
      <c r="L44" s="66"/>
      <c r="M44" s="68"/>
      <c r="N44" s="79" t="str">
        <f>IF(L44 &lt;&gt; "",VLOOKUP(L44,DADOS!$A$4:$D$30,3,0),"")</f>
        <v/>
      </c>
      <c r="O44" s="135"/>
      <c r="P44" s="135"/>
      <c r="Q44" s="13"/>
      <c r="R44" s="13"/>
      <c r="S44" s="13"/>
      <c r="T44" s="13"/>
      <c r="U44" s="13"/>
      <c r="V44" s="13"/>
      <c r="W44" s="13"/>
      <c r="X44" s="39"/>
      <c r="Y44" s="42"/>
      <c r="Z44" s="152"/>
      <c r="AB44" s="144">
        <f t="shared" si="2"/>
        <v>0</v>
      </c>
      <c r="AC44" s="144">
        <f t="shared" si="3"/>
        <v>0</v>
      </c>
      <c r="AD44" s="144">
        <f t="shared" si="4"/>
        <v>0</v>
      </c>
      <c r="AE44" s="144">
        <f t="shared" si="5"/>
        <v>0</v>
      </c>
      <c r="AF44" s="144">
        <f t="shared" si="6"/>
        <v>0</v>
      </c>
      <c r="AG44" s="144">
        <f t="shared" si="7"/>
        <v>0</v>
      </c>
      <c r="AH44" s="144">
        <f t="shared" si="8"/>
        <v>0</v>
      </c>
      <c r="AI44" s="144">
        <f t="shared" si="9"/>
        <v>0</v>
      </c>
      <c r="AJ44" s="144">
        <f t="shared" si="10"/>
        <v>0</v>
      </c>
      <c r="AK44" s="144">
        <f t="shared" si="11"/>
        <v>0</v>
      </c>
      <c r="AL44" s="144">
        <f t="shared" si="12"/>
        <v>0</v>
      </c>
      <c r="AM44" s="144">
        <f t="shared" si="13"/>
        <v>0</v>
      </c>
      <c r="AN44" s="144">
        <f t="shared" si="14"/>
        <v>0</v>
      </c>
      <c r="AO44" s="144">
        <f t="shared" si="15"/>
        <v>0</v>
      </c>
      <c r="AP44" s="144">
        <f t="shared" si="16"/>
        <v>0</v>
      </c>
      <c r="AQ44" s="144">
        <f t="shared" si="17"/>
        <v>0</v>
      </c>
      <c r="AR44" s="144">
        <f>SUM(Q44:X44)</f>
        <v>0</v>
      </c>
      <c r="AS44" s="144">
        <f>AR44*$D44</f>
        <v>0</v>
      </c>
      <c r="AT44" s="144">
        <f>$AR44*$G44</f>
        <v>0</v>
      </c>
      <c r="AU44" s="144">
        <f>$AR44*$J44</f>
        <v>0</v>
      </c>
      <c r="AV44" s="150">
        <f>$AR44*$M44</f>
        <v>0</v>
      </c>
    </row>
    <row r="45" spans="1:48" x14ac:dyDescent="0.2">
      <c r="A45" s="56" t="s">
        <v>2</v>
      </c>
      <c r="B45" s="47" t="str">
        <f>$B$4</f>
        <v>UTI</v>
      </c>
      <c r="C45" s="67"/>
      <c r="D45" s="69"/>
      <c r="E45" s="80" t="str">
        <f>IF(C45 &lt;&gt; "",VLOOKUP(C45,DADOS!$A$4:$D$30,3,0),"")</f>
        <v/>
      </c>
      <c r="F45" s="67"/>
      <c r="G45" s="69"/>
      <c r="H45" s="81" t="str">
        <f>IF(F45 &lt;&gt; "",VLOOKUP(F45,DADOS!$A$4:$D$30,3,0),"")</f>
        <v/>
      </c>
      <c r="I45" s="67"/>
      <c r="J45" s="69"/>
      <c r="K45" s="82" t="str">
        <f>IF(I45 &lt;&gt; "",VLOOKUP(I45,DADOS!$A$4:$D$30,3,0),"")</f>
        <v/>
      </c>
      <c r="L45" s="67"/>
      <c r="M45" s="69"/>
      <c r="N45" s="83" t="str">
        <f>IF(L45 &lt;&gt; "",VLOOKUP(L45,DADOS!$A$4:$D$30,3,0),"")</f>
        <v/>
      </c>
      <c r="O45" s="30"/>
      <c r="P45" s="34"/>
      <c r="Q45" s="12"/>
      <c r="R45" s="12"/>
      <c r="S45" s="12"/>
      <c r="T45" s="12"/>
      <c r="U45" s="12"/>
      <c r="V45" s="12"/>
      <c r="W45" s="12"/>
      <c r="X45" s="38"/>
      <c r="Y45" s="43"/>
      <c r="Z45" s="153"/>
      <c r="AB45" s="144">
        <f t="shared" si="2"/>
        <v>0</v>
      </c>
      <c r="AC45" s="144">
        <f t="shared" si="3"/>
        <v>0</v>
      </c>
      <c r="AD45" s="144">
        <f t="shared" si="4"/>
        <v>0</v>
      </c>
      <c r="AE45" s="144">
        <f t="shared" si="5"/>
        <v>0</v>
      </c>
      <c r="AF45" s="144">
        <f t="shared" si="6"/>
        <v>0</v>
      </c>
      <c r="AG45" s="144">
        <f t="shared" si="7"/>
        <v>0</v>
      </c>
      <c r="AH45" s="144">
        <f t="shared" si="8"/>
        <v>0</v>
      </c>
      <c r="AI45" s="144">
        <f t="shared" si="9"/>
        <v>0</v>
      </c>
      <c r="AJ45" s="144">
        <f t="shared" si="10"/>
        <v>0</v>
      </c>
      <c r="AK45" s="144">
        <f t="shared" si="11"/>
        <v>0</v>
      </c>
      <c r="AL45" s="144">
        <f t="shared" si="12"/>
        <v>0</v>
      </c>
      <c r="AM45" s="144">
        <f t="shared" si="13"/>
        <v>0</v>
      </c>
      <c r="AN45" s="144">
        <f t="shared" si="14"/>
        <v>0</v>
      </c>
      <c r="AO45" s="144">
        <f t="shared" si="15"/>
        <v>0</v>
      </c>
      <c r="AP45" s="144">
        <f t="shared" si="16"/>
        <v>0</v>
      </c>
      <c r="AQ45" s="144">
        <f t="shared" si="17"/>
        <v>0</v>
      </c>
      <c r="AR45" s="144">
        <f>SUM(Q45:X45)</f>
        <v>0</v>
      </c>
      <c r="AS45" s="144">
        <f>AR45*$D45</f>
        <v>0</v>
      </c>
      <c r="AT45" s="144">
        <f>$AR45*$G45</f>
        <v>0</v>
      </c>
      <c r="AU45" s="144">
        <f>$AR45*$J45</f>
        <v>0</v>
      </c>
      <c r="AV45" s="150">
        <f>$AR45*$M45</f>
        <v>0</v>
      </c>
    </row>
    <row r="46" spans="1:48" x14ac:dyDescent="0.2">
      <c r="A46" s="57" t="s">
        <v>4</v>
      </c>
      <c r="B46" s="48">
        <v>9</v>
      </c>
      <c r="C46" s="66"/>
      <c r="D46" s="68"/>
      <c r="E46" s="72" t="str">
        <f>IF(C46 &lt;&gt; "",VLOOKUP(C46,DADOS!$A$4:$D$30,3,0),"")</f>
        <v/>
      </c>
      <c r="F46" s="66"/>
      <c r="G46" s="68"/>
      <c r="H46" s="73" t="str">
        <f>IF(F46 &lt;&gt; "",VLOOKUP(F46,DADOS!$A$4:$D$30,3,0),"")</f>
        <v/>
      </c>
      <c r="I46" s="66"/>
      <c r="J46" s="68"/>
      <c r="K46" s="74" t="str">
        <f>IF(I46 &lt;&gt; "",VLOOKUP(I46,DADOS!$A$4:$D$30,3,0),"")</f>
        <v/>
      </c>
      <c r="L46" s="66"/>
      <c r="M46" s="68"/>
      <c r="N46" s="75" t="str">
        <f>IF(L46 &lt;&gt; "",VLOOKUP(L46,DADOS!$A$4:$D$30,3,0),"")</f>
        <v/>
      </c>
      <c r="O46" s="30"/>
      <c r="P46" s="34"/>
      <c r="Q46" s="13"/>
      <c r="R46" s="13"/>
      <c r="S46" s="13"/>
      <c r="T46" s="13"/>
      <c r="U46" s="13"/>
      <c r="V46" s="13"/>
      <c r="W46" s="13"/>
      <c r="X46" s="39"/>
      <c r="Y46" s="42"/>
      <c r="Z46" s="152"/>
      <c r="AB46" s="144">
        <f t="shared" si="2"/>
        <v>0</v>
      </c>
      <c r="AC46" s="144">
        <f t="shared" si="3"/>
        <v>0</v>
      </c>
      <c r="AD46" s="144">
        <f t="shared" si="4"/>
        <v>0</v>
      </c>
      <c r="AE46" s="144">
        <f t="shared" si="5"/>
        <v>0</v>
      </c>
      <c r="AF46" s="144">
        <f t="shared" si="6"/>
        <v>0</v>
      </c>
      <c r="AG46" s="144">
        <f t="shared" si="7"/>
        <v>0</v>
      </c>
      <c r="AH46" s="144">
        <f t="shared" si="8"/>
        <v>0</v>
      </c>
      <c r="AI46" s="144">
        <f t="shared" si="9"/>
        <v>0</v>
      </c>
      <c r="AJ46" s="144">
        <f t="shared" si="10"/>
        <v>0</v>
      </c>
      <c r="AK46" s="144">
        <f t="shared" si="11"/>
        <v>0</v>
      </c>
      <c r="AL46" s="144">
        <f t="shared" si="12"/>
        <v>0</v>
      </c>
      <c r="AM46" s="144">
        <f t="shared" si="13"/>
        <v>0</v>
      </c>
      <c r="AN46" s="144">
        <f t="shared" si="14"/>
        <v>0</v>
      </c>
      <c r="AO46" s="144">
        <f t="shared" si="15"/>
        <v>0</v>
      </c>
      <c r="AP46" s="144">
        <f t="shared" si="16"/>
        <v>0</v>
      </c>
      <c r="AQ46" s="144">
        <f t="shared" si="17"/>
        <v>0</v>
      </c>
      <c r="AR46" s="144">
        <f>SUM(Q46:X46)</f>
        <v>0</v>
      </c>
      <c r="AS46" s="144">
        <f>AR46*$D46</f>
        <v>0</v>
      </c>
      <c r="AT46" s="144">
        <f>$AR46*$G46</f>
        <v>0</v>
      </c>
      <c r="AU46" s="144">
        <f>$AR46*$J46</f>
        <v>0</v>
      </c>
      <c r="AV46" s="150">
        <f>$AR46*$M46</f>
        <v>0</v>
      </c>
    </row>
    <row r="47" spans="1:48" x14ac:dyDescent="0.2">
      <c r="A47" s="57" t="s">
        <v>5</v>
      </c>
      <c r="B47" s="54"/>
      <c r="C47" s="66"/>
      <c r="D47" s="68"/>
      <c r="E47" s="72" t="str">
        <f>IF(C47 &lt;&gt; "",VLOOKUP(C47,DADOS!$A$4:$D$30,3,0),"")</f>
        <v/>
      </c>
      <c r="F47" s="66"/>
      <c r="G47" s="68"/>
      <c r="H47" s="73" t="str">
        <f>IF(F47 &lt;&gt; "",VLOOKUP(F47,DADOS!$A$4:$D$30,3,0),"")</f>
        <v/>
      </c>
      <c r="I47" s="66"/>
      <c r="J47" s="68"/>
      <c r="K47" s="74" t="str">
        <f>IF(I47 &lt;&gt; "",VLOOKUP(I47,DADOS!$A$4:$D$30,3,0),"")</f>
        <v/>
      </c>
      <c r="L47" s="66"/>
      <c r="M47" s="68"/>
      <c r="N47" s="75" t="str">
        <f>IF(L47 &lt;&gt; "",VLOOKUP(L47,DADOS!$A$4:$D$30,3,0),"")</f>
        <v/>
      </c>
      <c r="O47" s="30"/>
      <c r="P47" s="34"/>
      <c r="Q47" s="13"/>
      <c r="R47" s="13"/>
      <c r="S47" s="13"/>
      <c r="T47" s="13"/>
      <c r="U47" s="13"/>
      <c r="V47" s="13"/>
      <c r="W47" s="13"/>
      <c r="X47" s="39"/>
      <c r="Y47" s="42"/>
      <c r="Z47" s="152"/>
      <c r="AB47" s="144">
        <f t="shared" si="2"/>
        <v>0</v>
      </c>
      <c r="AC47" s="144">
        <f t="shared" si="3"/>
        <v>0</v>
      </c>
      <c r="AD47" s="144">
        <f t="shared" si="4"/>
        <v>0</v>
      </c>
      <c r="AE47" s="144">
        <f t="shared" si="5"/>
        <v>0</v>
      </c>
      <c r="AF47" s="144">
        <f t="shared" si="6"/>
        <v>0</v>
      </c>
      <c r="AG47" s="144">
        <f t="shared" si="7"/>
        <v>0</v>
      </c>
      <c r="AH47" s="144">
        <f t="shared" si="8"/>
        <v>0</v>
      </c>
      <c r="AI47" s="144">
        <f t="shared" si="9"/>
        <v>0</v>
      </c>
      <c r="AJ47" s="144">
        <f t="shared" si="10"/>
        <v>0</v>
      </c>
      <c r="AK47" s="144">
        <f t="shared" si="11"/>
        <v>0</v>
      </c>
      <c r="AL47" s="144">
        <f t="shared" si="12"/>
        <v>0</v>
      </c>
      <c r="AM47" s="144">
        <f t="shared" si="13"/>
        <v>0</v>
      </c>
      <c r="AN47" s="144">
        <f t="shared" si="14"/>
        <v>0</v>
      </c>
      <c r="AO47" s="144">
        <f t="shared" si="15"/>
        <v>0</v>
      </c>
      <c r="AP47" s="144">
        <f t="shared" si="16"/>
        <v>0</v>
      </c>
      <c r="AQ47" s="144">
        <f t="shared" si="17"/>
        <v>0</v>
      </c>
      <c r="AR47" s="144">
        <f>SUM(Q47:X47)</f>
        <v>0</v>
      </c>
      <c r="AS47" s="144">
        <f>AR47*$D47</f>
        <v>0</v>
      </c>
      <c r="AT47" s="144">
        <f>$AR47*$G47</f>
        <v>0</v>
      </c>
      <c r="AU47" s="144">
        <f>$AR47*$J47</f>
        <v>0</v>
      </c>
      <c r="AV47" s="150">
        <f>$AR47*$M47</f>
        <v>0</v>
      </c>
    </row>
    <row r="48" spans="1:48" x14ac:dyDescent="0.2">
      <c r="A48" s="57" t="s">
        <v>7</v>
      </c>
      <c r="B48" s="54"/>
      <c r="C48" s="66"/>
      <c r="D48" s="68"/>
      <c r="E48" s="72" t="str">
        <f>IF(C48 &lt;&gt; "",VLOOKUP(C48,DADOS!$A$4:$D$30,3,0),"")</f>
        <v/>
      </c>
      <c r="F48" s="66"/>
      <c r="G48" s="68"/>
      <c r="H48" s="73" t="str">
        <f>IF(F48 &lt;&gt; "",VLOOKUP(F48,DADOS!$A$4:$D$30,3,0),"")</f>
        <v/>
      </c>
      <c r="I48" s="66"/>
      <c r="J48" s="68"/>
      <c r="K48" s="74" t="str">
        <f>IF(I48 &lt;&gt; "",VLOOKUP(I48,DADOS!$A$4:$D$30,3,0),"")</f>
        <v/>
      </c>
      <c r="L48" s="66"/>
      <c r="M48" s="68"/>
      <c r="N48" s="75" t="str">
        <f>IF(L48 &lt;&gt; "",VLOOKUP(L48,DADOS!$A$4:$D$30,3,0),"")</f>
        <v/>
      </c>
      <c r="O48" s="30"/>
      <c r="P48" s="34"/>
      <c r="Q48" s="13"/>
      <c r="R48" s="13"/>
      <c r="S48" s="13"/>
      <c r="T48" s="13"/>
      <c r="U48" s="13"/>
      <c r="V48" s="13"/>
      <c r="W48" s="13"/>
      <c r="X48" s="39"/>
      <c r="Y48" s="42"/>
      <c r="Z48" s="152"/>
      <c r="AB48" s="144">
        <f t="shared" si="2"/>
        <v>0</v>
      </c>
      <c r="AC48" s="144">
        <f t="shared" si="3"/>
        <v>0</v>
      </c>
      <c r="AD48" s="144">
        <f t="shared" si="4"/>
        <v>0</v>
      </c>
      <c r="AE48" s="144">
        <f t="shared" si="5"/>
        <v>0</v>
      </c>
      <c r="AF48" s="144">
        <f t="shared" si="6"/>
        <v>0</v>
      </c>
      <c r="AG48" s="144">
        <f t="shared" si="7"/>
        <v>0</v>
      </c>
      <c r="AH48" s="144">
        <f t="shared" si="8"/>
        <v>0</v>
      </c>
      <c r="AI48" s="144">
        <f t="shared" si="9"/>
        <v>0</v>
      </c>
      <c r="AJ48" s="144">
        <f t="shared" si="10"/>
        <v>0</v>
      </c>
      <c r="AK48" s="144">
        <f t="shared" si="11"/>
        <v>0</v>
      </c>
      <c r="AL48" s="144">
        <f t="shared" si="12"/>
        <v>0</v>
      </c>
      <c r="AM48" s="144">
        <f t="shared" si="13"/>
        <v>0</v>
      </c>
      <c r="AN48" s="144">
        <f t="shared" si="14"/>
        <v>0</v>
      </c>
      <c r="AO48" s="144">
        <f t="shared" si="15"/>
        <v>0</v>
      </c>
      <c r="AP48" s="144">
        <f t="shared" si="16"/>
        <v>0</v>
      </c>
      <c r="AQ48" s="144">
        <f t="shared" si="17"/>
        <v>0</v>
      </c>
      <c r="AR48" s="144">
        <f>SUM(Q48:X48)</f>
        <v>0</v>
      </c>
      <c r="AS48" s="144">
        <f>AR48*$D48</f>
        <v>0</v>
      </c>
      <c r="AT48" s="144">
        <f>$AR48*$G48</f>
        <v>0</v>
      </c>
      <c r="AU48" s="144">
        <f>$AR48*$J48</f>
        <v>0</v>
      </c>
      <c r="AV48" s="150">
        <f>$AR48*$M48</f>
        <v>0</v>
      </c>
    </row>
    <row r="49" spans="1:48" x14ac:dyDescent="0.2">
      <c r="A49" s="58" t="s">
        <v>8</v>
      </c>
      <c r="B49" s="50">
        <f>B3</f>
        <v>44684</v>
      </c>
      <c r="C49" s="66"/>
      <c r="D49" s="68"/>
      <c r="E49" s="76" t="str">
        <f>IF(C49 &lt;&gt; "",VLOOKUP(C49,DADOS!$A$4:$D$30,3,0),"")</f>
        <v/>
      </c>
      <c r="F49" s="66"/>
      <c r="G49" s="68"/>
      <c r="H49" s="77" t="str">
        <f>IF(F49 &lt;&gt; "",VLOOKUP(F49,DADOS!$A$4:$D$30,3,0),"")</f>
        <v/>
      </c>
      <c r="I49" s="66"/>
      <c r="J49" s="68"/>
      <c r="K49" s="78" t="str">
        <f>IF(I49 &lt;&gt; "",VLOOKUP(I49,DADOS!$A$4:$D$30,3,0),"")</f>
        <v/>
      </c>
      <c r="L49" s="66"/>
      <c r="M49" s="68"/>
      <c r="N49" s="79" t="str">
        <f>IF(L49 &lt;&gt; "",VLOOKUP(L49,DADOS!$A$4:$D$30,3,0),"")</f>
        <v/>
      </c>
      <c r="O49" s="135"/>
      <c r="P49" s="135"/>
      <c r="Q49" s="13"/>
      <c r="R49" s="13"/>
      <c r="S49" s="13"/>
      <c r="T49" s="13"/>
      <c r="U49" s="13"/>
      <c r="V49" s="13"/>
      <c r="W49" s="13"/>
      <c r="X49" s="39"/>
      <c r="Y49" s="42"/>
      <c r="Z49" s="152"/>
      <c r="AB49" s="144">
        <f t="shared" si="2"/>
        <v>0</v>
      </c>
      <c r="AC49" s="144">
        <f t="shared" si="3"/>
        <v>0</v>
      </c>
      <c r="AD49" s="144">
        <f t="shared" si="4"/>
        <v>0</v>
      </c>
      <c r="AE49" s="144">
        <f t="shared" si="5"/>
        <v>0</v>
      </c>
      <c r="AF49" s="144">
        <f t="shared" si="6"/>
        <v>0</v>
      </c>
      <c r="AG49" s="144">
        <f t="shared" si="7"/>
        <v>0</v>
      </c>
      <c r="AH49" s="144">
        <f t="shared" si="8"/>
        <v>0</v>
      </c>
      <c r="AI49" s="144">
        <f t="shared" si="9"/>
        <v>0</v>
      </c>
      <c r="AJ49" s="144">
        <f t="shared" si="10"/>
        <v>0</v>
      </c>
      <c r="AK49" s="144">
        <f t="shared" si="11"/>
        <v>0</v>
      </c>
      <c r="AL49" s="144">
        <f t="shared" si="12"/>
        <v>0</v>
      </c>
      <c r="AM49" s="144">
        <f t="shared" si="13"/>
        <v>0</v>
      </c>
      <c r="AN49" s="144">
        <f t="shared" si="14"/>
        <v>0</v>
      </c>
      <c r="AO49" s="144">
        <f t="shared" si="15"/>
        <v>0</v>
      </c>
      <c r="AP49" s="144">
        <f t="shared" si="16"/>
        <v>0</v>
      </c>
      <c r="AQ49" s="144">
        <f t="shared" si="17"/>
        <v>0</v>
      </c>
      <c r="AR49" s="144">
        <f>SUM(Q49:X49)</f>
        <v>0</v>
      </c>
      <c r="AS49" s="144">
        <f>AR49*$D49</f>
        <v>0</v>
      </c>
      <c r="AT49" s="144">
        <f>$AR49*$G49</f>
        <v>0</v>
      </c>
      <c r="AU49" s="144">
        <f>$AR49*$J49</f>
        <v>0</v>
      </c>
      <c r="AV49" s="150">
        <f>$AR49*$M49</f>
        <v>0</v>
      </c>
    </row>
    <row r="50" spans="1:48" x14ac:dyDescent="0.2">
      <c r="A50" s="59" t="s">
        <v>2</v>
      </c>
      <c r="B50" s="51" t="str">
        <f>$B$4</f>
        <v>UTI</v>
      </c>
      <c r="C50" s="67"/>
      <c r="D50" s="69"/>
      <c r="E50" s="80" t="str">
        <f>IF(C50 &lt;&gt; "",VLOOKUP(C50,DADOS!$A$4:$D$30,3,0),"")</f>
        <v/>
      </c>
      <c r="F50" s="67"/>
      <c r="G50" s="69"/>
      <c r="H50" s="81" t="str">
        <f>IF(F50 &lt;&gt; "",VLOOKUP(F50,DADOS!$A$4:$D$30,3,0),"")</f>
        <v/>
      </c>
      <c r="I50" s="67"/>
      <c r="J50" s="69"/>
      <c r="K50" s="82" t="str">
        <f>IF(I50 &lt;&gt; "",VLOOKUP(I50,DADOS!$A$4:$D$30,3,0),"")</f>
        <v/>
      </c>
      <c r="L50" s="67"/>
      <c r="M50" s="69"/>
      <c r="N50" s="83" t="str">
        <f>IF(L50 &lt;&gt; "",VLOOKUP(L50,DADOS!$A$4:$D$30,3,0),"")</f>
        <v/>
      </c>
      <c r="O50" s="30"/>
      <c r="P50" s="34"/>
      <c r="Q50" s="12"/>
      <c r="R50" s="12"/>
      <c r="S50" s="12"/>
      <c r="T50" s="12"/>
      <c r="U50" s="12"/>
      <c r="V50" s="12"/>
      <c r="W50" s="12"/>
      <c r="X50" s="38"/>
      <c r="Y50" s="43"/>
      <c r="Z50" s="153"/>
      <c r="AB50" s="144">
        <f t="shared" si="2"/>
        <v>0</v>
      </c>
      <c r="AC50" s="144">
        <f t="shared" si="3"/>
        <v>0</v>
      </c>
      <c r="AD50" s="144">
        <f t="shared" si="4"/>
        <v>0</v>
      </c>
      <c r="AE50" s="144">
        <f t="shared" si="5"/>
        <v>0</v>
      </c>
      <c r="AF50" s="144">
        <f t="shared" si="6"/>
        <v>0</v>
      </c>
      <c r="AG50" s="144">
        <f t="shared" si="7"/>
        <v>0</v>
      </c>
      <c r="AH50" s="144">
        <f t="shared" si="8"/>
        <v>0</v>
      </c>
      <c r="AI50" s="144">
        <f t="shared" si="9"/>
        <v>0</v>
      </c>
      <c r="AJ50" s="144">
        <f t="shared" si="10"/>
        <v>0</v>
      </c>
      <c r="AK50" s="144">
        <f t="shared" si="11"/>
        <v>0</v>
      </c>
      <c r="AL50" s="144">
        <f t="shared" si="12"/>
        <v>0</v>
      </c>
      <c r="AM50" s="144">
        <f t="shared" si="13"/>
        <v>0</v>
      </c>
      <c r="AN50" s="144">
        <f t="shared" si="14"/>
        <v>0</v>
      </c>
      <c r="AO50" s="144">
        <f t="shared" si="15"/>
        <v>0</v>
      </c>
      <c r="AP50" s="144">
        <f t="shared" si="16"/>
        <v>0</v>
      </c>
      <c r="AQ50" s="144">
        <f t="shared" si="17"/>
        <v>0</v>
      </c>
      <c r="AR50" s="144">
        <f>SUM(Q50:X50)</f>
        <v>0</v>
      </c>
      <c r="AS50" s="144">
        <f>AR50*$D50</f>
        <v>0</v>
      </c>
      <c r="AT50" s="144">
        <f>$AR50*$G50</f>
        <v>0</v>
      </c>
      <c r="AU50" s="144">
        <f>$AR50*$J50</f>
        <v>0</v>
      </c>
      <c r="AV50" s="150">
        <f>$AR50*$M50</f>
        <v>0</v>
      </c>
    </row>
    <row r="51" spans="1:48" x14ac:dyDescent="0.2">
      <c r="A51" s="60" t="s">
        <v>4</v>
      </c>
      <c r="B51" s="48">
        <v>10</v>
      </c>
      <c r="C51" s="66"/>
      <c r="D51" s="68"/>
      <c r="E51" s="72" t="str">
        <f>IF(C51 &lt;&gt; "",VLOOKUP(C51,DADOS!$A$4:$D$30,3,0),"")</f>
        <v/>
      </c>
      <c r="F51" s="66"/>
      <c r="G51" s="68"/>
      <c r="H51" s="73" t="str">
        <f>IF(F51 &lt;&gt; "",VLOOKUP(F51,DADOS!$A$4:$D$30,3,0),"")</f>
        <v/>
      </c>
      <c r="I51" s="66"/>
      <c r="J51" s="68"/>
      <c r="K51" s="74" t="str">
        <f>IF(I51 &lt;&gt; "",VLOOKUP(I51,DADOS!$A$4:$D$30,3,0),"")</f>
        <v/>
      </c>
      <c r="L51" s="66"/>
      <c r="M51" s="68"/>
      <c r="N51" s="75" t="str">
        <f>IF(L51 &lt;&gt; "",VLOOKUP(L51,DADOS!$A$4:$D$30,3,0),"")</f>
        <v/>
      </c>
      <c r="O51" s="30"/>
      <c r="P51" s="34"/>
      <c r="Q51" s="13"/>
      <c r="R51" s="13"/>
      <c r="S51" s="13"/>
      <c r="T51" s="13"/>
      <c r="U51" s="13"/>
      <c r="V51" s="13"/>
      <c r="W51" s="13"/>
      <c r="X51" s="39"/>
      <c r="Y51" s="42"/>
      <c r="Z51" s="152"/>
      <c r="AB51" s="144">
        <f t="shared" si="2"/>
        <v>0</v>
      </c>
      <c r="AC51" s="144">
        <f t="shared" si="3"/>
        <v>0</v>
      </c>
      <c r="AD51" s="144">
        <f t="shared" si="4"/>
        <v>0</v>
      </c>
      <c r="AE51" s="144">
        <f t="shared" si="5"/>
        <v>0</v>
      </c>
      <c r="AF51" s="144">
        <f t="shared" si="6"/>
        <v>0</v>
      </c>
      <c r="AG51" s="144">
        <f t="shared" si="7"/>
        <v>0</v>
      </c>
      <c r="AH51" s="144">
        <f t="shared" si="8"/>
        <v>0</v>
      </c>
      <c r="AI51" s="144">
        <f t="shared" si="9"/>
        <v>0</v>
      </c>
      <c r="AJ51" s="144">
        <f t="shared" si="10"/>
        <v>0</v>
      </c>
      <c r="AK51" s="144">
        <f t="shared" si="11"/>
        <v>0</v>
      </c>
      <c r="AL51" s="144">
        <f t="shared" si="12"/>
        <v>0</v>
      </c>
      <c r="AM51" s="144">
        <f t="shared" si="13"/>
        <v>0</v>
      </c>
      <c r="AN51" s="144">
        <f t="shared" si="14"/>
        <v>0</v>
      </c>
      <c r="AO51" s="144">
        <f t="shared" si="15"/>
        <v>0</v>
      </c>
      <c r="AP51" s="144">
        <f t="shared" si="16"/>
        <v>0</v>
      </c>
      <c r="AQ51" s="144">
        <f t="shared" si="17"/>
        <v>0</v>
      </c>
      <c r="AR51" s="144">
        <f>SUM(Q51:X51)</f>
        <v>0</v>
      </c>
      <c r="AS51" s="144">
        <f>AR51*$D51</f>
        <v>0</v>
      </c>
      <c r="AT51" s="144">
        <f>$AR51*$G51</f>
        <v>0</v>
      </c>
      <c r="AU51" s="144">
        <f>$AR51*$J51</f>
        <v>0</v>
      </c>
      <c r="AV51" s="150">
        <f>$AR51*$M51</f>
        <v>0</v>
      </c>
    </row>
    <row r="52" spans="1:48" x14ac:dyDescent="0.2">
      <c r="A52" s="60" t="s">
        <v>5</v>
      </c>
      <c r="B52" s="48"/>
      <c r="C52" s="66"/>
      <c r="D52" s="68"/>
      <c r="E52" s="72" t="str">
        <f>IF(C52 &lt;&gt; "",VLOOKUP(C52,DADOS!$A$4:$D$30,3,0),"")</f>
        <v/>
      </c>
      <c r="F52" s="66"/>
      <c r="G52" s="68"/>
      <c r="H52" s="73" t="str">
        <f>IF(F52 &lt;&gt; "",VLOOKUP(F52,DADOS!$A$4:$D$30,3,0),"")</f>
        <v/>
      </c>
      <c r="I52" s="66"/>
      <c r="J52" s="68"/>
      <c r="K52" s="74" t="str">
        <f>IF(I52 &lt;&gt; "",VLOOKUP(I52,DADOS!$A$4:$D$30,3,0),"")</f>
        <v/>
      </c>
      <c r="L52" s="66"/>
      <c r="M52" s="68"/>
      <c r="N52" s="75" t="str">
        <f>IF(L52 &lt;&gt; "",VLOOKUP(L52,DADOS!$A$4:$D$30,3,0),"")</f>
        <v/>
      </c>
      <c r="O52" s="30"/>
      <c r="P52" s="34"/>
      <c r="Q52" s="13"/>
      <c r="R52" s="13"/>
      <c r="S52" s="13"/>
      <c r="T52" s="13"/>
      <c r="U52" s="13"/>
      <c r="V52" s="13"/>
      <c r="W52" s="13"/>
      <c r="X52" s="39"/>
      <c r="Y52" s="42"/>
      <c r="Z52" s="152"/>
      <c r="AB52" s="144">
        <f t="shared" si="2"/>
        <v>0</v>
      </c>
      <c r="AC52" s="144">
        <f t="shared" si="3"/>
        <v>0</v>
      </c>
      <c r="AD52" s="144">
        <f t="shared" si="4"/>
        <v>0</v>
      </c>
      <c r="AE52" s="144">
        <f t="shared" si="5"/>
        <v>0</v>
      </c>
      <c r="AF52" s="144">
        <f t="shared" si="6"/>
        <v>0</v>
      </c>
      <c r="AG52" s="144">
        <f t="shared" si="7"/>
        <v>0</v>
      </c>
      <c r="AH52" s="144">
        <f t="shared" si="8"/>
        <v>0</v>
      </c>
      <c r="AI52" s="144">
        <f t="shared" si="9"/>
        <v>0</v>
      </c>
      <c r="AJ52" s="144">
        <f t="shared" si="10"/>
        <v>0</v>
      </c>
      <c r="AK52" s="144">
        <f t="shared" si="11"/>
        <v>0</v>
      </c>
      <c r="AL52" s="144">
        <f t="shared" si="12"/>
        <v>0</v>
      </c>
      <c r="AM52" s="144">
        <f t="shared" si="13"/>
        <v>0</v>
      </c>
      <c r="AN52" s="144">
        <f t="shared" si="14"/>
        <v>0</v>
      </c>
      <c r="AO52" s="144">
        <f t="shared" si="15"/>
        <v>0</v>
      </c>
      <c r="AP52" s="144">
        <f t="shared" si="16"/>
        <v>0</v>
      </c>
      <c r="AQ52" s="144">
        <f t="shared" si="17"/>
        <v>0</v>
      </c>
      <c r="AR52" s="144">
        <f>SUM(Q52:X52)</f>
        <v>0</v>
      </c>
      <c r="AS52" s="144">
        <f>AR52*$D52</f>
        <v>0</v>
      </c>
      <c r="AT52" s="144">
        <f>$AR52*$G52</f>
        <v>0</v>
      </c>
      <c r="AU52" s="144">
        <f>$AR52*$J52</f>
        <v>0</v>
      </c>
      <c r="AV52" s="150">
        <f>$AR52*$M52</f>
        <v>0</v>
      </c>
    </row>
    <row r="53" spans="1:48" x14ac:dyDescent="0.2">
      <c r="A53" s="60" t="s">
        <v>7</v>
      </c>
      <c r="B53" s="54"/>
      <c r="C53" s="66"/>
      <c r="D53" s="68"/>
      <c r="E53" s="72" t="str">
        <f>IF(C53 &lt;&gt; "",VLOOKUP(C53,DADOS!$A$4:$D$30,3,0),"")</f>
        <v/>
      </c>
      <c r="F53" s="66"/>
      <c r="G53" s="68"/>
      <c r="H53" s="73" t="str">
        <f>IF(F53 &lt;&gt; "",VLOOKUP(F53,DADOS!$A$4:$D$30,3,0),"")</f>
        <v/>
      </c>
      <c r="I53" s="66"/>
      <c r="J53" s="68"/>
      <c r="K53" s="74" t="str">
        <f>IF(I53 &lt;&gt; "",VLOOKUP(I53,DADOS!$A$4:$D$30,3,0),"")</f>
        <v/>
      </c>
      <c r="L53" s="66"/>
      <c r="M53" s="68"/>
      <c r="N53" s="75" t="str">
        <f>IF(L53 &lt;&gt; "",VLOOKUP(L53,DADOS!$A$4:$D$30,3,0),"")</f>
        <v/>
      </c>
      <c r="O53" s="30"/>
      <c r="P53" s="34"/>
      <c r="Q53" s="13"/>
      <c r="R53" s="13"/>
      <c r="S53" s="13"/>
      <c r="T53" s="13"/>
      <c r="U53" s="13"/>
      <c r="V53" s="13"/>
      <c r="W53" s="13"/>
      <c r="X53" s="39"/>
      <c r="Y53" s="42"/>
      <c r="Z53" s="152"/>
      <c r="AB53" s="144">
        <f t="shared" si="2"/>
        <v>0</v>
      </c>
      <c r="AC53" s="144">
        <f t="shared" si="3"/>
        <v>0</v>
      </c>
      <c r="AD53" s="144">
        <f t="shared" si="4"/>
        <v>0</v>
      </c>
      <c r="AE53" s="144">
        <f t="shared" si="5"/>
        <v>0</v>
      </c>
      <c r="AF53" s="144">
        <f t="shared" si="6"/>
        <v>0</v>
      </c>
      <c r="AG53" s="144">
        <f t="shared" si="7"/>
        <v>0</v>
      </c>
      <c r="AH53" s="144">
        <f t="shared" si="8"/>
        <v>0</v>
      </c>
      <c r="AI53" s="144">
        <f t="shared" si="9"/>
        <v>0</v>
      </c>
      <c r="AJ53" s="144">
        <f t="shared" si="10"/>
        <v>0</v>
      </c>
      <c r="AK53" s="144">
        <f t="shared" si="11"/>
        <v>0</v>
      </c>
      <c r="AL53" s="144">
        <f t="shared" si="12"/>
        <v>0</v>
      </c>
      <c r="AM53" s="144">
        <f t="shared" si="13"/>
        <v>0</v>
      </c>
      <c r="AN53" s="144">
        <f t="shared" si="14"/>
        <v>0</v>
      </c>
      <c r="AO53" s="144">
        <f t="shared" si="15"/>
        <v>0</v>
      </c>
      <c r="AP53" s="144">
        <f t="shared" si="16"/>
        <v>0</v>
      </c>
      <c r="AQ53" s="144">
        <f t="shared" si="17"/>
        <v>0</v>
      </c>
      <c r="AR53" s="144">
        <f>SUM(Q53:X53)</f>
        <v>0</v>
      </c>
      <c r="AS53" s="144">
        <f>AR53*$D53</f>
        <v>0</v>
      </c>
      <c r="AT53" s="144">
        <f>$AR53*$G53</f>
        <v>0</v>
      </c>
      <c r="AU53" s="144">
        <f>$AR53*$J53</f>
        <v>0</v>
      </c>
      <c r="AV53" s="150">
        <f>$AR53*$M53</f>
        <v>0</v>
      </c>
    </row>
    <row r="54" spans="1:48" x14ac:dyDescent="0.2">
      <c r="A54" s="60" t="s">
        <v>8</v>
      </c>
      <c r="B54" s="52">
        <f>$B$3</f>
        <v>44684</v>
      </c>
      <c r="C54" s="66"/>
      <c r="D54" s="68"/>
      <c r="E54" s="76" t="str">
        <f>IF(C54 &lt;&gt; "",VLOOKUP(C54,DADOS!$A$4:$D$30,3,0),"")</f>
        <v/>
      </c>
      <c r="F54" s="66"/>
      <c r="G54" s="68"/>
      <c r="H54" s="77" t="str">
        <f>IF(F54 &lt;&gt; "",VLOOKUP(F54,DADOS!$A$4:$D$30,3,0),"")</f>
        <v/>
      </c>
      <c r="I54" s="66"/>
      <c r="J54" s="68"/>
      <c r="K54" s="78" t="str">
        <f>IF(I54 &lt;&gt; "",VLOOKUP(I54,DADOS!$A$4:$D$30,3,0),"")</f>
        <v/>
      </c>
      <c r="L54" s="66"/>
      <c r="M54" s="68"/>
      <c r="N54" s="79" t="str">
        <f>IF(L54 &lt;&gt; "",VLOOKUP(L54,DADOS!$A$4:$D$30,3,0),"")</f>
        <v/>
      </c>
      <c r="O54" s="135"/>
      <c r="P54" s="135"/>
      <c r="Q54" s="13"/>
      <c r="R54" s="13"/>
      <c r="S54" s="13"/>
      <c r="T54" s="13"/>
      <c r="U54" s="13"/>
      <c r="V54" s="13"/>
      <c r="W54" s="13"/>
      <c r="X54" s="39"/>
      <c r="Y54" s="42"/>
      <c r="Z54" s="152"/>
      <c r="AB54" s="144">
        <f t="shared" si="2"/>
        <v>0</v>
      </c>
      <c r="AC54" s="144">
        <f t="shared" si="3"/>
        <v>0</v>
      </c>
      <c r="AD54" s="144">
        <f t="shared" si="4"/>
        <v>0</v>
      </c>
      <c r="AE54" s="144">
        <f t="shared" si="5"/>
        <v>0</v>
      </c>
      <c r="AF54" s="144">
        <f t="shared" si="6"/>
        <v>0</v>
      </c>
      <c r="AG54" s="144">
        <f t="shared" si="7"/>
        <v>0</v>
      </c>
      <c r="AH54" s="144">
        <f t="shared" si="8"/>
        <v>0</v>
      </c>
      <c r="AI54" s="144">
        <f t="shared" si="9"/>
        <v>0</v>
      </c>
      <c r="AJ54" s="144">
        <f t="shared" si="10"/>
        <v>0</v>
      </c>
      <c r="AK54" s="144">
        <f t="shared" si="11"/>
        <v>0</v>
      </c>
      <c r="AL54" s="144">
        <f t="shared" si="12"/>
        <v>0</v>
      </c>
      <c r="AM54" s="144">
        <f t="shared" si="13"/>
        <v>0</v>
      </c>
      <c r="AN54" s="144">
        <f t="shared" si="14"/>
        <v>0</v>
      </c>
      <c r="AO54" s="144">
        <f t="shared" si="15"/>
        <v>0</v>
      </c>
      <c r="AP54" s="144">
        <f t="shared" si="16"/>
        <v>0</v>
      </c>
      <c r="AQ54" s="144">
        <f t="shared" si="17"/>
        <v>0</v>
      </c>
      <c r="AR54" s="144">
        <f>SUM(Q54:X54)</f>
        <v>0</v>
      </c>
      <c r="AS54" s="144">
        <f>AR54*$D54</f>
        <v>0</v>
      </c>
      <c r="AT54" s="144">
        <f>$AR54*$G54</f>
        <v>0</v>
      </c>
      <c r="AU54" s="144">
        <f>$AR54*$J54</f>
        <v>0</v>
      </c>
      <c r="AV54" s="150">
        <f>$AR54*$M54</f>
        <v>0</v>
      </c>
    </row>
    <row r="55" spans="1:48" x14ac:dyDescent="0.2">
      <c r="A55" s="56" t="s">
        <v>2</v>
      </c>
      <c r="B55" s="47" t="str">
        <f>$B$4</f>
        <v>UTI</v>
      </c>
      <c r="C55" s="67"/>
      <c r="D55" s="69"/>
      <c r="E55" s="80" t="str">
        <f>IF(C55 &lt;&gt; "",VLOOKUP(C55,DADOS!$A$4:$D$30,3,0),"")</f>
        <v/>
      </c>
      <c r="F55" s="67"/>
      <c r="G55" s="69"/>
      <c r="H55" s="81" t="str">
        <f>IF(F55 &lt;&gt; "",VLOOKUP(F55,DADOS!$A$4:$D$30,3,0),"")</f>
        <v/>
      </c>
      <c r="I55" s="67"/>
      <c r="J55" s="69"/>
      <c r="K55" s="82" t="str">
        <f>IF(I55 &lt;&gt; "",VLOOKUP(I55,DADOS!$A$4:$D$30,3,0),"")</f>
        <v/>
      </c>
      <c r="L55" s="67"/>
      <c r="M55" s="69"/>
      <c r="N55" s="83" t="str">
        <f>IF(L55 &lt;&gt; "",VLOOKUP(L55,DADOS!$A$4:$D$30,3,0),"")</f>
        <v/>
      </c>
      <c r="O55" s="30"/>
      <c r="P55" s="34"/>
      <c r="Q55" s="12"/>
      <c r="R55" s="12"/>
      <c r="S55" s="12"/>
      <c r="T55" s="12"/>
      <c r="U55" s="12"/>
      <c r="V55" s="12"/>
      <c r="W55" s="12"/>
      <c r="X55" s="38"/>
      <c r="Y55" s="43"/>
      <c r="Z55" s="153"/>
      <c r="AB55" s="144">
        <f t="shared" si="2"/>
        <v>0</v>
      </c>
      <c r="AC55" s="144">
        <f t="shared" si="3"/>
        <v>0</v>
      </c>
      <c r="AD55" s="144">
        <f t="shared" si="4"/>
        <v>0</v>
      </c>
      <c r="AE55" s="144">
        <f t="shared" si="5"/>
        <v>0</v>
      </c>
      <c r="AF55" s="144">
        <f t="shared" si="6"/>
        <v>0</v>
      </c>
      <c r="AG55" s="144">
        <f t="shared" si="7"/>
        <v>0</v>
      </c>
      <c r="AH55" s="144">
        <f t="shared" si="8"/>
        <v>0</v>
      </c>
      <c r="AI55" s="144">
        <f t="shared" si="9"/>
        <v>0</v>
      </c>
      <c r="AJ55" s="144">
        <f t="shared" si="10"/>
        <v>0</v>
      </c>
      <c r="AK55" s="144">
        <f t="shared" si="11"/>
        <v>0</v>
      </c>
      <c r="AL55" s="144">
        <f t="shared" si="12"/>
        <v>0</v>
      </c>
      <c r="AM55" s="144">
        <f t="shared" si="13"/>
        <v>0</v>
      </c>
      <c r="AN55" s="144">
        <f t="shared" si="14"/>
        <v>0</v>
      </c>
      <c r="AO55" s="144">
        <f t="shared" si="15"/>
        <v>0</v>
      </c>
      <c r="AP55" s="144">
        <f t="shared" si="16"/>
        <v>0</v>
      </c>
      <c r="AQ55" s="144">
        <f t="shared" si="17"/>
        <v>0</v>
      </c>
      <c r="AR55" s="144">
        <f>SUM(Q55:X55)</f>
        <v>0</v>
      </c>
      <c r="AS55" s="144">
        <f>AR55*$D55</f>
        <v>0</v>
      </c>
      <c r="AT55" s="144">
        <f>$AR55*$G55</f>
        <v>0</v>
      </c>
      <c r="AU55" s="144">
        <f>$AR55*$J55</f>
        <v>0</v>
      </c>
      <c r="AV55" s="150">
        <f>$AR55*$M55</f>
        <v>0</v>
      </c>
    </row>
    <row r="56" spans="1:48" x14ac:dyDescent="0.2">
      <c r="A56" s="57" t="s">
        <v>4</v>
      </c>
      <c r="B56" s="48">
        <v>11</v>
      </c>
      <c r="C56" s="66"/>
      <c r="D56" s="68"/>
      <c r="E56" s="72" t="str">
        <f>IF(C56 &lt;&gt; "",VLOOKUP(C56,DADOS!$A$4:$D$30,3,0),"")</f>
        <v/>
      </c>
      <c r="F56" s="66"/>
      <c r="G56" s="68"/>
      <c r="H56" s="73" t="str">
        <f>IF(F56 &lt;&gt; "",VLOOKUP(F56,DADOS!$A$4:$D$30,3,0),"")</f>
        <v/>
      </c>
      <c r="I56" s="66"/>
      <c r="J56" s="68"/>
      <c r="K56" s="74" t="str">
        <f>IF(I56 &lt;&gt; "",VLOOKUP(I56,DADOS!$A$4:$D$30,3,0),"")</f>
        <v/>
      </c>
      <c r="L56" s="66"/>
      <c r="M56" s="68"/>
      <c r="N56" s="75" t="str">
        <f>IF(L56 &lt;&gt; "",VLOOKUP(L56,DADOS!$A$4:$D$30,3,0),"")</f>
        <v/>
      </c>
      <c r="O56" s="30"/>
      <c r="P56" s="34"/>
      <c r="Q56" s="13"/>
      <c r="R56" s="13"/>
      <c r="S56" s="13"/>
      <c r="T56" s="13"/>
      <c r="U56" s="13"/>
      <c r="V56" s="13"/>
      <c r="W56" s="13"/>
      <c r="X56" s="39"/>
      <c r="Y56" s="42"/>
      <c r="Z56" s="152"/>
      <c r="AB56" s="144">
        <f t="shared" si="2"/>
        <v>0</v>
      </c>
      <c r="AC56" s="144">
        <f t="shared" si="3"/>
        <v>0</v>
      </c>
      <c r="AD56" s="144">
        <f t="shared" si="4"/>
        <v>0</v>
      </c>
      <c r="AE56" s="144">
        <f t="shared" si="5"/>
        <v>0</v>
      </c>
      <c r="AF56" s="144">
        <f t="shared" si="6"/>
        <v>0</v>
      </c>
      <c r="AG56" s="144">
        <f t="shared" si="7"/>
        <v>0</v>
      </c>
      <c r="AH56" s="144">
        <f t="shared" si="8"/>
        <v>0</v>
      </c>
      <c r="AI56" s="144">
        <f t="shared" si="9"/>
        <v>0</v>
      </c>
      <c r="AJ56" s="144">
        <f t="shared" si="10"/>
        <v>0</v>
      </c>
      <c r="AK56" s="144">
        <f t="shared" si="11"/>
        <v>0</v>
      </c>
      <c r="AL56" s="144">
        <f t="shared" si="12"/>
        <v>0</v>
      </c>
      <c r="AM56" s="144">
        <f t="shared" si="13"/>
        <v>0</v>
      </c>
      <c r="AN56" s="144">
        <f t="shared" si="14"/>
        <v>0</v>
      </c>
      <c r="AO56" s="144">
        <f t="shared" si="15"/>
        <v>0</v>
      </c>
      <c r="AP56" s="144">
        <f t="shared" si="16"/>
        <v>0</v>
      </c>
      <c r="AQ56" s="144">
        <f t="shared" si="17"/>
        <v>0</v>
      </c>
      <c r="AR56" s="144">
        <f>SUM(Q56:X56)</f>
        <v>0</v>
      </c>
      <c r="AS56" s="144">
        <f>AR56*$D56</f>
        <v>0</v>
      </c>
      <c r="AT56" s="144">
        <f>$AR56*$G56</f>
        <v>0</v>
      </c>
      <c r="AU56" s="144">
        <f>$AR56*$J56</f>
        <v>0</v>
      </c>
      <c r="AV56" s="150">
        <f>$AR56*$M56</f>
        <v>0</v>
      </c>
    </row>
    <row r="57" spans="1:48" x14ac:dyDescent="0.2">
      <c r="A57" s="57" t="s">
        <v>5</v>
      </c>
      <c r="B57" s="54"/>
      <c r="C57" s="66"/>
      <c r="D57" s="68"/>
      <c r="E57" s="72" t="str">
        <f>IF(C57 &lt;&gt; "",VLOOKUP(C57,DADOS!$A$4:$D$30,3,0),"")</f>
        <v/>
      </c>
      <c r="F57" s="66"/>
      <c r="G57" s="68"/>
      <c r="H57" s="73" t="str">
        <f>IF(F57 &lt;&gt; "",VLOOKUP(F57,DADOS!$A$4:$D$30,3,0),"")</f>
        <v/>
      </c>
      <c r="I57" s="66"/>
      <c r="J57" s="68"/>
      <c r="K57" s="74" t="str">
        <f>IF(I57 &lt;&gt; "",VLOOKUP(I57,DADOS!$A$4:$D$30,3,0),"")</f>
        <v/>
      </c>
      <c r="L57" s="66"/>
      <c r="M57" s="68"/>
      <c r="N57" s="75" t="str">
        <f>IF(L57 &lt;&gt; "",VLOOKUP(L57,DADOS!$A$4:$D$30,3,0),"")</f>
        <v/>
      </c>
      <c r="O57" s="30"/>
      <c r="P57" s="34"/>
      <c r="Q57" s="13"/>
      <c r="R57" s="13"/>
      <c r="S57" s="13"/>
      <c r="T57" s="13"/>
      <c r="U57" s="13"/>
      <c r="V57" s="13"/>
      <c r="W57" s="13"/>
      <c r="X57" s="39"/>
      <c r="Y57" s="42"/>
      <c r="Z57" s="152"/>
      <c r="AB57" s="144">
        <f t="shared" si="2"/>
        <v>0</v>
      </c>
      <c r="AC57" s="144">
        <f t="shared" si="3"/>
        <v>0</v>
      </c>
      <c r="AD57" s="144">
        <f t="shared" si="4"/>
        <v>0</v>
      </c>
      <c r="AE57" s="144">
        <f t="shared" si="5"/>
        <v>0</v>
      </c>
      <c r="AF57" s="144">
        <f t="shared" si="6"/>
        <v>0</v>
      </c>
      <c r="AG57" s="144">
        <f t="shared" si="7"/>
        <v>0</v>
      </c>
      <c r="AH57" s="144">
        <f t="shared" si="8"/>
        <v>0</v>
      </c>
      <c r="AI57" s="144">
        <f t="shared" si="9"/>
        <v>0</v>
      </c>
      <c r="AJ57" s="144">
        <f t="shared" si="10"/>
        <v>0</v>
      </c>
      <c r="AK57" s="144">
        <f t="shared" si="11"/>
        <v>0</v>
      </c>
      <c r="AL57" s="144">
        <f t="shared" si="12"/>
        <v>0</v>
      </c>
      <c r="AM57" s="144">
        <f t="shared" si="13"/>
        <v>0</v>
      </c>
      <c r="AN57" s="144">
        <f t="shared" si="14"/>
        <v>0</v>
      </c>
      <c r="AO57" s="144">
        <f t="shared" si="15"/>
        <v>0</v>
      </c>
      <c r="AP57" s="144">
        <f t="shared" si="16"/>
        <v>0</v>
      </c>
      <c r="AQ57" s="144">
        <f t="shared" si="17"/>
        <v>0</v>
      </c>
      <c r="AR57" s="144">
        <f>SUM(Q57:X57)</f>
        <v>0</v>
      </c>
      <c r="AS57" s="144">
        <f>AR57*$D57</f>
        <v>0</v>
      </c>
      <c r="AT57" s="144">
        <f>$AR57*$G57</f>
        <v>0</v>
      </c>
      <c r="AU57" s="144">
        <f>$AR57*$J57</f>
        <v>0</v>
      </c>
      <c r="AV57" s="150">
        <f>$AR57*$M57</f>
        <v>0</v>
      </c>
    </row>
    <row r="58" spans="1:48" x14ac:dyDescent="0.2">
      <c r="A58" s="57" t="s">
        <v>7</v>
      </c>
      <c r="B58" s="54"/>
      <c r="C58" s="66"/>
      <c r="D58" s="68"/>
      <c r="E58" s="72" t="str">
        <f>IF(C58 &lt;&gt; "",VLOOKUP(C58,DADOS!$A$4:$D$30,3,0),"")</f>
        <v/>
      </c>
      <c r="F58" s="66"/>
      <c r="G58" s="68"/>
      <c r="H58" s="73" t="str">
        <f>IF(F58 &lt;&gt; "",VLOOKUP(F58,DADOS!$A$4:$D$30,3,0),"")</f>
        <v/>
      </c>
      <c r="I58" s="66"/>
      <c r="J58" s="68"/>
      <c r="K58" s="74" t="str">
        <f>IF(I58 &lt;&gt; "",VLOOKUP(I58,DADOS!$A$4:$D$30,3,0),"")</f>
        <v/>
      </c>
      <c r="L58" s="66"/>
      <c r="M58" s="68"/>
      <c r="N58" s="75" t="str">
        <f>IF(L58 &lt;&gt; "",VLOOKUP(L58,DADOS!$A$4:$D$30,3,0),"")</f>
        <v/>
      </c>
      <c r="O58" s="30"/>
      <c r="P58" s="34"/>
      <c r="Q58" s="13"/>
      <c r="R58" s="13"/>
      <c r="S58" s="13"/>
      <c r="T58" s="13"/>
      <c r="U58" s="13"/>
      <c r="V58" s="13"/>
      <c r="W58" s="13"/>
      <c r="X58" s="39"/>
      <c r="Y58" s="42"/>
      <c r="Z58" s="152"/>
      <c r="AB58" s="144">
        <f t="shared" si="2"/>
        <v>0</v>
      </c>
      <c r="AC58" s="144">
        <f t="shared" si="3"/>
        <v>0</v>
      </c>
      <c r="AD58" s="144">
        <f t="shared" si="4"/>
        <v>0</v>
      </c>
      <c r="AE58" s="144">
        <f t="shared" si="5"/>
        <v>0</v>
      </c>
      <c r="AF58" s="144">
        <f t="shared" si="6"/>
        <v>0</v>
      </c>
      <c r="AG58" s="144">
        <f t="shared" si="7"/>
        <v>0</v>
      </c>
      <c r="AH58" s="144">
        <f t="shared" si="8"/>
        <v>0</v>
      </c>
      <c r="AI58" s="144">
        <f t="shared" si="9"/>
        <v>0</v>
      </c>
      <c r="AJ58" s="144">
        <f t="shared" si="10"/>
        <v>0</v>
      </c>
      <c r="AK58" s="144">
        <f t="shared" si="11"/>
        <v>0</v>
      </c>
      <c r="AL58" s="144">
        <f t="shared" si="12"/>
        <v>0</v>
      </c>
      <c r="AM58" s="144">
        <f t="shared" si="13"/>
        <v>0</v>
      </c>
      <c r="AN58" s="144">
        <f t="shared" si="14"/>
        <v>0</v>
      </c>
      <c r="AO58" s="144">
        <f t="shared" si="15"/>
        <v>0</v>
      </c>
      <c r="AP58" s="144">
        <f t="shared" si="16"/>
        <v>0</v>
      </c>
      <c r="AQ58" s="144">
        <f t="shared" si="17"/>
        <v>0</v>
      </c>
      <c r="AR58" s="144">
        <f>SUM(Q58:X58)</f>
        <v>0</v>
      </c>
      <c r="AS58" s="144">
        <f>AR58*$D58</f>
        <v>0</v>
      </c>
      <c r="AT58" s="144">
        <f>$AR58*$G58</f>
        <v>0</v>
      </c>
      <c r="AU58" s="144">
        <f>$AR58*$J58</f>
        <v>0</v>
      </c>
      <c r="AV58" s="150">
        <f>$AR58*$M58</f>
        <v>0</v>
      </c>
    </row>
    <row r="59" spans="1:48" x14ac:dyDescent="0.2">
      <c r="A59" s="58" t="s">
        <v>8</v>
      </c>
      <c r="B59" s="50">
        <f>B3</f>
        <v>44684</v>
      </c>
      <c r="C59" s="66"/>
      <c r="D59" s="68"/>
      <c r="E59" s="76" t="str">
        <f>IF(C59 &lt;&gt; "",VLOOKUP(C59,DADOS!$A$4:$D$30,3,0),"")</f>
        <v/>
      </c>
      <c r="F59" s="66"/>
      <c r="G59" s="68"/>
      <c r="H59" s="77" t="str">
        <f>IF(F59 &lt;&gt; "",VLOOKUP(F59,DADOS!$A$4:$D$30,3,0),"")</f>
        <v/>
      </c>
      <c r="I59" s="66"/>
      <c r="J59" s="68"/>
      <c r="K59" s="78" t="str">
        <f>IF(I59 &lt;&gt; "",VLOOKUP(I59,DADOS!$A$4:$D$30,3,0),"")</f>
        <v/>
      </c>
      <c r="L59" s="66"/>
      <c r="M59" s="68"/>
      <c r="N59" s="79" t="str">
        <f>IF(L59 &lt;&gt; "",VLOOKUP(L59,DADOS!$A$4:$D$30,3,0),"")</f>
        <v/>
      </c>
      <c r="O59" s="135"/>
      <c r="P59" s="135"/>
      <c r="Q59" s="13"/>
      <c r="R59" s="13"/>
      <c r="S59" s="13"/>
      <c r="T59" s="13"/>
      <c r="U59" s="13"/>
      <c r="V59" s="13"/>
      <c r="W59" s="13"/>
      <c r="X59" s="39"/>
      <c r="Y59" s="42"/>
      <c r="Z59" s="152"/>
      <c r="AB59" s="144">
        <f t="shared" si="2"/>
        <v>0</v>
      </c>
      <c r="AC59" s="144">
        <f t="shared" si="3"/>
        <v>0</v>
      </c>
      <c r="AD59" s="144">
        <f t="shared" si="4"/>
        <v>0</v>
      </c>
      <c r="AE59" s="144">
        <f t="shared" si="5"/>
        <v>0</v>
      </c>
      <c r="AF59" s="144">
        <f t="shared" si="6"/>
        <v>0</v>
      </c>
      <c r="AG59" s="144">
        <f t="shared" si="7"/>
        <v>0</v>
      </c>
      <c r="AH59" s="144">
        <f t="shared" si="8"/>
        <v>0</v>
      </c>
      <c r="AI59" s="144">
        <f t="shared" si="9"/>
        <v>0</v>
      </c>
      <c r="AJ59" s="144">
        <f t="shared" si="10"/>
        <v>0</v>
      </c>
      <c r="AK59" s="144">
        <f t="shared" si="11"/>
        <v>0</v>
      </c>
      <c r="AL59" s="144">
        <f t="shared" si="12"/>
        <v>0</v>
      </c>
      <c r="AM59" s="144">
        <f t="shared" si="13"/>
        <v>0</v>
      </c>
      <c r="AN59" s="144">
        <f t="shared" si="14"/>
        <v>0</v>
      </c>
      <c r="AO59" s="144">
        <f t="shared" si="15"/>
        <v>0</v>
      </c>
      <c r="AP59" s="144">
        <f t="shared" si="16"/>
        <v>0</v>
      </c>
      <c r="AQ59" s="144">
        <f t="shared" si="17"/>
        <v>0</v>
      </c>
      <c r="AR59" s="144">
        <f>SUM(Q59:X59)</f>
        <v>0</v>
      </c>
      <c r="AS59" s="144">
        <f>AR59*$D59</f>
        <v>0</v>
      </c>
      <c r="AT59" s="144">
        <f>$AR59*$G59</f>
        <v>0</v>
      </c>
      <c r="AU59" s="144">
        <f>$AR59*$J59</f>
        <v>0</v>
      </c>
      <c r="AV59" s="150">
        <f>$AR59*$M59</f>
        <v>0</v>
      </c>
    </row>
    <row r="60" spans="1:48" x14ac:dyDescent="0.2">
      <c r="A60" s="59" t="s">
        <v>2</v>
      </c>
      <c r="B60" s="51" t="str">
        <f>$B$4</f>
        <v>UTI</v>
      </c>
      <c r="C60" s="67"/>
      <c r="D60" s="69"/>
      <c r="E60" s="80" t="str">
        <f>IF(C60 &lt;&gt; "",VLOOKUP(C60,DADOS!$A$4:$D$30,3,0),"")</f>
        <v/>
      </c>
      <c r="F60" s="67"/>
      <c r="G60" s="69"/>
      <c r="H60" s="81" t="str">
        <f>IF(F60 &lt;&gt; "",VLOOKUP(F60,DADOS!$A$4:$D$30,3,0),"")</f>
        <v/>
      </c>
      <c r="I60" s="67"/>
      <c r="J60" s="69"/>
      <c r="K60" s="82" t="str">
        <f>IF(I60 &lt;&gt; "",VLOOKUP(I60,DADOS!$A$4:$D$30,3,0),"")</f>
        <v/>
      </c>
      <c r="L60" s="67"/>
      <c r="M60" s="69"/>
      <c r="N60" s="83" t="str">
        <f>IF(L60 &lt;&gt; "",VLOOKUP(L60,DADOS!$A$4:$D$30,3,0),"")</f>
        <v/>
      </c>
      <c r="O60" s="30"/>
      <c r="P60" s="34"/>
      <c r="Q60" s="12"/>
      <c r="R60" s="12"/>
      <c r="S60" s="12"/>
      <c r="T60" s="12"/>
      <c r="U60" s="12"/>
      <c r="V60" s="12"/>
      <c r="W60" s="12"/>
      <c r="X60" s="38"/>
      <c r="Y60" s="43"/>
      <c r="Z60" s="153"/>
      <c r="AB60" s="144">
        <f t="shared" si="2"/>
        <v>0</v>
      </c>
      <c r="AC60" s="144">
        <f t="shared" si="3"/>
        <v>0</v>
      </c>
      <c r="AD60" s="144">
        <f t="shared" si="4"/>
        <v>0</v>
      </c>
      <c r="AE60" s="144">
        <f t="shared" si="5"/>
        <v>0</v>
      </c>
      <c r="AF60" s="144">
        <f t="shared" si="6"/>
        <v>0</v>
      </c>
      <c r="AG60" s="144">
        <f t="shared" si="7"/>
        <v>0</v>
      </c>
      <c r="AH60" s="144">
        <f t="shared" si="8"/>
        <v>0</v>
      </c>
      <c r="AI60" s="144">
        <f t="shared" si="9"/>
        <v>0</v>
      </c>
      <c r="AJ60" s="144">
        <f t="shared" si="10"/>
        <v>0</v>
      </c>
      <c r="AK60" s="144">
        <f t="shared" si="11"/>
        <v>0</v>
      </c>
      <c r="AL60" s="144">
        <f t="shared" si="12"/>
        <v>0</v>
      </c>
      <c r="AM60" s="144">
        <f t="shared" si="13"/>
        <v>0</v>
      </c>
      <c r="AN60" s="144">
        <f t="shared" si="14"/>
        <v>0</v>
      </c>
      <c r="AO60" s="144">
        <f t="shared" si="15"/>
        <v>0</v>
      </c>
      <c r="AP60" s="144">
        <f t="shared" si="16"/>
        <v>0</v>
      </c>
      <c r="AQ60" s="144">
        <f t="shared" si="17"/>
        <v>0</v>
      </c>
      <c r="AR60" s="144">
        <f>SUM(Q60:X60)</f>
        <v>0</v>
      </c>
      <c r="AS60" s="144">
        <f>AR60*$D60</f>
        <v>0</v>
      </c>
      <c r="AT60" s="144">
        <f>$AR60*$G60</f>
        <v>0</v>
      </c>
      <c r="AU60" s="144">
        <f>$AR60*$J60</f>
        <v>0</v>
      </c>
      <c r="AV60" s="150">
        <f>$AR60*$M60</f>
        <v>0</v>
      </c>
    </row>
    <row r="61" spans="1:48" x14ac:dyDescent="0.2">
      <c r="A61" s="60" t="s">
        <v>4</v>
      </c>
      <c r="B61" s="48">
        <v>12</v>
      </c>
      <c r="C61" s="66"/>
      <c r="D61" s="68"/>
      <c r="E61" s="72" t="str">
        <f>IF(C61 &lt;&gt; "",VLOOKUP(C61,DADOS!$A$4:$D$30,3,0),"")</f>
        <v/>
      </c>
      <c r="F61" s="66"/>
      <c r="G61" s="68"/>
      <c r="H61" s="73" t="str">
        <f>IF(F61 &lt;&gt; "",VLOOKUP(F61,DADOS!$A$4:$D$30,3,0),"")</f>
        <v/>
      </c>
      <c r="I61" s="66"/>
      <c r="J61" s="68"/>
      <c r="K61" s="74" t="str">
        <f>IF(I61 &lt;&gt; "",VLOOKUP(I61,DADOS!$A$4:$D$30,3,0),"")</f>
        <v/>
      </c>
      <c r="L61" s="66"/>
      <c r="M61" s="68"/>
      <c r="N61" s="75" t="str">
        <f>IF(L61 &lt;&gt; "",VLOOKUP(L61,DADOS!$A$4:$D$30,3,0),"")</f>
        <v/>
      </c>
      <c r="O61" s="30"/>
      <c r="P61" s="34"/>
      <c r="Q61" s="13"/>
      <c r="R61" s="13"/>
      <c r="S61" s="13"/>
      <c r="T61" s="13"/>
      <c r="U61" s="13"/>
      <c r="V61" s="13"/>
      <c r="W61" s="13"/>
      <c r="X61" s="39"/>
      <c r="Y61" s="42"/>
      <c r="Z61" s="152"/>
      <c r="AB61" s="144">
        <f t="shared" si="2"/>
        <v>0</v>
      </c>
      <c r="AC61" s="144">
        <f t="shared" si="3"/>
        <v>0</v>
      </c>
      <c r="AD61" s="144">
        <f t="shared" si="4"/>
        <v>0</v>
      </c>
      <c r="AE61" s="144">
        <f t="shared" si="5"/>
        <v>0</v>
      </c>
      <c r="AF61" s="144">
        <f t="shared" si="6"/>
        <v>0</v>
      </c>
      <c r="AG61" s="144">
        <f t="shared" si="7"/>
        <v>0</v>
      </c>
      <c r="AH61" s="144">
        <f t="shared" si="8"/>
        <v>0</v>
      </c>
      <c r="AI61" s="144">
        <f t="shared" si="9"/>
        <v>0</v>
      </c>
      <c r="AJ61" s="144">
        <f t="shared" si="10"/>
        <v>0</v>
      </c>
      <c r="AK61" s="144">
        <f t="shared" si="11"/>
        <v>0</v>
      </c>
      <c r="AL61" s="144">
        <f t="shared" si="12"/>
        <v>0</v>
      </c>
      <c r="AM61" s="144">
        <f t="shared" si="13"/>
        <v>0</v>
      </c>
      <c r="AN61" s="144">
        <f t="shared" si="14"/>
        <v>0</v>
      </c>
      <c r="AO61" s="144">
        <f t="shared" si="15"/>
        <v>0</v>
      </c>
      <c r="AP61" s="144">
        <f t="shared" si="16"/>
        <v>0</v>
      </c>
      <c r="AQ61" s="144">
        <f t="shared" si="17"/>
        <v>0</v>
      </c>
      <c r="AR61" s="144">
        <f>SUM(Q61:X61)</f>
        <v>0</v>
      </c>
      <c r="AS61" s="144">
        <f>AR61*$D61</f>
        <v>0</v>
      </c>
      <c r="AT61" s="144">
        <f>$AR61*$G61</f>
        <v>0</v>
      </c>
      <c r="AU61" s="144">
        <f>$AR61*$J61</f>
        <v>0</v>
      </c>
      <c r="AV61" s="150">
        <f>$AR61*$M61</f>
        <v>0</v>
      </c>
    </row>
    <row r="62" spans="1:48" x14ac:dyDescent="0.2">
      <c r="A62" s="60" t="s">
        <v>5</v>
      </c>
      <c r="B62" s="54"/>
      <c r="C62" s="66"/>
      <c r="D62" s="68"/>
      <c r="E62" s="72" t="str">
        <f>IF(C62 &lt;&gt; "",VLOOKUP(C62,DADOS!$A$4:$D$30,3,0),"")</f>
        <v/>
      </c>
      <c r="F62" s="66"/>
      <c r="G62" s="68"/>
      <c r="H62" s="73" t="str">
        <f>IF(F62 &lt;&gt; "",VLOOKUP(F62,DADOS!$A$4:$D$30,3,0),"")</f>
        <v/>
      </c>
      <c r="I62" s="66"/>
      <c r="J62" s="68"/>
      <c r="K62" s="74" t="str">
        <f>IF(I62 &lt;&gt; "",VLOOKUP(I62,DADOS!$A$4:$D$30,3,0),"")</f>
        <v/>
      </c>
      <c r="L62" s="66"/>
      <c r="M62" s="68"/>
      <c r="N62" s="75" t="str">
        <f>IF(L62 &lt;&gt; "",VLOOKUP(L62,DADOS!$A$4:$D$30,3,0),"")</f>
        <v/>
      </c>
      <c r="O62" s="30"/>
      <c r="P62" s="34"/>
      <c r="Q62" s="13"/>
      <c r="R62" s="13"/>
      <c r="S62" s="13"/>
      <c r="T62" s="13"/>
      <c r="U62" s="13"/>
      <c r="V62" s="13"/>
      <c r="W62" s="13"/>
      <c r="X62" s="39"/>
      <c r="Y62" s="42"/>
      <c r="Z62" s="152"/>
      <c r="AB62" s="144">
        <f t="shared" si="2"/>
        <v>0</v>
      </c>
      <c r="AC62" s="144">
        <f t="shared" si="3"/>
        <v>0</v>
      </c>
      <c r="AD62" s="144">
        <f t="shared" si="4"/>
        <v>0</v>
      </c>
      <c r="AE62" s="144">
        <f t="shared" si="5"/>
        <v>0</v>
      </c>
      <c r="AF62" s="144">
        <f t="shared" si="6"/>
        <v>0</v>
      </c>
      <c r="AG62" s="144">
        <f t="shared" si="7"/>
        <v>0</v>
      </c>
      <c r="AH62" s="144">
        <f t="shared" si="8"/>
        <v>0</v>
      </c>
      <c r="AI62" s="144">
        <f t="shared" si="9"/>
        <v>0</v>
      </c>
      <c r="AJ62" s="144">
        <f t="shared" si="10"/>
        <v>0</v>
      </c>
      <c r="AK62" s="144">
        <f t="shared" si="11"/>
        <v>0</v>
      </c>
      <c r="AL62" s="144">
        <f t="shared" si="12"/>
        <v>0</v>
      </c>
      <c r="AM62" s="144">
        <f t="shared" si="13"/>
        <v>0</v>
      </c>
      <c r="AN62" s="144">
        <f t="shared" si="14"/>
        <v>0</v>
      </c>
      <c r="AO62" s="144">
        <f t="shared" si="15"/>
        <v>0</v>
      </c>
      <c r="AP62" s="144">
        <f t="shared" si="16"/>
        <v>0</v>
      </c>
      <c r="AQ62" s="144">
        <f t="shared" si="17"/>
        <v>0</v>
      </c>
      <c r="AR62" s="144">
        <f>SUM(Q62:X62)</f>
        <v>0</v>
      </c>
      <c r="AS62" s="144">
        <f>AR62*$D62</f>
        <v>0</v>
      </c>
      <c r="AT62" s="144">
        <f>$AR62*$G62</f>
        <v>0</v>
      </c>
      <c r="AU62" s="144">
        <f>$AR62*$J62</f>
        <v>0</v>
      </c>
      <c r="AV62" s="150">
        <f>$AR62*$M62</f>
        <v>0</v>
      </c>
    </row>
    <row r="63" spans="1:48" x14ac:dyDescent="0.2">
      <c r="A63" s="60" t="s">
        <v>7</v>
      </c>
      <c r="B63" s="54"/>
      <c r="C63" s="66"/>
      <c r="D63" s="68"/>
      <c r="E63" s="72" t="str">
        <f>IF(C63 &lt;&gt; "",VLOOKUP(C63,DADOS!$A$4:$D$30,3,0),"")</f>
        <v/>
      </c>
      <c r="F63" s="66"/>
      <c r="G63" s="68"/>
      <c r="H63" s="73" t="str">
        <f>IF(F63 &lt;&gt; "",VLOOKUP(F63,DADOS!$A$4:$D$30,3,0),"")</f>
        <v/>
      </c>
      <c r="I63" s="66"/>
      <c r="J63" s="68"/>
      <c r="K63" s="74" t="str">
        <f>IF(I63 &lt;&gt; "",VLOOKUP(I63,DADOS!$A$4:$D$30,3,0),"")</f>
        <v/>
      </c>
      <c r="L63" s="66"/>
      <c r="M63" s="68"/>
      <c r="N63" s="75" t="str">
        <f>IF(L63 &lt;&gt; "",VLOOKUP(L63,DADOS!$A$4:$D$30,3,0),"")</f>
        <v/>
      </c>
      <c r="O63" s="30"/>
      <c r="P63" s="34"/>
      <c r="Q63" s="13"/>
      <c r="R63" s="13"/>
      <c r="S63" s="13"/>
      <c r="T63" s="13"/>
      <c r="U63" s="13"/>
      <c r="V63" s="13"/>
      <c r="W63" s="13"/>
      <c r="X63" s="39"/>
      <c r="Y63" s="42"/>
      <c r="Z63" s="152"/>
      <c r="AB63" s="144">
        <f t="shared" si="2"/>
        <v>0</v>
      </c>
      <c r="AC63" s="144">
        <f t="shared" si="3"/>
        <v>0</v>
      </c>
      <c r="AD63" s="144">
        <f t="shared" si="4"/>
        <v>0</v>
      </c>
      <c r="AE63" s="144">
        <f t="shared" si="5"/>
        <v>0</v>
      </c>
      <c r="AF63" s="144">
        <f t="shared" si="6"/>
        <v>0</v>
      </c>
      <c r="AG63" s="144">
        <f t="shared" si="7"/>
        <v>0</v>
      </c>
      <c r="AH63" s="144">
        <f t="shared" si="8"/>
        <v>0</v>
      </c>
      <c r="AI63" s="144">
        <f t="shared" si="9"/>
        <v>0</v>
      </c>
      <c r="AJ63" s="144">
        <f t="shared" si="10"/>
        <v>0</v>
      </c>
      <c r="AK63" s="144">
        <f t="shared" si="11"/>
        <v>0</v>
      </c>
      <c r="AL63" s="144">
        <f t="shared" si="12"/>
        <v>0</v>
      </c>
      <c r="AM63" s="144">
        <f t="shared" si="13"/>
        <v>0</v>
      </c>
      <c r="AN63" s="144">
        <f t="shared" si="14"/>
        <v>0</v>
      </c>
      <c r="AO63" s="144">
        <f t="shared" si="15"/>
        <v>0</v>
      </c>
      <c r="AP63" s="144">
        <f t="shared" si="16"/>
        <v>0</v>
      </c>
      <c r="AQ63" s="144">
        <f t="shared" si="17"/>
        <v>0</v>
      </c>
      <c r="AR63" s="144">
        <f>SUM(Q63:X63)</f>
        <v>0</v>
      </c>
      <c r="AS63" s="144">
        <f>AR63*$D63</f>
        <v>0</v>
      </c>
      <c r="AT63" s="144">
        <f>$AR63*$G63</f>
        <v>0</v>
      </c>
      <c r="AU63" s="144">
        <f>$AR63*$J63</f>
        <v>0</v>
      </c>
      <c r="AV63" s="150">
        <f>$AR63*$M63</f>
        <v>0</v>
      </c>
    </row>
    <row r="64" spans="1:48" x14ac:dyDescent="0.2">
      <c r="A64" s="60" t="s">
        <v>8</v>
      </c>
      <c r="B64" s="52">
        <f>$B$3</f>
        <v>44684</v>
      </c>
      <c r="C64" s="66"/>
      <c r="D64" s="68"/>
      <c r="E64" s="76" t="str">
        <f>IF(C64 &lt;&gt; "",VLOOKUP(C64,DADOS!$A$4:$D$30,3,0),"")</f>
        <v/>
      </c>
      <c r="F64" s="66"/>
      <c r="G64" s="68"/>
      <c r="H64" s="77" t="str">
        <f>IF(F64 &lt;&gt; "",VLOOKUP(F64,DADOS!$A$4:$D$30,3,0),"")</f>
        <v/>
      </c>
      <c r="I64" s="66"/>
      <c r="J64" s="68"/>
      <c r="K64" s="78" t="str">
        <f>IF(I64 &lt;&gt; "",VLOOKUP(I64,DADOS!$A$4:$D$30,3,0),"")</f>
        <v/>
      </c>
      <c r="L64" s="66"/>
      <c r="M64" s="68"/>
      <c r="N64" s="79" t="str">
        <f>IF(L64 &lt;&gt; "",VLOOKUP(L64,DADOS!$A$4:$D$30,3,0),"")</f>
        <v/>
      </c>
      <c r="O64" s="135"/>
      <c r="P64" s="135"/>
      <c r="Q64" s="13"/>
      <c r="R64" s="13"/>
      <c r="S64" s="13"/>
      <c r="T64" s="13"/>
      <c r="U64" s="13"/>
      <c r="V64" s="13"/>
      <c r="W64" s="13"/>
      <c r="X64" s="39"/>
      <c r="Y64" s="42"/>
      <c r="Z64" s="152"/>
      <c r="AB64" s="144">
        <f t="shared" si="2"/>
        <v>0</v>
      </c>
      <c r="AC64" s="144">
        <f t="shared" si="3"/>
        <v>0</v>
      </c>
      <c r="AD64" s="144">
        <f t="shared" si="4"/>
        <v>0</v>
      </c>
      <c r="AE64" s="144">
        <f t="shared" si="5"/>
        <v>0</v>
      </c>
      <c r="AF64" s="144">
        <f t="shared" si="6"/>
        <v>0</v>
      </c>
      <c r="AG64" s="144">
        <f t="shared" si="7"/>
        <v>0</v>
      </c>
      <c r="AH64" s="144">
        <f t="shared" si="8"/>
        <v>0</v>
      </c>
      <c r="AI64" s="144">
        <f t="shared" si="9"/>
        <v>0</v>
      </c>
      <c r="AJ64" s="144">
        <f t="shared" si="10"/>
        <v>0</v>
      </c>
      <c r="AK64" s="144">
        <f t="shared" si="11"/>
        <v>0</v>
      </c>
      <c r="AL64" s="144">
        <f t="shared" si="12"/>
        <v>0</v>
      </c>
      <c r="AM64" s="144">
        <f t="shared" si="13"/>
        <v>0</v>
      </c>
      <c r="AN64" s="144">
        <f t="shared" si="14"/>
        <v>0</v>
      </c>
      <c r="AO64" s="144">
        <f t="shared" si="15"/>
        <v>0</v>
      </c>
      <c r="AP64" s="144">
        <f t="shared" si="16"/>
        <v>0</v>
      </c>
      <c r="AQ64" s="144">
        <f t="shared" si="17"/>
        <v>0</v>
      </c>
      <c r="AR64" s="144">
        <f>SUM(Q64:X64)</f>
        <v>0</v>
      </c>
      <c r="AS64" s="144">
        <f>AR64*$D64</f>
        <v>0</v>
      </c>
      <c r="AT64" s="144">
        <f>$AR64*$G64</f>
        <v>0</v>
      </c>
      <c r="AU64" s="144">
        <f>$AR64*$J64</f>
        <v>0</v>
      </c>
      <c r="AV64" s="150">
        <f>$AR64*$M64</f>
        <v>0</v>
      </c>
    </row>
    <row r="65" spans="1:48" x14ac:dyDescent="0.2">
      <c r="A65" s="56" t="s">
        <v>2</v>
      </c>
      <c r="B65" s="47" t="str">
        <f>$B$4</f>
        <v>UTI</v>
      </c>
      <c r="C65" s="67"/>
      <c r="D65" s="69"/>
      <c r="E65" s="80" t="str">
        <f>IF(C65 &lt;&gt; "",VLOOKUP(C65,DADOS!$A$4:$D$30,3,0),"")</f>
        <v/>
      </c>
      <c r="F65" s="67"/>
      <c r="G65" s="69"/>
      <c r="H65" s="81" t="str">
        <f>IF(F65 &lt;&gt; "",VLOOKUP(F65,DADOS!$A$4:$D$30,3,0),"")</f>
        <v/>
      </c>
      <c r="I65" s="67"/>
      <c r="J65" s="69"/>
      <c r="K65" s="82" t="str">
        <f>IF(I65 &lt;&gt; "",VLOOKUP(I65,DADOS!$A$4:$D$30,3,0),"")</f>
        <v/>
      </c>
      <c r="L65" s="67"/>
      <c r="M65" s="69"/>
      <c r="N65" s="83" t="str">
        <f>IF(L65 &lt;&gt; "",VLOOKUP(L65,DADOS!$A$4:$D$30,3,0),"")</f>
        <v/>
      </c>
      <c r="O65" s="30"/>
      <c r="P65" s="34"/>
      <c r="Q65" s="12"/>
      <c r="R65" s="12"/>
      <c r="S65" s="12"/>
      <c r="T65" s="12"/>
      <c r="U65" s="12"/>
      <c r="V65" s="12"/>
      <c r="W65" s="12"/>
      <c r="X65" s="38"/>
      <c r="Y65" s="43"/>
      <c r="Z65" s="153"/>
      <c r="AB65" s="144">
        <f t="shared" si="2"/>
        <v>0</v>
      </c>
      <c r="AC65" s="144">
        <f t="shared" si="3"/>
        <v>0</v>
      </c>
      <c r="AD65" s="144">
        <f t="shared" si="4"/>
        <v>0</v>
      </c>
      <c r="AE65" s="144">
        <f t="shared" si="5"/>
        <v>0</v>
      </c>
      <c r="AF65" s="144">
        <f t="shared" si="6"/>
        <v>0</v>
      </c>
      <c r="AG65" s="144">
        <f t="shared" si="7"/>
        <v>0</v>
      </c>
      <c r="AH65" s="144">
        <f t="shared" si="8"/>
        <v>0</v>
      </c>
      <c r="AI65" s="144">
        <f t="shared" si="9"/>
        <v>0</v>
      </c>
      <c r="AJ65" s="144">
        <f t="shared" si="10"/>
        <v>0</v>
      </c>
      <c r="AK65" s="144">
        <f t="shared" si="11"/>
        <v>0</v>
      </c>
      <c r="AL65" s="144">
        <f t="shared" si="12"/>
        <v>0</v>
      </c>
      <c r="AM65" s="144">
        <f t="shared" si="13"/>
        <v>0</v>
      </c>
      <c r="AN65" s="144">
        <f t="shared" si="14"/>
        <v>0</v>
      </c>
      <c r="AO65" s="144">
        <f t="shared" si="15"/>
        <v>0</v>
      </c>
      <c r="AP65" s="144">
        <f t="shared" si="16"/>
        <v>0</v>
      </c>
      <c r="AQ65" s="144">
        <f t="shared" si="17"/>
        <v>0</v>
      </c>
      <c r="AR65" s="144">
        <f>SUM(Q65:X65)</f>
        <v>0</v>
      </c>
      <c r="AS65" s="144">
        <f>AR65*$D65</f>
        <v>0</v>
      </c>
      <c r="AT65" s="144">
        <f>$AR65*$G65</f>
        <v>0</v>
      </c>
      <c r="AU65" s="144">
        <f>$AR65*$J65</f>
        <v>0</v>
      </c>
      <c r="AV65" s="150">
        <f>$AR65*$M65</f>
        <v>0</v>
      </c>
    </row>
    <row r="66" spans="1:48" x14ac:dyDescent="0.2">
      <c r="A66" s="57" t="s">
        <v>4</v>
      </c>
      <c r="B66" s="48">
        <v>13</v>
      </c>
      <c r="C66" s="66"/>
      <c r="D66" s="68"/>
      <c r="E66" s="72" t="str">
        <f>IF(C66 &lt;&gt; "",VLOOKUP(C66,DADOS!$A$4:$D$30,3,0),"")</f>
        <v/>
      </c>
      <c r="F66" s="66"/>
      <c r="G66" s="68"/>
      <c r="H66" s="73" t="str">
        <f>IF(F66 &lt;&gt; "",VLOOKUP(F66,DADOS!$A$4:$D$30,3,0),"")</f>
        <v/>
      </c>
      <c r="I66" s="66"/>
      <c r="J66" s="68"/>
      <c r="K66" s="74" t="str">
        <f>IF(I66 &lt;&gt; "",VLOOKUP(I66,DADOS!$A$4:$D$30,3,0),"")</f>
        <v/>
      </c>
      <c r="L66" s="66"/>
      <c r="M66" s="68"/>
      <c r="N66" s="75" t="str">
        <f>IF(L66 &lt;&gt; "",VLOOKUP(L66,DADOS!$A$4:$D$30,3,0),"")</f>
        <v/>
      </c>
      <c r="O66" s="30"/>
      <c r="P66" s="34"/>
      <c r="Q66" s="13"/>
      <c r="R66" s="13"/>
      <c r="S66" s="13"/>
      <c r="T66" s="13"/>
      <c r="U66" s="13"/>
      <c r="V66" s="13"/>
      <c r="W66" s="13"/>
      <c r="X66" s="39"/>
      <c r="Y66" s="42"/>
      <c r="Z66" s="152"/>
      <c r="AB66" s="144">
        <f t="shared" si="2"/>
        <v>0</v>
      </c>
      <c r="AC66" s="144">
        <f t="shared" si="3"/>
        <v>0</v>
      </c>
      <c r="AD66" s="144">
        <f t="shared" si="4"/>
        <v>0</v>
      </c>
      <c r="AE66" s="144">
        <f t="shared" si="5"/>
        <v>0</v>
      </c>
      <c r="AF66" s="144">
        <f t="shared" si="6"/>
        <v>0</v>
      </c>
      <c r="AG66" s="144">
        <f t="shared" si="7"/>
        <v>0</v>
      </c>
      <c r="AH66" s="144">
        <f t="shared" si="8"/>
        <v>0</v>
      </c>
      <c r="AI66" s="144">
        <f t="shared" si="9"/>
        <v>0</v>
      </c>
      <c r="AJ66" s="144">
        <f t="shared" si="10"/>
        <v>0</v>
      </c>
      <c r="AK66" s="144">
        <f t="shared" si="11"/>
        <v>0</v>
      </c>
      <c r="AL66" s="144">
        <f t="shared" si="12"/>
        <v>0</v>
      </c>
      <c r="AM66" s="144">
        <f t="shared" si="13"/>
        <v>0</v>
      </c>
      <c r="AN66" s="144">
        <f t="shared" si="14"/>
        <v>0</v>
      </c>
      <c r="AO66" s="144">
        <f t="shared" si="15"/>
        <v>0</v>
      </c>
      <c r="AP66" s="144">
        <f t="shared" si="16"/>
        <v>0</v>
      </c>
      <c r="AQ66" s="144">
        <f t="shared" si="17"/>
        <v>0</v>
      </c>
      <c r="AR66" s="144">
        <f>SUM(Q66:X66)</f>
        <v>0</v>
      </c>
      <c r="AS66" s="144">
        <f>AR66*$D66</f>
        <v>0</v>
      </c>
      <c r="AT66" s="144">
        <f>$AR66*$G66</f>
        <v>0</v>
      </c>
      <c r="AU66" s="144">
        <f>$AR66*$J66</f>
        <v>0</v>
      </c>
      <c r="AV66" s="150">
        <f>$AR66*$M66</f>
        <v>0</v>
      </c>
    </row>
    <row r="67" spans="1:48" x14ac:dyDescent="0.2">
      <c r="A67" s="57" t="s">
        <v>5</v>
      </c>
      <c r="B67" s="54"/>
      <c r="C67" s="66"/>
      <c r="D67" s="68"/>
      <c r="E67" s="72" t="str">
        <f>IF(C67 &lt;&gt; "",VLOOKUP(C67,DADOS!$A$4:$D$30,3,0),"")</f>
        <v/>
      </c>
      <c r="F67" s="66"/>
      <c r="G67" s="68"/>
      <c r="H67" s="73" t="str">
        <f>IF(F67 &lt;&gt; "",VLOOKUP(F67,DADOS!$A$4:$D$30,3,0),"")</f>
        <v/>
      </c>
      <c r="I67" s="66"/>
      <c r="J67" s="68"/>
      <c r="K67" s="74" t="str">
        <f>IF(I67 &lt;&gt; "",VLOOKUP(I67,DADOS!$A$4:$D$30,3,0),"")</f>
        <v/>
      </c>
      <c r="L67" s="66"/>
      <c r="M67" s="68"/>
      <c r="N67" s="75" t="str">
        <f>IF(L67 &lt;&gt; "",VLOOKUP(L67,DADOS!$A$4:$D$30,3,0),"")</f>
        <v/>
      </c>
      <c r="O67" s="30"/>
      <c r="P67" s="34"/>
      <c r="Q67" s="13"/>
      <c r="R67" s="13"/>
      <c r="S67" s="13"/>
      <c r="T67" s="13"/>
      <c r="U67" s="13"/>
      <c r="V67" s="13"/>
      <c r="W67" s="13"/>
      <c r="X67" s="39"/>
      <c r="Y67" s="42"/>
      <c r="Z67" s="152"/>
      <c r="AB67" s="144">
        <f t="shared" si="2"/>
        <v>0</v>
      </c>
      <c r="AC67" s="144">
        <f t="shared" si="3"/>
        <v>0</v>
      </c>
      <c r="AD67" s="144">
        <f t="shared" si="4"/>
        <v>0</v>
      </c>
      <c r="AE67" s="144">
        <f t="shared" si="5"/>
        <v>0</v>
      </c>
      <c r="AF67" s="144">
        <f t="shared" si="6"/>
        <v>0</v>
      </c>
      <c r="AG67" s="144">
        <f t="shared" si="7"/>
        <v>0</v>
      </c>
      <c r="AH67" s="144">
        <f t="shared" si="8"/>
        <v>0</v>
      </c>
      <c r="AI67" s="144">
        <f t="shared" si="9"/>
        <v>0</v>
      </c>
      <c r="AJ67" s="144">
        <f t="shared" si="10"/>
        <v>0</v>
      </c>
      <c r="AK67" s="144">
        <f t="shared" si="11"/>
        <v>0</v>
      </c>
      <c r="AL67" s="144">
        <f t="shared" si="12"/>
        <v>0</v>
      </c>
      <c r="AM67" s="144">
        <f t="shared" si="13"/>
        <v>0</v>
      </c>
      <c r="AN67" s="144">
        <f t="shared" si="14"/>
        <v>0</v>
      </c>
      <c r="AO67" s="144">
        <f t="shared" si="15"/>
        <v>0</v>
      </c>
      <c r="AP67" s="144">
        <f t="shared" si="16"/>
        <v>0</v>
      </c>
      <c r="AQ67" s="144">
        <f t="shared" si="17"/>
        <v>0</v>
      </c>
      <c r="AR67" s="144">
        <f>SUM(Q67:X67)</f>
        <v>0</v>
      </c>
      <c r="AS67" s="144">
        <f>AR67*$D67</f>
        <v>0</v>
      </c>
      <c r="AT67" s="144">
        <f>$AR67*$G67</f>
        <v>0</v>
      </c>
      <c r="AU67" s="144">
        <f>$AR67*$J67</f>
        <v>0</v>
      </c>
      <c r="AV67" s="150">
        <f>$AR67*$M67</f>
        <v>0</v>
      </c>
    </row>
    <row r="68" spans="1:48" x14ac:dyDescent="0.2">
      <c r="A68" s="57" t="s">
        <v>7</v>
      </c>
      <c r="B68" s="54"/>
      <c r="C68" s="66"/>
      <c r="D68" s="68"/>
      <c r="E68" s="72" t="str">
        <f>IF(C68 &lt;&gt; "",VLOOKUP(C68,DADOS!$A$4:$D$30,3,0),"")</f>
        <v/>
      </c>
      <c r="F68" s="66"/>
      <c r="G68" s="68"/>
      <c r="H68" s="73" t="str">
        <f>IF(F68 &lt;&gt; "",VLOOKUP(F68,DADOS!$A$4:$D$30,3,0),"")</f>
        <v/>
      </c>
      <c r="I68" s="66"/>
      <c r="J68" s="68"/>
      <c r="K68" s="74" t="str">
        <f>IF(I68 &lt;&gt; "",VLOOKUP(I68,DADOS!$A$4:$D$30,3,0),"")</f>
        <v/>
      </c>
      <c r="L68" s="66"/>
      <c r="M68" s="68"/>
      <c r="N68" s="75" t="str">
        <f>IF(L68 &lt;&gt; "",VLOOKUP(L68,DADOS!$A$4:$D$30,3,0),"")</f>
        <v/>
      </c>
      <c r="O68" s="30"/>
      <c r="P68" s="34"/>
      <c r="Q68" s="13"/>
      <c r="R68" s="13"/>
      <c r="S68" s="13"/>
      <c r="T68" s="13"/>
      <c r="U68" s="13"/>
      <c r="V68" s="13"/>
      <c r="W68" s="13"/>
      <c r="X68" s="39"/>
      <c r="Y68" s="42"/>
      <c r="Z68" s="152"/>
      <c r="AB68" s="144">
        <f t="shared" si="2"/>
        <v>0</v>
      </c>
      <c r="AC68" s="144">
        <f t="shared" si="3"/>
        <v>0</v>
      </c>
      <c r="AD68" s="144">
        <f t="shared" si="4"/>
        <v>0</v>
      </c>
      <c r="AE68" s="144">
        <f t="shared" si="5"/>
        <v>0</v>
      </c>
      <c r="AF68" s="144">
        <f t="shared" si="6"/>
        <v>0</v>
      </c>
      <c r="AG68" s="144">
        <f t="shared" si="7"/>
        <v>0</v>
      </c>
      <c r="AH68" s="144">
        <f t="shared" si="8"/>
        <v>0</v>
      </c>
      <c r="AI68" s="144">
        <f t="shared" si="9"/>
        <v>0</v>
      </c>
      <c r="AJ68" s="144">
        <f t="shared" si="10"/>
        <v>0</v>
      </c>
      <c r="AK68" s="144">
        <f t="shared" si="11"/>
        <v>0</v>
      </c>
      <c r="AL68" s="144">
        <f t="shared" si="12"/>
        <v>0</v>
      </c>
      <c r="AM68" s="144">
        <f t="shared" si="13"/>
        <v>0</v>
      </c>
      <c r="AN68" s="144">
        <f t="shared" si="14"/>
        <v>0</v>
      </c>
      <c r="AO68" s="144">
        <f t="shared" si="15"/>
        <v>0</v>
      </c>
      <c r="AP68" s="144">
        <f t="shared" si="16"/>
        <v>0</v>
      </c>
      <c r="AQ68" s="144">
        <f t="shared" si="17"/>
        <v>0</v>
      </c>
      <c r="AR68" s="144">
        <f>SUM(Q68:X68)</f>
        <v>0</v>
      </c>
      <c r="AS68" s="144">
        <f>AR68*$D68</f>
        <v>0</v>
      </c>
      <c r="AT68" s="144">
        <f>$AR68*$G68</f>
        <v>0</v>
      </c>
      <c r="AU68" s="144">
        <f>$AR68*$J68</f>
        <v>0</v>
      </c>
      <c r="AV68" s="150">
        <f>$AR68*$M68</f>
        <v>0</v>
      </c>
    </row>
    <row r="69" spans="1:48" x14ac:dyDescent="0.2">
      <c r="A69" s="58" t="s">
        <v>8</v>
      </c>
      <c r="B69" s="50">
        <f>B3</f>
        <v>44684</v>
      </c>
      <c r="C69" s="66"/>
      <c r="D69" s="68"/>
      <c r="E69" s="76" t="str">
        <f>IF(C69 &lt;&gt; "",VLOOKUP(C69,DADOS!$A$4:$D$30,3,0),"")</f>
        <v/>
      </c>
      <c r="F69" s="66"/>
      <c r="G69" s="68"/>
      <c r="H69" s="77" t="str">
        <f>IF(F69 &lt;&gt; "",VLOOKUP(F69,DADOS!$A$4:$D$30,3,0),"")</f>
        <v/>
      </c>
      <c r="I69" s="66"/>
      <c r="J69" s="68"/>
      <c r="K69" s="78" t="str">
        <f>IF(I69 &lt;&gt; "",VLOOKUP(I69,DADOS!$A$4:$D$30,3,0),"")</f>
        <v/>
      </c>
      <c r="L69" s="66"/>
      <c r="M69" s="68"/>
      <c r="N69" s="79" t="str">
        <f>IF(L69 &lt;&gt; "",VLOOKUP(L69,DADOS!$A$4:$D$30,3,0),"")</f>
        <v/>
      </c>
      <c r="O69" s="135"/>
      <c r="P69" s="135"/>
      <c r="Q69" s="13"/>
      <c r="R69" s="13"/>
      <c r="S69" s="13"/>
      <c r="T69" s="13"/>
      <c r="U69" s="13"/>
      <c r="V69" s="13"/>
      <c r="W69" s="13"/>
      <c r="X69" s="39"/>
      <c r="Y69" s="42"/>
      <c r="Z69" s="152"/>
      <c r="AB69" s="144">
        <f t="shared" si="2"/>
        <v>0</v>
      </c>
      <c r="AC69" s="144">
        <f t="shared" si="3"/>
        <v>0</v>
      </c>
      <c r="AD69" s="144">
        <f t="shared" si="4"/>
        <v>0</v>
      </c>
      <c r="AE69" s="144">
        <f t="shared" si="5"/>
        <v>0</v>
      </c>
      <c r="AF69" s="144">
        <f t="shared" si="6"/>
        <v>0</v>
      </c>
      <c r="AG69" s="144">
        <f t="shared" si="7"/>
        <v>0</v>
      </c>
      <c r="AH69" s="144">
        <f t="shared" si="8"/>
        <v>0</v>
      </c>
      <c r="AI69" s="144">
        <f t="shared" si="9"/>
        <v>0</v>
      </c>
      <c r="AJ69" s="144">
        <f t="shared" si="10"/>
        <v>0</v>
      </c>
      <c r="AK69" s="144">
        <f t="shared" si="11"/>
        <v>0</v>
      </c>
      <c r="AL69" s="144">
        <f t="shared" si="12"/>
        <v>0</v>
      </c>
      <c r="AM69" s="144">
        <f t="shared" si="13"/>
        <v>0</v>
      </c>
      <c r="AN69" s="144">
        <f t="shared" si="14"/>
        <v>0</v>
      </c>
      <c r="AO69" s="144">
        <f t="shared" si="15"/>
        <v>0</v>
      </c>
      <c r="AP69" s="144">
        <f t="shared" si="16"/>
        <v>0</v>
      </c>
      <c r="AQ69" s="144">
        <f t="shared" si="17"/>
        <v>0</v>
      </c>
      <c r="AR69" s="144">
        <f>SUM(Q69:X69)</f>
        <v>0</v>
      </c>
      <c r="AS69" s="144">
        <f>AR69*$D69</f>
        <v>0</v>
      </c>
      <c r="AT69" s="144">
        <f>$AR69*$G69</f>
        <v>0</v>
      </c>
      <c r="AU69" s="144">
        <f>$AR69*$J69</f>
        <v>0</v>
      </c>
      <c r="AV69" s="150">
        <f>$AR69*$M69</f>
        <v>0</v>
      </c>
    </row>
    <row r="70" spans="1:48" x14ac:dyDescent="0.2">
      <c r="A70" s="59" t="s">
        <v>2</v>
      </c>
      <c r="B70" s="51" t="str">
        <f>$B$4</f>
        <v>UTI</v>
      </c>
      <c r="C70" s="67"/>
      <c r="D70" s="69"/>
      <c r="E70" s="80" t="str">
        <f>IF(C70 &lt;&gt; "",VLOOKUP(C70,DADOS!$A$4:$D$30,3,0),"")</f>
        <v/>
      </c>
      <c r="F70" s="67"/>
      <c r="G70" s="69"/>
      <c r="H70" s="81" t="str">
        <f>IF(F70 &lt;&gt; "",VLOOKUP(F70,DADOS!$A$4:$D$30,3,0),"")</f>
        <v/>
      </c>
      <c r="I70" s="67"/>
      <c r="J70" s="69"/>
      <c r="K70" s="82" t="str">
        <f>IF(I70 &lt;&gt; "",VLOOKUP(I70,DADOS!$A$4:$D$30,3,0),"")</f>
        <v/>
      </c>
      <c r="L70" s="67"/>
      <c r="M70" s="69"/>
      <c r="N70" s="83" t="str">
        <f>IF(L70 &lt;&gt; "",VLOOKUP(L70,DADOS!$A$4:$D$30,3,0),"")</f>
        <v/>
      </c>
      <c r="O70" s="30"/>
      <c r="P70" s="34"/>
      <c r="Q70" s="12"/>
      <c r="R70" s="12"/>
      <c r="S70" s="12"/>
      <c r="T70" s="12"/>
      <c r="U70" s="12"/>
      <c r="V70" s="12"/>
      <c r="W70" s="12"/>
      <c r="X70" s="38"/>
      <c r="Y70" s="43"/>
      <c r="Z70" s="153"/>
      <c r="AB70" s="144">
        <f t="shared" ref="AB70:AB104" si="18">(IF($E70="mL",$D70,0)+IF($H70="mL",$G70,0)+IF($K70="mL",$J70,0)+IF($N70="mL",$M70,0))*$Q70</f>
        <v>0</v>
      </c>
      <c r="AC70" s="144">
        <f t="shared" ref="AC70:AC104" si="19">(IF($E70="mL",$D70,0)+IF($H70="mL",$G70,0)+IF($K70="mL",$J70,0)+IF($N70="mL",$M70,0))*$R70</f>
        <v>0</v>
      </c>
      <c r="AD70" s="144">
        <f t="shared" ref="AD70:AD104" si="20">(IF($E70="mL",$D70,0)+IF($H70="mL",$G70,0)+IF($K70="mL",$J70,0)+IF($N70="mL",$M70,0))*$S70</f>
        <v>0</v>
      </c>
      <c r="AE70" s="144">
        <f t="shared" ref="AE70:AE104" si="21">(IF($E70="mL",$D70,0)+IF($H70="mL",$G70,0)+IF($K70="mL",$J70,0)+IF($N70="mL",$M70,0))*$T70</f>
        <v>0</v>
      </c>
      <c r="AF70" s="144">
        <f t="shared" ref="AF70:AF104" si="22">(IF($E70="mL",$D70,0)+IF($H70="mL",$G70,0)+IF($K70="mL",$J70,0)+IF($N70="mL",$M70,0))*$U70</f>
        <v>0</v>
      </c>
      <c r="AG70" s="144">
        <f t="shared" ref="AG70:AG104" si="23">(IF($E70="mL",$D70,0)+IF($H70="mL",$G70,0)+IF($K70="mL",$J70,0)+IF($N70="mL",$M70,0))*$V70</f>
        <v>0</v>
      </c>
      <c r="AH70" s="144">
        <f t="shared" ref="AH70:AH104" si="24">(IF($E70="mL",$D70,0)+IF($H70="mL",$G70,0)+IF($K70="mL",$J70,0)+IF($N70="mL",$M70,0))*$W70</f>
        <v>0</v>
      </c>
      <c r="AI70" s="144">
        <f t="shared" ref="AI70:AI104" si="25">(IF($E70="mL",$D70,0)+IF($H70="mL",$G70,0)+IF($K70="mL",$J70,0)+IF($N70="mL",$M70,0))*$X70</f>
        <v>0</v>
      </c>
      <c r="AJ70" s="144">
        <f t="shared" ref="AJ70:AJ104" si="26">IF($AB70=0,0,IF($AB70&lt;=100,100,IF($AB70&lt;=300,300,IF($AB70&lt;=500,500,0))))</f>
        <v>0</v>
      </c>
      <c r="AK70" s="144">
        <f t="shared" ref="AK70:AK104" si="27">IF($AC70=0,0,IF($AC70&lt;=100,100,IF($AC70&lt;=300,300,IF($AC70&lt;=500,500,0))))</f>
        <v>0</v>
      </c>
      <c r="AL70" s="144">
        <f t="shared" ref="AL70:AL104" si="28">IF($AD70=0,0,IF($AD70&lt;=100,100,IF($AD70&lt;=300,300,IF($AD70&lt;=500,500,0))))</f>
        <v>0</v>
      </c>
      <c r="AM70" s="144">
        <f t="shared" ref="AM70:AM104" si="29">IF($AE70=0,0,IF($AE70&lt;=100,100,IF($AE70&lt;=300,300,IF($AE70&lt;=500,500,0))))</f>
        <v>0</v>
      </c>
      <c r="AN70" s="144">
        <f t="shared" ref="AN70:AN104" si="30">IF($AF70=0,0,IF($AF70&lt;=100,100,IF($AF70&lt;=300,300,IF($AF70&lt;=500,500,0))))</f>
        <v>0</v>
      </c>
      <c r="AO70" s="144">
        <f t="shared" ref="AO70:AO104" si="31">IF($AG70=0,0,IF($AG70&lt;=100,100,IF($AG70&lt;=300,300,IF($AG70&lt;=500,500,0))))</f>
        <v>0</v>
      </c>
      <c r="AP70" s="144">
        <f t="shared" ref="AP70:AP104" si="32">IF($AH70=0,0,IF($AH70&lt;=100,100,IF($AH70&lt;=300,300,IF($AH70&lt;=500,500,0))))</f>
        <v>0</v>
      </c>
      <c r="AQ70" s="144">
        <f t="shared" ref="AQ70:AQ104" si="33">IF($AI70=0,0,IF($AI70&lt;=100,100,IF($AI70&lt;=300,300,IF($AI70&lt;=500,500,0))))</f>
        <v>0</v>
      </c>
      <c r="AR70" s="144">
        <f>SUM(Q70:X70)</f>
        <v>0</v>
      </c>
      <c r="AS70" s="144">
        <f>AR70*$D70</f>
        <v>0</v>
      </c>
      <c r="AT70" s="144">
        <f>$AR70*$G70</f>
        <v>0</v>
      </c>
      <c r="AU70" s="144">
        <f>$AR70*$J70</f>
        <v>0</v>
      </c>
      <c r="AV70" s="150">
        <f>$AR70*$M70</f>
        <v>0</v>
      </c>
    </row>
    <row r="71" spans="1:48" x14ac:dyDescent="0.2">
      <c r="A71" s="60" t="s">
        <v>4</v>
      </c>
      <c r="B71" s="48">
        <v>14</v>
      </c>
      <c r="C71" s="66"/>
      <c r="D71" s="68"/>
      <c r="E71" s="72" t="str">
        <f>IF(C71 &lt;&gt; "",VLOOKUP(C71,DADOS!$A$4:$D$30,3,0),"")</f>
        <v/>
      </c>
      <c r="F71" s="66"/>
      <c r="G71" s="68"/>
      <c r="H71" s="73" t="str">
        <f>IF(F71 &lt;&gt; "",VLOOKUP(F71,DADOS!$A$4:$D$30,3,0),"")</f>
        <v/>
      </c>
      <c r="I71" s="66"/>
      <c r="J71" s="68"/>
      <c r="K71" s="74" t="str">
        <f>IF(I71 &lt;&gt; "",VLOOKUP(I71,DADOS!$A$4:$D$30,3,0),"")</f>
        <v/>
      </c>
      <c r="L71" s="66"/>
      <c r="M71" s="68"/>
      <c r="N71" s="75" t="str">
        <f>IF(L71 &lt;&gt; "",VLOOKUP(L71,DADOS!$A$4:$D$30,3,0),"")</f>
        <v/>
      </c>
      <c r="O71" s="30"/>
      <c r="P71" s="34"/>
      <c r="Q71" s="13"/>
      <c r="R71" s="13"/>
      <c r="S71" s="13"/>
      <c r="T71" s="13"/>
      <c r="U71" s="13"/>
      <c r="V71" s="13"/>
      <c r="W71" s="13"/>
      <c r="X71" s="39"/>
      <c r="Y71" s="42"/>
      <c r="Z71" s="152"/>
      <c r="AB71" s="144">
        <f t="shared" si="18"/>
        <v>0</v>
      </c>
      <c r="AC71" s="144">
        <f t="shared" si="19"/>
        <v>0</v>
      </c>
      <c r="AD71" s="144">
        <f t="shared" si="20"/>
        <v>0</v>
      </c>
      <c r="AE71" s="144">
        <f t="shared" si="21"/>
        <v>0</v>
      </c>
      <c r="AF71" s="144">
        <f t="shared" si="22"/>
        <v>0</v>
      </c>
      <c r="AG71" s="144">
        <f t="shared" si="23"/>
        <v>0</v>
      </c>
      <c r="AH71" s="144">
        <f t="shared" si="24"/>
        <v>0</v>
      </c>
      <c r="AI71" s="144">
        <f t="shared" si="25"/>
        <v>0</v>
      </c>
      <c r="AJ71" s="144">
        <f t="shared" si="26"/>
        <v>0</v>
      </c>
      <c r="AK71" s="144">
        <f t="shared" si="27"/>
        <v>0</v>
      </c>
      <c r="AL71" s="144">
        <f t="shared" si="28"/>
        <v>0</v>
      </c>
      <c r="AM71" s="144">
        <f t="shared" si="29"/>
        <v>0</v>
      </c>
      <c r="AN71" s="144">
        <f t="shared" si="30"/>
        <v>0</v>
      </c>
      <c r="AO71" s="144">
        <f t="shared" si="31"/>
        <v>0</v>
      </c>
      <c r="AP71" s="144">
        <f t="shared" si="32"/>
        <v>0</v>
      </c>
      <c r="AQ71" s="144">
        <f t="shared" si="33"/>
        <v>0</v>
      </c>
      <c r="AR71" s="144">
        <f>SUM(Q71:X71)</f>
        <v>0</v>
      </c>
      <c r="AS71" s="144">
        <f>AR71*$D71</f>
        <v>0</v>
      </c>
      <c r="AT71" s="144">
        <f>$AR71*$G71</f>
        <v>0</v>
      </c>
      <c r="AU71" s="144">
        <f>$AR71*$J71</f>
        <v>0</v>
      </c>
      <c r="AV71" s="150">
        <f>$AR71*$M71</f>
        <v>0</v>
      </c>
    </row>
    <row r="72" spans="1:48" x14ac:dyDescent="0.2">
      <c r="A72" s="60" t="s">
        <v>5</v>
      </c>
      <c r="B72" s="54"/>
      <c r="C72" s="66"/>
      <c r="D72" s="68"/>
      <c r="E72" s="72" t="str">
        <f>IF(C72 &lt;&gt; "",VLOOKUP(C72,DADOS!$A$4:$D$30,3,0),"")</f>
        <v/>
      </c>
      <c r="F72" s="66"/>
      <c r="G72" s="68"/>
      <c r="H72" s="73" t="str">
        <f>IF(F72 &lt;&gt; "",VLOOKUP(F72,DADOS!$A$4:$D$30,3,0),"")</f>
        <v/>
      </c>
      <c r="I72" s="66"/>
      <c r="J72" s="68"/>
      <c r="K72" s="74" t="str">
        <f>IF(I72 &lt;&gt; "",VLOOKUP(I72,DADOS!$A$4:$D$30,3,0),"")</f>
        <v/>
      </c>
      <c r="L72" s="66"/>
      <c r="M72" s="68"/>
      <c r="N72" s="75" t="str">
        <f>IF(L72 &lt;&gt; "",VLOOKUP(L72,DADOS!$A$4:$D$30,3,0),"")</f>
        <v/>
      </c>
      <c r="O72" s="30"/>
      <c r="P72" s="34"/>
      <c r="Q72" s="13"/>
      <c r="R72" s="13"/>
      <c r="S72" s="13"/>
      <c r="T72" s="13"/>
      <c r="U72" s="13"/>
      <c r="V72" s="13"/>
      <c r="W72" s="13"/>
      <c r="X72" s="39"/>
      <c r="Y72" s="42"/>
      <c r="Z72" s="152"/>
      <c r="AB72" s="144">
        <f t="shared" si="18"/>
        <v>0</v>
      </c>
      <c r="AC72" s="144">
        <f t="shared" si="19"/>
        <v>0</v>
      </c>
      <c r="AD72" s="144">
        <f t="shared" si="20"/>
        <v>0</v>
      </c>
      <c r="AE72" s="144">
        <f t="shared" si="21"/>
        <v>0</v>
      </c>
      <c r="AF72" s="144">
        <f t="shared" si="22"/>
        <v>0</v>
      </c>
      <c r="AG72" s="144">
        <f t="shared" si="23"/>
        <v>0</v>
      </c>
      <c r="AH72" s="144">
        <f t="shared" si="24"/>
        <v>0</v>
      </c>
      <c r="AI72" s="144">
        <f t="shared" si="25"/>
        <v>0</v>
      </c>
      <c r="AJ72" s="144">
        <f t="shared" si="26"/>
        <v>0</v>
      </c>
      <c r="AK72" s="144">
        <f t="shared" si="27"/>
        <v>0</v>
      </c>
      <c r="AL72" s="144">
        <f t="shared" si="28"/>
        <v>0</v>
      </c>
      <c r="AM72" s="144">
        <f t="shared" si="29"/>
        <v>0</v>
      </c>
      <c r="AN72" s="144">
        <f t="shared" si="30"/>
        <v>0</v>
      </c>
      <c r="AO72" s="144">
        <f t="shared" si="31"/>
        <v>0</v>
      </c>
      <c r="AP72" s="144">
        <f t="shared" si="32"/>
        <v>0</v>
      </c>
      <c r="AQ72" s="144">
        <f t="shared" si="33"/>
        <v>0</v>
      </c>
      <c r="AR72" s="144">
        <f>SUM(Q72:X72)</f>
        <v>0</v>
      </c>
      <c r="AS72" s="144">
        <f>AR72*$D72</f>
        <v>0</v>
      </c>
      <c r="AT72" s="144">
        <f>$AR72*$G72</f>
        <v>0</v>
      </c>
      <c r="AU72" s="144">
        <f>$AR72*$J72</f>
        <v>0</v>
      </c>
      <c r="AV72" s="150">
        <f>$AR72*$M72</f>
        <v>0</v>
      </c>
    </row>
    <row r="73" spans="1:48" x14ac:dyDescent="0.2">
      <c r="A73" s="60" t="s">
        <v>7</v>
      </c>
      <c r="B73" s="54"/>
      <c r="C73" s="66"/>
      <c r="D73" s="68"/>
      <c r="E73" s="72" t="str">
        <f>IF(C73 &lt;&gt; "",VLOOKUP(C73,DADOS!$A$4:$D$30,3,0),"")</f>
        <v/>
      </c>
      <c r="F73" s="66"/>
      <c r="G73" s="68"/>
      <c r="H73" s="73" t="str">
        <f>IF(F73 &lt;&gt; "",VLOOKUP(F73,DADOS!$A$4:$D$30,3,0),"")</f>
        <v/>
      </c>
      <c r="I73" s="66"/>
      <c r="J73" s="68"/>
      <c r="K73" s="74" t="str">
        <f>IF(I73 &lt;&gt; "",VLOOKUP(I73,DADOS!$A$4:$D$30,3,0),"")</f>
        <v/>
      </c>
      <c r="L73" s="66"/>
      <c r="M73" s="68"/>
      <c r="N73" s="75" t="str">
        <f>IF(L73 &lt;&gt; "",VLOOKUP(L73,DADOS!$A$4:$D$30,3,0),"")</f>
        <v/>
      </c>
      <c r="O73" s="30"/>
      <c r="P73" s="34"/>
      <c r="Q73" s="13"/>
      <c r="R73" s="13"/>
      <c r="S73" s="13"/>
      <c r="T73" s="13"/>
      <c r="U73" s="13"/>
      <c r="V73" s="13"/>
      <c r="W73" s="13"/>
      <c r="X73" s="39"/>
      <c r="Y73" s="42"/>
      <c r="Z73" s="152"/>
      <c r="AB73" s="144">
        <f t="shared" si="18"/>
        <v>0</v>
      </c>
      <c r="AC73" s="144">
        <f t="shared" si="19"/>
        <v>0</v>
      </c>
      <c r="AD73" s="144">
        <f t="shared" si="20"/>
        <v>0</v>
      </c>
      <c r="AE73" s="144">
        <f t="shared" si="21"/>
        <v>0</v>
      </c>
      <c r="AF73" s="144">
        <f t="shared" si="22"/>
        <v>0</v>
      </c>
      <c r="AG73" s="144">
        <f t="shared" si="23"/>
        <v>0</v>
      </c>
      <c r="AH73" s="144">
        <f t="shared" si="24"/>
        <v>0</v>
      </c>
      <c r="AI73" s="144">
        <f t="shared" si="25"/>
        <v>0</v>
      </c>
      <c r="AJ73" s="144">
        <f t="shared" si="26"/>
        <v>0</v>
      </c>
      <c r="AK73" s="144">
        <f t="shared" si="27"/>
        <v>0</v>
      </c>
      <c r="AL73" s="144">
        <f t="shared" si="28"/>
        <v>0</v>
      </c>
      <c r="AM73" s="144">
        <f t="shared" si="29"/>
        <v>0</v>
      </c>
      <c r="AN73" s="144">
        <f t="shared" si="30"/>
        <v>0</v>
      </c>
      <c r="AO73" s="144">
        <f t="shared" si="31"/>
        <v>0</v>
      </c>
      <c r="AP73" s="144">
        <f t="shared" si="32"/>
        <v>0</v>
      </c>
      <c r="AQ73" s="144">
        <f t="shared" si="33"/>
        <v>0</v>
      </c>
      <c r="AR73" s="144">
        <f>SUM(Q73:X73)</f>
        <v>0</v>
      </c>
      <c r="AS73" s="144">
        <f>AR73*$D73</f>
        <v>0</v>
      </c>
      <c r="AT73" s="144">
        <f>$AR73*$G73</f>
        <v>0</v>
      </c>
      <c r="AU73" s="144">
        <f>$AR73*$J73</f>
        <v>0</v>
      </c>
      <c r="AV73" s="150">
        <f>$AR73*$M73</f>
        <v>0</v>
      </c>
    </row>
    <row r="74" spans="1:48" x14ac:dyDescent="0.2">
      <c r="A74" s="60" t="s">
        <v>8</v>
      </c>
      <c r="B74" s="52">
        <f>$B$3</f>
        <v>44684</v>
      </c>
      <c r="C74" s="66"/>
      <c r="D74" s="68"/>
      <c r="E74" s="76" t="str">
        <f>IF(C74 &lt;&gt; "",VLOOKUP(C74,DADOS!$A$4:$D$30,3,0),"")</f>
        <v/>
      </c>
      <c r="F74" s="66"/>
      <c r="G74" s="68"/>
      <c r="H74" s="77" t="str">
        <f>IF(F74 &lt;&gt; "",VLOOKUP(F74,DADOS!$A$4:$D$30,3,0),"")</f>
        <v/>
      </c>
      <c r="I74" s="66"/>
      <c r="J74" s="68"/>
      <c r="K74" s="78" t="str">
        <f>IF(I74 &lt;&gt; "",VLOOKUP(I74,DADOS!$A$4:$D$30,3,0),"")</f>
        <v/>
      </c>
      <c r="L74" s="66"/>
      <c r="M74" s="68"/>
      <c r="N74" s="79" t="str">
        <f>IF(L74 &lt;&gt; "",VLOOKUP(L74,DADOS!$A$4:$D$30,3,0),"")</f>
        <v/>
      </c>
      <c r="O74" s="135"/>
      <c r="P74" s="135"/>
      <c r="Q74" s="13"/>
      <c r="R74" s="13"/>
      <c r="S74" s="13"/>
      <c r="T74" s="13"/>
      <c r="U74" s="13"/>
      <c r="V74" s="13"/>
      <c r="W74" s="13"/>
      <c r="X74" s="39"/>
      <c r="Y74" s="42"/>
      <c r="Z74" s="152"/>
      <c r="AB74" s="144">
        <f t="shared" si="18"/>
        <v>0</v>
      </c>
      <c r="AC74" s="144">
        <f t="shared" si="19"/>
        <v>0</v>
      </c>
      <c r="AD74" s="144">
        <f t="shared" si="20"/>
        <v>0</v>
      </c>
      <c r="AE74" s="144">
        <f t="shared" si="21"/>
        <v>0</v>
      </c>
      <c r="AF74" s="144">
        <f t="shared" si="22"/>
        <v>0</v>
      </c>
      <c r="AG74" s="144">
        <f t="shared" si="23"/>
        <v>0</v>
      </c>
      <c r="AH74" s="144">
        <f t="shared" si="24"/>
        <v>0</v>
      </c>
      <c r="AI74" s="144">
        <f t="shared" si="25"/>
        <v>0</v>
      </c>
      <c r="AJ74" s="144">
        <f t="shared" si="26"/>
        <v>0</v>
      </c>
      <c r="AK74" s="144">
        <f t="shared" si="27"/>
        <v>0</v>
      </c>
      <c r="AL74" s="144">
        <f t="shared" si="28"/>
        <v>0</v>
      </c>
      <c r="AM74" s="144">
        <f t="shared" si="29"/>
        <v>0</v>
      </c>
      <c r="AN74" s="144">
        <f t="shared" si="30"/>
        <v>0</v>
      </c>
      <c r="AO74" s="144">
        <f t="shared" si="31"/>
        <v>0</v>
      </c>
      <c r="AP74" s="144">
        <f t="shared" si="32"/>
        <v>0</v>
      </c>
      <c r="AQ74" s="144">
        <f t="shared" si="33"/>
        <v>0</v>
      </c>
      <c r="AR74" s="144">
        <f>SUM(Q74:X74)</f>
        <v>0</v>
      </c>
      <c r="AS74" s="144">
        <f>AR74*$D74</f>
        <v>0</v>
      </c>
      <c r="AT74" s="144">
        <f>$AR74*$G74</f>
        <v>0</v>
      </c>
      <c r="AU74" s="144">
        <f>$AR74*$J74</f>
        <v>0</v>
      </c>
      <c r="AV74" s="150">
        <f>$AR74*$M74</f>
        <v>0</v>
      </c>
    </row>
    <row r="75" spans="1:48" x14ac:dyDescent="0.2">
      <c r="A75" s="57" t="s">
        <v>2</v>
      </c>
      <c r="B75" s="47" t="str">
        <f>$B$4</f>
        <v>UTI</v>
      </c>
      <c r="C75" s="67"/>
      <c r="D75" s="69"/>
      <c r="E75" s="80" t="str">
        <f>IF(C75 &lt;&gt; "",VLOOKUP(C75,DADOS!$A$4:$D$30,3,0),"")</f>
        <v/>
      </c>
      <c r="F75" s="67"/>
      <c r="G75" s="69"/>
      <c r="H75" s="81" t="str">
        <f>IF(F75 &lt;&gt; "",VLOOKUP(F75,DADOS!$A$4:$D$30,3,0),"")</f>
        <v/>
      </c>
      <c r="I75" s="67"/>
      <c r="J75" s="69"/>
      <c r="K75" s="82" t="str">
        <f>IF(I75 &lt;&gt; "",VLOOKUP(I75,DADOS!$A$4:$D$30,3,0),"")</f>
        <v/>
      </c>
      <c r="L75" s="67"/>
      <c r="M75" s="69"/>
      <c r="N75" s="83" t="str">
        <f>IF(L75 &lt;&gt; "",VLOOKUP(L75,DADOS!$A$4:$D$30,3,0),"")</f>
        <v/>
      </c>
      <c r="O75" s="30"/>
      <c r="P75" s="34"/>
      <c r="Q75" s="12"/>
      <c r="R75" s="12"/>
      <c r="S75" s="12"/>
      <c r="T75" s="12"/>
      <c r="U75" s="12"/>
      <c r="V75" s="12"/>
      <c r="W75" s="12"/>
      <c r="X75" s="38"/>
      <c r="Y75" s="43"/>
      <c r="Z75" s="153"/>
      <c r="AB75" s="144">
        <f t="shared" si="18"/>
        <v>0</v>
      </c>
      <c r="AC75" s="144">
        <f t="shared" si="19"/>
        <v>0</v>
      </c>
      <c r="AD75" s="144">
        <f t="shared" si="20"/>
        <v>0</v>
      </c>
      <c r="AE75" s="144">
        <f t="shared" si="21"/>
        <v>0</v>
      </c>
      <c r="AF75" s="144">
        <f t="shared" si="22"/>
        <v>0</v>
      </c>
      <c r="AG75" s="144">
        <f t="shared" si="23"/>
        <v>0</v>
      </c>
      <c r="AH75" s="144">
        <f t="shared" si="24"/>
        <v>0</v>
      </c>
      <c r="AI75" s="144">
        <f t="shared" si="25"/>
        <v>0</v>
      </c>
      <c r="AJ75" s="144">
        <f t="shared" si="26"/>
        <v>0</v>
      </c>
      <c r="AK75" s="144">
        <f t="shared" si="27"/>
        <v>0</v>
      </c>
      <c r="AL75" s="144">
        <f t="shared" si="28"/>
        <v>0</v>
      </c>
      <c r="AM75" s="144">
        <f t="shared" si="29"/>
        <v>0</v>
      </c>
      <c r="AN75" s="144">
        <f t="shared" si="30"/>
        <v>0</v>
      </c>
      <c r="AO75" s="144">
        <f t="shared" si="31"/>
        <v>0</v>
      </c>
      <c r="AP75" s="144">
        <f t="shared" si="32"/>
        <v>0</v>
      </c>
      <c r="AQ75" s="144">
        <f t="shared" si="33"/>
        <v>0</v>
      </c>
      <c r="AR75" s="144">
        <f>SUM(Q75:X75)</f>
        <v>0</v>
      </c>
      <c r="AS75" s="144">
        <f>AR75*$D75</f>
        <v>0</v>
      </c>
      <c r="AT75" s="144">
        <f>$AR75*$G75</f>
        <v>0</v>
      </c>
      <c r="AU75" s="144">
        <f>$AR75*$J75</f>
        <v>0</v>
      </c>
      <c r="AV75" s="150">
        <f>$AR75*$M75</f>
        <v>0</v>
      </c>
    </row>
    <row r="76" spans="1:48" x14ac:dyDescent="0.2">
      <c r="A76" s="57" t="s">
        <v>4</v>
      </c>
      <c r="B76" s="48">
        <v>15</v>
      </c>
      <c r="C76" s="66"/>
      <c r="D76" s="68"/>
      <c r="E76" s="72" t="str">
        <f>IF(C76 &lt;&gt; "",VLOOKUP(C76,DADOS!$A$4:$D$30,3,0),"")</f>
        <v/>
      </c>
      <c r="F76" s="66"/>
      <c r="G76" s="68"/>
      <c r="H76" s="73" t="str">
        <f>IF(F76 &lt;&gt; "",VLOOKUP(F76,DADOS!$A$4:$D$30,3,0),"")</f>
        <v/>
      </c>
      <c r="I76" s="66"/>
      <c r="J76" s="68"/>
      <c r="K76" s="74" t="str">
        <f>IF(I76 &lt;&gt; "",VLOOKUP(I76,DADOS!$A$4:$D$30,3,0),"")</f>
        <v/>
      </c>
      <c r="L76" s="66"/>
      <c r="M76" s="68"/>
      <c r="N76" s="75" t="str">
        <f>IF(L76 &lt;&gt; "",VLOOKUP(L76,DADOS!$A$4:$D$30,3,0),"")</f>
        <v/>
      </c>
      <c r="O76" s="30"/>
      <c r="P76" s="34"/>
      <c r="Q76" s="13"/>
      <c r="R76" s="13"/>
      <c r="S76" s="13"/>
      <c r="T76" s="13"/>
      <c r="U76" s="13"/>
      <c r="V76" s="13"/>
      <c r="W76" s="13"/>
      <c r="X76" s="39"/>
      <c r="Y76" s="42"/>
      <c r="Z76" s="152"/>
      <c r="AB76" s="144">
        <f t="shared" si="18"/>
        <v>0</v>
      </c>
      <c r="AC76" s="144">
        <f t="shared" si="19"/>
        <v>0</v>
      </c>
      <c r="AD76" s="144">
        <f t="shared" si="20"/>
        <v>0</v>
      </c>
      <c r="AE76" s="144">
        <f t="shared" si="21"/>
        <v>0</v>
      </c>
      <c r="AF76" s="144">
        <f t="shared" si="22"/>
        <v>0</v>
      </c>
      <c r="AG76" s="144">
        <f t="shared" si="23"/>
        <v>0</v>
      </c>
      <c r="AH76" s="144">
        <f t="shared" si="24"/>
        <v>0</v>
      </c>
      <c r="AI76" s="144">
        <f t="shared" si="25"/>
        <v>0</v>
      </c>
      <c r="AJ76" s="144">
        <f t="shared" si="26"/>
        <v>0</v>
      </c>
      <c r="AK76" s="144">
        <f t="shared" si="27"/>
        <v>0</v>
      </c>
      <c r="AL76" s="144">
        <f t="shared" si="28"/>
        <v>0</v>
      </c>
      <c r="AM76" s="144">
        <f t="shared" si="29"/>
        <v>0</v>
      </c>
      <c r="AN76" s="144">
        <f t="shared" si="30"/>
        <v>0</v>
      </c>
      <c r="AO76" s="144">
        <f t="shared" si="31"/>
        <v>0</v>
      </c>
      <c r="AP76" s="144">
        <f t="shared" si="32"/>
        <v>0</v>
      </c>
      <c r="AQ76" s="144">
        <f t="shared" si="33"/>
        <v>0</v>
      </c>
      <c r="AR76" s="144">
        <f>SUM(Q76:X76)</f>
        <v>0</v>
      </c>
      <c r="AS76" s="144">
        <f>AR76*$D76</f>
        <v>0</v>
      </c>
      <c r="AT76" s="144">
        <f>$AR76*$G76</f>
        <v>0</v>
      </c>
      <c r="AU76" s="144">
        <f>$AR76*$J76</f>
        <v>0</v>
      </c>
      <c r="AV76" s="150">
        <f>$AR76*$M76</f>
        <v>0</v>
      </c>
    </row>
    <row r="77" spans="1:48" x14ac:dyDescent="0.2">
      <c r="A77" s="57" t="s">
        <v>5</v>
      </c>
      <c r="B77" s="54"/>
      <c r="C77" s="66"/>
      <c r="D77" s="68"/>
      <c r="E77" s="72" t="str">
        <f>IF(C77 &lt;&gt; "",VLOOKUP(C77,DADOS!$A$4:$D$30,3,0),"")</f>
        <v/>
      </c>
      <c r="F77" s="66"/>
      <c r="G77" s="68"/>
      <c r="H77" s="73" t="str">
        <f>IF(F77 &lt;&gt; "",VLOOKUP(F77,DADOS!$A$4:$D$30,3,0),"")</f>
        <v/>
      </c>
      <c r="I77" s="66"/>
      <c r="J77" s="68"/>
      <c r="K77" s="74" t="str">
        <f>IF(I77 &lt;&gt; "",VLOOKUP(I77,DADOS!$A$4:$D$30,3,0),"")</f>
        <v/>
      </c>
      <c r="L77" s="66"/>
      <c r="M77" s="68"/>
      <c r="N77" s="75" t="str">
        <f>IF(L77 &lt;&gt; "",VLOOKUP(L77,DADOS!$A$4:$D$30,3,0),"")</f>
        <v/>
      </c>
      <c r="O77" s="30"/>
      <c r="P77" s="34"/>
      <c r="Q77" s="13"/>
      <c r="R77" s="13"/>
      <c r="S77" s="13"/>
      <c r="T77" s="13"/>
      <c r="U77" s="13"/>
      <c r="V77" s="13"/>
      <c r="W77" s="13"/>
      <c r="X77" s="39"/>
      <c r="Y77" s="42"/>
      <c r="Z77" s="152"/>
      <c r="AB77" s="144">
        <f t="shared" si="18"/>
        <v>0</v>
      </c>
      <c r="AC77" s="144">
        <f t="shared" si="19"/>
        <v>0</v>
      </c>
      <c r="AD77" s="144">
        <f t="shared" si="20"/>
        <v>0</v>
      </c>
      <c r="AE77" s="144">
        <f t="shared" si="21"/>
        <v>0</v>
      </c>
      <c r="AF77" s="144">
        <f t="shared" si="22"/>
        <v>0</v>
      </c>
      <c r="AG77" s="144">
        <f t="shared" si="23"/>
        <v>0</v>
      </c>
      <c r="AH77" s="144">
        <f t="shared" si="24"/>
        <v>0</v>
      </c>
      <c r="AI77" s="144">
        <f t="shared" si="25"/>
        <v>0</v>
      </c>
      <c r="AJ77" s="144">
        <f t="shared" si="26"/>
        <v>0</v>
      </c>
      <c r="AK77" s="144">
        <f t="shared" si="27"/>
        <v>0</v>
      </c>
      <c r="AL77" s="144">
        <f t="shared" si="28"/>
        <v>0</v>
      </c>
      <c r="AM77" s="144">
        <f t="shared" si="29"/>
        <v>0</v>
      </c>
      <c r="AN77" s="144">
        <f t="shared" si="30"/>
        <v>0</v>
      </c>
      <c r="AO77" s="144">
        <f t="shared" si="31"/>
        <v>0</v>
      </c>
      <c r="AP77" s="144">
        <f t="shared" si="32"/>
        <v>0</v>
      </c>
      <c r="AQ77" s="144">
        <f t="shared" si="33"/>
        <v>0</v>
      </c>
      <c r="AR77" s="144">
        <f>SUM(Q77:X77)</f>
        <v>0</v>
      </c>
      <c r="AS77" s="144">
        <f>AR77*$D77</f>
        <v>0</v>
      </c>
      <c r="AT77" s="144">
        <f>$AR77*$G77</f>
        <v>0</v>
      </c>
      <c r="AU77" s="144">
        <f>$AR77*$J77</f>
        <v>0</v>
      </c>
      <c r="AV77" s="150">
        <f>$AR77*$M77</f>
        <v>0</v>
      </c>
    </row>
    <row r="78" spans="1:48" x14ac:dyDescent="0.2">
      <c r="A78" s="57" t="s">
        <v>7</v>
      </c>
      <c r="B78" s="54"/>
      <c r="C78" s="66"/>
      <c r="D78" s="68"/>
      <c r="E78" s="72" t="str">
        <f>IF(C78 &lt;&gt; "",VLOOKUP(C78,DADOS!$A$4:$D$30,3,0),"")</f>
        <v/>
      </c>
      <c r="F78" s="66"/>
      <c r="G78" s="68"/>
      <c r="H78" s="73" t="str">
        <f>IF(F78 &lt;&gt; "",VLOOKUP(F78,DADOS!$A$4:$D$30,3,0),"")</f>
        <v/>
      </c>
      <c r="I78" s="66"/>
      <c r="J78" s="68"/>
      <c r="K78" s="74" t="str">
        <f>IF(I78 &lt;&gt; "",VLOOKUP(I78,DADOS!$A$4:$D$30,3,0),"")</f>
        <v/>
      </c>
      <c r="L78" s="66"/>
      <c r="M78" s="68"/>
      <c r="N78" s="75" t="str">
        <f>IF(L78 &lt;&gt; "",VLOOKUP(L78,DADOS!$A$4:$D$30,3,0),"")</f>
        <v/>
      </c>
      <c r="O78" s="30"/>
      <c r="P78" s="34"/>
      <c r="Q78" s="13"/>
      <c r="R78" s="13"/>
      <c r="S78" s="13"/>
      <c r="T78" s="13"/>
      <c r="U78" s="13"/>
      <c r="V78" s="13"/>
      <c r="W78" s="13"/>
      <c r="X78" s="39"/>
      <c r="Y78" s="42"/>
      <c r="Z78" s="152"/>
      <c r="AB78" s="144">
        <f t="shared" si="18"/>
        <v>0</v>
      </c>
      <c r="AC78" s="144">
        <f t="shared" si="19"/>
        <v>0</v>
      </c>
      <c r="AD78" s="144">
        <f t="shared" si="20"/>
        <v>0</v>
      </c>
      <c r="AE78" s="144">
        <f t="shared" si="21"/>
        <v>0</v>
      </c>
      <c r="AF78" s="144">
        <f t="shared" si="22"/>
        <v>0</v>
      </c>
      <c r="AG78" s="144">
        <f t="shared" si="23"/>
        <v>0</v>
      </c>
      <c r="AH78" s="144">
        <f t="shared" si="24"/>
        <v>0</v>
      </c>
      <c r="AI78" s="144">
        <f t="shared" si="25"/>
        <v>0</v>
      </c>
      <c r="AJ78" s="144">
        <f t="shared" si="26"/>
        <v>0</v>
      </c>
      <c r="AK78" s="144">
        <f t="shared" si="27"/>
        <v>0</v>
      </c>
      <c r="AL78" s="144">
        <f t="shared" si="28"/>
        <v>0</v>
      </c>
      <c r="AM78" s="144">
        <f t="shared" si="29"/>
        <v>0</v>
      </c>
      <c r="AN78" s="144">
        <f t="shared" si="30"/>
        <v>0</v>
      </c>
      <c r="AO78" s="144">
        <f t="shared" si="31"/>
        <v>0</v>
      </c>
      <c r="AP78" s="144">
        <f t="shared" si="32"/>
        <v>0</v>
      </c>
      <c r="AQ78" s="144">
        <f t="shared" si="33"/>
        <v>0</v>
      </c>
      <c r="AR78" s="144">
        <f>SUM(Q78:X78)</f>
        <v>0</v>
      </c>
      <c r="AS78" s="144">
        <f>AR78*$D78</f>
        <v>0</v>
      </c>
      <c r="AT78" s="144">
        <f>$AR78*$G78</f>
        <v>0</v>
      </c>
      <c r="AU78" s="144">
        <f>$AR78*$J78</f>
        <v>0</v>
      </c>
      <c r="AV78" s="150">
        <f>$AR78*$M78</f>
        <v>0</v>
      </c>
    </row>
    <row r="79" spans="1:48" x14ac:dyDescent="0.2">
      <c r="A79" s="58" t="s">
        <v>8</v>
      </c>
      <c r="B79" s="50">
        <f>B3</f>
        <v>44684</v>
      </c>
      <c r="C79" s="66"/>
      <c r="D79" s="68"/>
      <c r="E79" s="76" t="str">
        <f>IF(C79 &lt;&gt; "",VLOOKUP(C79,DADOS!$A$4:$D$30,3,0),"")</f>
        <v/>
      </c>
      <c r="F79" s="66"/>
      <c r="G79" s="68"/>
      <c r="H79" s="77" t="str">
        <f>IF(F79 &lt;&gt; "",VLOOKUP(F79,DADOS!$A$4:$D$30,3,0),"")</f>
        <v/>
      </c>
      <c r="I79" s="66"/>
      <c r="J79" s="68"/>
      <c r="K79" s="78" t="str">
        <f>IF(I79 &lt;&gt; "",VLOOKUP(I79,DADOS!$A$4:$D$30,3,0),"")</f>
        <v/>
      </c>
      <c r="L79" s="66"/>
      <c r="M79" s="68"/>
      <c r="N79" s="79" t="str">
        <f>IF(L79 &lt;&gt; "",VLOOKUP(L79,DADOS!$A$4:$D$30,3,0),"")</f>
        <v/>
      </c>
      <c r="O79" s="135"/>
      <c r="P79" s="135"/>
      <c r="Q79" s="13"/>
      <c r="R79" s="13"/>
      <c r="S79" s="13"/>
      <c r="T79" s="13"/>
      <c r="U79" s="13"/>
      <c r="V79" s="13"/>
      <c r="W79" s="13"/>
      <c r="X79" s="39"/>
      <c r="Y79" s="42"/>
      <c r="Z79" s="152"/>
      <c r="AB79" s="144">
        <f t="shared" si="18"/>
        <v>0</v>
      </c>
      <c r="AC79" s="144">
        <f t="shared" si="19"/>
        <v>0</v>
      </c>
      <c r="AD79" s="144">
        <f t="shared" si="20"/>
        <v>0</v>
      </c>
      <c r="AE79" s="144">
        <f t="shared" si="21"/>
        <v>0</v>
      </c>
      <c r="AF79" s="144">
        <f t="shared" si="22"/>
        <v>0</v>
      </c>
      <c r="AG79" s="144">
        <f t="shared" si="23"/>
        <v>0</v>
      </c>
      <c r="AH79" s="144">
        <f t="shared" si="24"/>
        <v>0</v>
      </c>
      <c r="AI79" s="144">
        <f t="shared" si="25"/>
        <v>0</v>
      </c>
      <c r="AJ79" s="144">
        <f t="shared" si="26"/>
        <v>0</v>
      </c>
      <c r="AK79" s="144">
        <f t="shared" si="27"/>
        <v>0</v>
      </c>
      <c r="AL79" s="144">
        <f t="shared" si="28"/>
        <v>0</v>
      </c>
      <c r="AM79" s="144">
        <f t="shared" si="29"/>
        <v>0</v>
      </c>
      <c r="AN79" s="144">
        <f t="shared" si="30"/>
        <v>0</v>
      </c>
      <c r="AO79" s="144">
        <f t="shared" si="31"/>
        <v>0</v>
      </c>
      <c r="AP79" s="144">
        <f t="shared" si="32"/>
        <v>0</v>
      </c>
      <c r="AQ79" s="144">
        <f t="shared" si="33"/>
        <v>0</v>
      </c>
      <c r="AR79" s="144">
        <f>SUM(Q79:X79)</f>
        <v>0</v>
      </c>
      <c r="AS79" s="144">
        <f>AR79*$D79</f>
        <v>0</v>
      </c>
      <c r="AT79" s="144">
        <f>$AR79*$G79</f>
        <v>0</v>
      </c>
      <c r="AU79" s="144">
        <f>$AR79*$J79</f>
        <v>0</v>
      </c>
      <c r="AV79" s="150">
        <f>$AR79*$M79</f>
        <v>0</v>
      </c>
    </row>
    <row r="80" spans="1:48" x14ac:dyDescent="0.2">
      <c r="A80" s="59" t="s">
        <v>2</v>
      </c>
      <c r="B80" s="51" t="str">
        <f>$B$4</f>
        <v>UTI</v>
      </c>
      <c r="C80" s="67"/>
      <c r="D80" s="69"/>
      <c r="E80" s="80" t="str">
        <f>IF(C80 &lt;&gt; "",VLOOKUP(C80,DADOS!$A$4:$D$30,3,0),"")</f>
        <v/>
      </c>
      <c r="F80" s="67"/>
      <c r="G80" s="69"/>
      <c r="H80" s="81" t="str">
        <f>IF(F80 &lt;&gt; "",VLOOKUP(F80,DADOS!$A$4:$D$30,3,0),"")</f>
        <v/>
      </c>
      <c r="I80" s="67"/>
      <c r="J80" s="69"/>
      <c r="K80" s="82" t="str">
        <f>IF(I80 &lt;&gt; "",VLOOKUP(I80,DADOS!$A$4:$D$30,3,0),"")</f>
        <v/>
      </c>
      <c r="L80" s="67"/>
      <c r="M80" s="69"/>
      <c r="N80" s="83" t="str">
        <f>IF(L80 &lt;&gt; "",VLOOKUP(L80,DADOS!$A$4:$D$30,3,0),"")</f>
        <v/>
      </c>
      <c r="O80" s="30"/>
      <c r="P80" s="34"/>
      <c r="Q80" s="12"/>
      <c r="R80" s="12"/>
      <c r="S80" s="12"/>
      <c r="T80" s="12"/>
      <c r="U80" s="12"/>
      <c r="V80" s="12"/>
      <c r="W80" s="12"/>
      <c r="X80" s="38"/>
      <c r="Y80" s="43"/>
      <c r="Z80" s="153"/>
      <c r="AB80" s="144">
        <f t="shared" si="18"/>
        <v>0</v>
      </c>
      <c r="AC80" s="144">
        <f t="shared" si="19"/>
        <v>0</v>
      </c>
      <c r="AD80" s="144">
        <f t="shared" si="20"/>
        <v>0</v>
      </c>
      <c r="AE80" s="144">
        <f t="shared" si="21"/>
        <v>0</v>
      </c>
      <c r="AF80" s="144">
        <f t="shared" si="22"/>
        <v>0</v>
      </c>
      <c r="AG80" s="144">
        <f t="shared" si="23"/>
        <v>0</v>
      </c>
      <c r="AH80" s="144">
        <f t="shared" si="24"/>
        <v>0</v>
      </c>
      <c r="AI80" s="144">
        <f t="shared" si="25"/>
        <v>0</v>
      </c>
      <c r="AJ80" s="144">
        <f t="shared" si="26"/>
        <v>0</v>
      </c>
      <c r="AK80" s="144">
        <f t="shared" si="27"/>
        <v>0</v>
      </c>
      <c r="AL80" s="144">
        <f t="shared" si="28"/>
        <v>0</v>
      </c>
      <c r="AM80" s="144">
        <f t="shared" si="29"/>
        <v>0</v>
      </c>
      <c r="AN80" s="144">
        <f t="shared" si="30"/>
        <v>0</v>
      </c>
      <c r="AO80" s="144">
        <f t="shared" si="31"/>
        <v>0</v>
      </c>
      <c r="AP80" s="144">
        <f t="shared" si="32"/>
        <v>0</v>
      </c>
      <c r="AQ80" s="144">
        <f t="shared" si="33"/>
        <v>0</v>
      </c>
      <c r="AR80" s="144">
        <f>SUM(Q80:X80)</f>
        <v>0</v>
      </c>
      <c r="AS80" s="144">
        <f>AR80*$D80</f>
        <v>0</v>
      </c>
      <c r="AT80" s="144">
        <f>$AR80*$G80</f>
        <v>0</v>
      </c>
      <c r="AU80" s="144">
        <f>$AR80*$J80</f>
        <v>0</v>
      </c>
      <c r="AV80" s="150">
        <f>$AR80*$M80</f>
        <v>0</v>
      </c>
    </row>
    <row r="81" spans="1:48" x14ac:dyDescent="0.2">
      <c r="A81" s="60" t="s">
        <v>4</v>
      </c>
      <c r="B81" s="48">
        <v>16</v>
      </c>
      <c r="C81" s="66"/>
      <c r="D81" s="68"/>
      <c r="E81" s="72" t="str">
        <f>IF(C81 &lt;&gt; "",VLOOKUP(C81,DADOS!$A$4:$D$30,3,0),"")</f>
        <v/>
      </c>
      <c r="F81" s="66"/>
      <c r="G81" s="68"/>
      <c r="H81" s="73" t="str">
        <f>IF(F81 &lt;&gt; "",VLOOKUP(F81,DADOS!$A$4:$D$30,3,0),"")</f>
        <v/>
      </c>
      <c r="I81" s="66"/>
      <c r="J81" s="68"/>
      <c r="K81" s="74" t="str">
        <f>IF(I81 &lt;&gt; "",VLOOKUP(I81,DADOS!$A$4:$D$30,3,0),"")</f>
        <v/>
      </c>
      <c r="L81" s="66"/>
      <c r="M81" s="68"/>
      <c r="N81" s="75" t="str">
        <f>IF(L81 &lt;&gt; "",VLOOKUP(L81,DADOS!$A$4:$D$30,3,0),"")</f>
        <v/>
      </c>
      <c r="O81" s="30"/>
      <c r="P81" s="34"/>
      <c r="Q81" s="13"/>
      <c r="R81" s="13"/>
      <c r="S81" s="13"/>
      <c r="T81" s="13"/>
      <c r="U81" s="13"/>
      <c r="V81" s="13"/>
      <c r="W81" s="13"/>
      <c r="X81" s="39"/>
      <c r="Y81" s="42"/>
      <c r="Z81" s="152"/>
      <c r="AB81" s="144">
        <f t="shared" si="18"/>
        <v>0</v>
      </c>
      <c r="AC81" s="144">
        <f t="shared" si="19"/>
        <v>0</v>
      </c>
      <c r="AD81" s="144">
        <f t="shared" si="20"/>
        <v>0</v>
      </c>
      <c r="AE81" s="144">
        <f t="shared" si="21"/>
        <v>0</v>
      </c>
      <c r="AF81" s="144">
        <f t="shared" si="22"/>
        <v>0</v>
      </c>
      <c r="AG81" s="144">
        <f t="shared" si="23"/>
        <v>0</v>
      </c>
      <c r="AH81" s="144">
        <f t="shared" si="24"/>
        <v>0</v>
      </c>
      <c r="AI81" s="144">
        <f t="shared" si="25"/>
        <v>0</v>
      </c>
      <c r="AJ81" s="144">
        <f t="shared" si="26"/>
        <v>0</v>
      </c>
      <c r="AK81" s="144">
        <f t="shared" si="27"/>
        <v>0</v>
      </c>
      <c r="AL81" s="144">
        <f t="shared" si="28"/>
        <v>0</v>
      </c>
      <c r="AM81" s="144">
        <f t="shared" si="29"/>
        <v>0</v>
      </c>
      <c r="AN81" s="144">
        <f t="shared" si="30"/>
        <v>0</v>
      </c>
      <c r="AO81" s="144">
        <f t="shared" si="31"/>
        <v>0</v>
      </c>
      <c r="AP81" s="144">
        <f t="shared" si="32"/>
        <v>0</v>
      </c>
      <c r="AQ81" s="144">
        <f t="shared" si="33"/>
        <v>0</v>
      </c>
      <c r="AR81" s="144">
        <f>SUM(Q81:X81)</f>
        <v>0</v>
      </c>
      <c r="AS81" s="144">
        <f>AR81*$D81</f>
        <v>0</v>
      </c>
      <c r="AT81" s="144">
        <f>$AR81*$G81</f>
        <v>0</v>
      </c>
      <c r="AU81" s="144">
        <f>$AR81*$J81</f>
        <v>0</v>
      </c>
      <c r="AV81" s="150">
        <f>$AR81*$M81</f>
        <v>0</v>
      </c>
    </row>
    <row r="82" spans="1:48" x14ac:dyDescent="0.2">
      <c r="A82" s="60" t="s">
        <v>5</v>
      </c>
      <c r="B82" s="54"/>
      <c r="C82" s="66"/>
      <c r="D82" s="68"/>
      <c r="E82" s="72" t="str">
        <f>IF(C82 &lt;&gt; "",VLOOKUP(C82,DADOS!$A$4:$D$30,3,0),"")</f>
        <v/>
      </c>
      <c r="F82" s="66"/>
      <c r="G82" s="68"/>
      <c r="H82" s="73" t="str">
        <f>IF(F82 &lt;&gt; "",VLOOKUP(F82,DADOS!$A$4:$D$30,3,0),"")</f>
        <v/>
      </c>
      <c r="I82" s="66"/>
      <c r="J82" s="68"/>
      <c r="K82" s="74" t="str">
        <f>IF(I82 &lt;&gt; "",VLOOKUP(I82,DADOS!$A$4:$D$30,3,0),"")</f>
        <v/>
      </c>
      <c r="L82" s="66"/>
      <c r="M82" s="68"/>
      <c r="N82" s="75" t="str">
        <f>IF(L82 &lt;&gt; "",VLOOKUP(L82,DADOS!$A$4:$D$30,3,0),"")</f>
        <v/>
      </c>
      <c r="O82" s="30"/>
      <c r="P82" s="34"/>
      <c r="Q82" s="13"/>
      <c r="R82" s="13"/>
      <c r="S82" s="13"/>
      <c r="T82" s="13"/>
      <c r="U82" s="13"/>
      <c r="V82" s="13"/>
      <c r="W82" s="13"/>
      <c r="X82" s="39"/>
      <c r="Y82" s="42"/>
      <c r="Z82" s="152"/>
      <c r="AB82" s="144">
        <f t="shared" si="18"/>
        <v>0</v>
      </c>
      <c r="AC82" s="144">
        <f t="shared" si="19"/>
        <v>0</v>
      </c>
      <c r="AD82" s="144">
        <f t="shared" si="20"/>
        <v>0</v>
      </c>
      <c r="AE82" s="144">
        <f t="shared" si="21"/>
        <v>0</v>
      </c>
      <c r="AF82" s="144">
        <f t="shared" si="22"/>
        <v>0</v>
      </c>
      <c r="AG82" s="144">
        <f t="shared" si="23"/>
        <v>0</v>
      </c>
      <c r="AH82" s="144">
        <f t="shared" si="24"/>
        <v>0</v>
      </c>
      <c r="AI82" s="144">
        <f t="shared" si="25"/>
        <v>0</v>
      </c>
      <c r="AJ82" s="144">
        <f t="shared" si="26"/>
        <v>0</v>
      </c>
      <c r="AK82" s="144">
        <f t="shared" si="27"/>
        <v>0</v>
      </c>
      <c r="AL82" s="144">
        <f t="shared" si="28"/>
        <v>0</v>
      </c>
      <c r="AM82" s="144">
        <f t="shared" si="29"/>
        <v>0</v>
      </c>
      <c r="AN82" s="144">
        <f t="shared" si="30"/>
        <v>0</v>
      </c>
      <c r="AO82" s="144">
        <f t="shared" si="31"/>
        <v>0</v>
      </c>
      <c r="AP82" s="144">
        <f t="shared" si="32"/>
        <v>0</v>
      </c>
      <c r="AQ82" s="144">
        <f t="shared" si="33"/>
        <v>0</v>
      </c>
      <c r="AR82" s="144">
        <f>SUM(Q82:X82)</f>
        <v>0</v>
      </c>
      <c r="AS82" s="144">
        <f>AR82*$D82</f>
        <v>0</v>
      </c>
      <c r="AT82" s="144">
        <f>$AR82*$G82</f>
        <v>0</v>
      </c>
      <c r="AU82" s="144">
        <f>$AR82*$J82</f>
        <v>0</v>
      </c>
      <c r="AV82" s="150">
        <f>$AR82*$M82</f>
        <v>0</v>
      </c>
    </row>
    <row r="83" spans="1:48" x14ac:dyDescent="0.2">
      <c r="A83" s="60" t="s">
        <v>7</v>
      </c>
      <c r="B83" s="54"/>
      <c r="C83" s="66"/>
      <c r="D83" s="68"/>
      <c r="E83" s="72" t="str">
        <f>IF(C83 &lt;&gt; "",VLOOKUP(C83,DADOS!$A$4:$D$30,3,0),"")</f>
        <v/>
      </c>
      <c r="F83" s="66"/>
      <c r="G83" s="68"/>
      <c r="H83" s="73" t="str">
        <f>IF(F83 &lt;&gt; "",VLOOKUP(F83,DADOS!$A$4:$D$30,3,0),"")</f>
        <v/>
      </c>
      <c r="I83" s="66"/>
      <c r="J83" s="68"/>
      <c r="K83" s="74" t="str">
        <f>IF(I83 &lt;&gt; "",VLOOKUP(I83,DADOS!$A$4:$D$30,3,0),"")</f>
        <v/>
      </c>
      <c r="L83" s="66"/>
      <c r="M83" s="68"/>
      <c r="N83" s="75" t="str">
        <f>IF(L83 &lt;&gt; "",VLOOKUP(L83,DADOS!$A$4:$D$30,3,0),"")</f>
        <v/>
      </c>
      <c r="O83" s="30"/>
      <c r="P83" s="34"/>
      <c r="Q83" s="13"/>
      <c r="R83" s="13"/>
      <c r="S83" s="13"/>
      <c r="T83" s="13"/>
      <c r="U83" s="13"/>
      <c r="V83" s="13"/>
      <c r="W83" s="13"/>
      <c r="X83" s="39"/>
      <c r="Y83" s="42"/>
      <c r="Z83" s="152"/>
      <c r="AB83" s="144">
        <f t="shared" si="18"/>
        <v>0</v>
      </c>
      <c r="AC83" s="144">
        <f t="shared" si="19"/>
        <v>0</v>
      </c>
      <c r="AD83" s="144">
        <f t="shared" si="20"/>
        <v>0</v>
      </c>
      <c r="AE83" s="144">
        <f t="shared" si="21"/>
        <v>0</v>
      </c>
      <c r="AF83" s="144">
        <f t="shared" si="22"/>
        <v>0</v>
      </c>
      <c r="AG83" s="144">
        <f t="shared" si="23"/>
        <v>0</v>
      </c>
      <c r="AH83" s="144">
        <f t="shared" si="24"/>
        <v>0</v>
      </c>
      <c r="AI83" s="144">
        <f t="shared" si="25"/>
        <v>0</v>
      </c>
      <c r="AJ83" s="144">
        <f t="shared" si="26"/>
        <v>0</v>
      </c>
      <c r="AK83" s="144">
        <f t="shared" si="27"/>
        <v>0</v>
      </c>
      <c r="AL83" s="144">
        <f t="shared" si="28"/>
        <v>0</v>
      </c>
      <c r="AM83" s="144">
        <f t="shared" si="29"/>
        <v>0</v>
      </c>
      <c r="AN83" s="144">
        <f t="shared" si="30"/>
        <v>0</v>
      </c>
      <c r="AO83" s="144">
        <f t="shared" si="31"/>
        <v>0</v>
      </c>
      <c r="AP83" s="144">
        <f t="shared" si="32"/>
        <v>0</v>
      </c>
      <c r="AQ83" s="144">
        <f t="shared" si="33"/>
        <v>0</v>
      </c>
      <c r="AR83" s="144">
        <f>SUM(Q83:X83)</f>
        <v>0</v>
      </c>
      <c r="AS83" s="144">
        <f>AR83*$D83</f>
        <v>0</v>
      </c>
      <c r="AT83" s="144">
        <f>$AR83*$G83</f>
        <v>0</v>
      </c>
      <c r="AU83" s="144">
        <f>$AR83*$J83</f>
        <v>0</v>
      </c>
      <c r="AV83" s="150">
        <f>$AR83*$M83</f>
        <v>0</v>
      </c>
    </row>
    <row r="84" spans="1:48" x14ac:dyDescent="0.2">
      <c r="A84" s="60" t="s">
        <v>8</v>
      </c>
      <c r="B84" s="52">
        <f>$B$3</f>
        <v>44684</v>
      </c>
      <c r="C84" s="66"/>
      <c r="D84" s="68"/>
      <c r="E84" s="76" t="str">
        <f>IF(C84 &lt;&gt; "",VLOOKUP(C84,DADOS!$A$4:$D$30,3,0),"")</f>
        <v/>
      </c>
      <c r="F84" s="66"/>
      <c r="G84" s="68"/>
      <c r="H84" s="77" t="str">
        <f>IF(F84 &lt;&gt; "",VLOOKUP(F84,DADOS!$A$4:$D$30,3,0),"")</f>
        <v/>
      </c>
      <c r="I84" s="66"/>
      <c r="J84" s="68"/>
      <c r="K84" s="78" t="str">
        <f>IF(I84 &lt;&gt; "",VLOOKUP(I84,DADOS!$A$4:$D$30,3,0),"")</f>
        <v/>
      </c>
      <c r="L84" s="66"/>
      <c r="M84" s="68"/>
      <c r="N84" s="79" t="str">
        <f>IF(L84 &lt;&gt; "",VLOOKUP(L84,DADOS!$A$4:$D$30,3,0),"")</f>
        <v/>
      </c>
      <c r="O84" s="135"/>
      <c r="P84" s="135"/>
      <c r="Q84" s="13"/>
      <c r="R84" s="13"/>
      <c r="S84" s="13"/>
      <c r="T84" s="13"/>
      <c r="U84" s="13"/>
      <c r="V84" s="13"/>
      <c r="W84" s="13"/>
      <c r="X84" s="39"/>
      <c r="Y84" s="42"/>
      <c r="Z84" s="152"/>
      <c r="AB84" s="144">
        <f t="shared" si="18"/>
        <v>0</v>
      </c>
      <c r="AC84" s="144">
        <f t="shared" si="19"/>
        <v>0</v>
      </c>
      <c r="AD84" s="144">
        <f t="shared" si="20"/>
        <v>0</v>
      </c>
      <c r="AE84" s="144">
        <f t="shared" si="21"/>
        <v>0</v>
      </c>
      <c r="AF84" s="144">
        <f t="shared" si="22"/>
        <v>0</v>
      </c>
      <c r="AG84" s="144">
        <f t="shared" si="23"/>
        <v>0</v>
      </c>
      <c r="AH84" s="144">
        <f t="shared" si="24"/>
        <v>0</v>
      </c>
      <c r="AI84" s="144">
        <f t="shared" si="25"/>
        <v>0</v>
      </c>
      <c r="AJ84" s="144">
        <f t="shared" si="26"/>
        <v>0</v>
      </c>
      <c r="AK84" s="144">
        <f t="shared" si="27"/>
        <v>0</v>
      </c>
      <c r="AL84" s="144">
        <f t="shared" si="28"/>
        <v>0</v>
      </c>
      <c r="AM84" s="144">
        <f t="shared" si="29"/>
        <v>0</v>
      </c>
      <c r="AN84" s="144">
        <f t="shared" si="30"/>
        <v>0</v>
      </c>
      <c r="AO84" s="144">
        <f t="shared" si="31"/>
        <v>0</v>
      </c>
      <c r="AP84" s="144">
        <f t="shared" si="32"/>
        <v>0</v>
      </c>
      <c r="AQ84" s="144">
        <f t="shared" si="33"/>
        <v>0</v>
      </c>
      <c r="AR84" s="144">
        <f>SUM(Q84:X84)</f>
        <v>0</v>
      </c>
      <c r="AS84" s="144">
        <f>AR84*$D84</f>
        <v>0</v>
      </c>
      <c r="AT84" s="144">
        <f>$AR84*$G84</f>
        <v>0</v>
      </c>
      <c r="AU84" s="144">
        <f>$AR84*$J84</f>
        <v>0</v>
      </c>
      <c r="AV84" s="150">
        <f>$AR84*$M84</f>
        <v>0</v>
      </c>
    </row>
    <row r="85" spans="1:48" x14ac:dyDescent="0.2">
      <c r="A85" s="57" t="s">
        <v>2</v>
      </c>
      <c r="B85" s="55" t="str">
        <f>$B$4</f>
        <v>UTI</v>
      </c>
      <c r="C85" s="67"/>
      <c r="D85" s="69"/>
      <c r="E85" s="80" t="str">
        <f>IF(C85 &lt;&gt; "",VLOOKUP(C85,DADOS!$A$4:$D$30,3,0),"")</f>
        <v/>
      </c>
      <c r="F85" s="67"/>
      <c r="G85" s="69"/>
      <c r="H85" s="81" t="str">
        <f>IF(F85 &lt;&gt; "",VLOOKUP(F85,DADOS!$A$4:$D$30,3,0),"")</f>
        <v/>
      </c>
      <c r="I85" s="67"/>
      <c r="J85" s="69"/>
      <c r="K85" s="82" t="str">
        <f>IF(I85 &lt;&gt; "",VLOOKUP(I85,DADOS!$A$4:$D$30,3,0),"")</f>
        <v/>
      </c>
      <c r="L85" s="67"/>
      <c r="M85" s="69"/>
      <c r="N85" s="83" t="str">
        <f>IF(L85 &lt;&gt; "",VLOOKUP(L85,DADOS!$A$4:$D$30,3,0),"")</f>
        <v/>
      </c>
      <c r="O85" s="30"/>
      <c r="P85" s="34"/>
      <c r="Q85" s="12"/>
      <c r="R85" s="12"/>
      <c r="S85" s="12"/>
      <c r="T85" s="12"/>
      <c r="U85" s="12"/>
      <c r="V85" s="12"/>
      <c r="W85" s="12"/>
      <c r="X85" s="38"/>
      <c r="Y85" s="43"/>
      <c r="Z85" s="153"/>
      <c r="AB85" s="144">
        <f t="shared" si="18"/>
        <v>0</v>
      </c>
      <c r="AC85" s="144">
        <f t="shared" si="19"/>
        <v>0</v>
      </c>
      <c r="AD85" s="144">
        <f t="shared" si="20"/>
        <v>0</v>
      </c>
      <c r="AE85" s="144">
        <f t="shared" si="21"/>
        <v>0</v>
      </c>
      <c r="AF85" s="144">
        <f t="shared" si="22"/>
        <v>0</v>
      </c>
      <c r="AG85" s="144">
        <f t="shared" si="23"/>
        <v>0</v>
      </c>
      <c r="AH85" s="144">
        <f t="shared" si="24"/>
        <v>0</v>
      </c>
      <c r="AI85" s="144">
        <f t="shared" si="25"/>
        <v>0</v>
      </c>
      <c r="AJ85" s="144">
        <f t="shared" si="26"/>
        <v>0</v>
      </c>
      <c r="AK85" s="144">
        <f t="shared" si="27"/>
        <v>0</v>
      </c>
      <c r="AL85" s="144">
        <f t="shared" si="28"/>
        <v>0</v>
      </c>
      <c r="AM85" s="144">
        <f t="shared" si="29"/>
        <v>0</v>
      </c>
      <c r="AN85" s="144">
        <f t="shared" si="30"/>
        <v>0</v>
      </c>
      <c r="AO85" s="144">
        <f t="shared" si="31"/>
        <v>0</v>
      </c>
      <c r="AP85" s="144">
        <f t="shared" si="32"/>
        <v>0</v>
      </c>
      <c r="AQ85" s="144">
        <f t="shared" si="33"/>
        <v>0</v>
      </c>
      <c r="AR85" s="144">
        <f>SUM(Q85:X85)</f>
        <v>0</v>
      </c>
      <c r="AS85" s="144">
        <f>AR85*$D85</f>
        <v>0</v>
      </c>
      <c r="AT85" s="144">
        <f>$AR85*$G85</f>
        <v>0</v>
      </c>
      <c r="AU85" s="144">
        <f>$AR85*$J85</f>
        <v>0</v>
      </c>
      <c r="AV85" s="150">
        <f>$AR85*$M85</f>
        <v>0</v>
      </c>
    </row>
    <row r="86" spans="1:48" x14ac:dyDescent="0.2">
      <c r="A86" s="57" t="s">
        <v>4</v>
      </c>
      <c r="B86" s="48">
        <v>17</v>
      </c>
      <c r="C86" s="66"/>
      <c r="D86" s="68"/>
      <c r="E86" s="72" t="str">
        <f>IF(C86 &lt;&gt; "",VLOOKUP(C86,DADOS!$A$4:$D$30,3,0),"")</f>
        <v/>
      </c>
      <c r="F86" s="66"/>
      <c r="G86" s="68"/>
      <c r="H86" s="73" t="str">
        <f>IF(F86 &lt;&gt; "",VLOOKUP(F86,DADOS!$A$4:$D$30,3,0),"")</f>
        <v/>
      </c>
      <c r="I86" s="66"/>
      <c r="J86" s="68"/>
      <c r="K86" s="74" t="str">
        <f>IF(I86 &lt;&gt; "",VLOOKUP(I86,DADOS!$A$4:$D$30,3,0),"")</f>
        <v/>
      </c>
      <c r="L86" s="66"/>
      <c r="M86" s="68"/>
      <c r="N86" s="75" t="str">
        <f>IF(L86 &lt;&gt; "",VLOOKUP(L86,DADOS!$A$4:$D$30,3,0),"")</f>
        <v/>
      </c>
      <c r="O86" s="30"/>
      <c r="P86" s="34"/>
      <c r="Q86" s="13"/>
      <c r="R86" s="13"/>
      <c r="S86" s="13"/>
      <c r="T86" s="13"/>
      <c r="U86" s="13"/>
      <c r="V86" s="13"/>
      <c r="W86" s="13"/>
      <c r="X86" s="39"/>
      <c r="Y86" s="42"/>
      <c r="Z86" s="152"/>
      <c r="AB86" s="144">
        <f t="shared" si="18"/>
        <v>0</v>
      </c>
      <c r="AC86" s="144">
        <f t="shared" si="19"/>
        <v>0</v>
      </c>
      <c r="AD86" s="144">
        <f t="shared" si="20"/>
        <v>0</v>
      </c>
      <c r="AE86" s="144">
        <f t="shared" si="21"/>
        <v>0</v>
      </c>
      <c r="AF86" s="144">
        <f t="shared" si="22"/>
        <v>0</v>
      </c>
      <c r="AG86" s="144">
        <f t="shared" si="23"/>
        <v>0</v>
      </c>
      <c r="AH86" s="144">
        <f t="shared" si="24"/>
        <v>0</v>
      </c>
      <c r="AI86" s="144">
        <f t="shared" si="25"/>
        <v>0</v>
      </c>
      <c r="AJ86" s="144">
        <f t="shared" si="26"/>
        <v>0</v>
      </c>
      <c r="AK86" s="144">
        <f t="shared" si="27"/>
        <v>0</v>
      </c>
      <c r="AL86" s="144">
        <f t="shared" si="28"/>
        <v>0</v>
      </c>
      <c r="AM86" s="144">
        <f t="shared" si="29"/>
        <v>0</v>
      </c>
      <c r="AN86" s="144">
        <f t="shared" si="30"/>
        <v>0</v>
      </c>
      <c r="AO86" s="144">
        <f t="shared" si="31"/>
        <v>0</v>
      </c>
      <c r="AP86" s="144">
        <f t="shared" si="32"/>
        <v>0</v>
      </c>
      <c r="AQ86" s="144">
        <f t="shared" si="33"/>
        <v>0</v>
      </c>
      <c r="AR86" s="144">
        <f>SUM(Q86:X86)</f>
        <v>0</v>
      </c>
      <c r="AS86" s="144">
        <f>AR86*$D86</f>
        <v>0</v>
      </c>
      <c r="AT86" s="144">
        <f>$AR86*$G86</f>
        <v>0</v>
      </c>
      <c r="AU86" s="144">
        <f>$AR86*$J86</f>
        <v>0</v>
      </c>
      <c r="AV86" s="150">
        <f>$AR86*$M86</f>
        <v>0</v>
      </c>
    </row>
    <row r="87" spans="1:48" x14ac:dyDescent="0.2">
      <c r="A87" s="57" t="s">
        <v>5</v>
      </c>
      <c r="B87" s="54"/>
      <c r="C87" s="66"/>
      <c r="D87" s="68"/>
      <c r="E87" s="72" t="str">
        <f>IF(C87 &lt;&gt; "",VLOOKUP(C87,DADOS!$A$4:$D$30,3,0),"")</f>
        <v/>
      </c>
      <c r="F87" s="66"/>
      <c r="G87" s="68"/>
      <c r="H87" s="73" t="str">
        <f>IF(F87 &lt;&gt; "",VLOOKUP(F87,DADOS!$A$4:$D$30,3,0),"")</f>
        <v/>
      </c>
      <c r="I87" s="66"/>
      <c r="J87" s="68"/>
      <c r="K87" s="74" t="str">
        <f>IF(I87 &lt;&gt; "",VLOOKUP(I87,DADOS!$A$4:$D$30,3,0),"")</f>
        <v/>
      </c>
      <c r="L87" s="66"/>
      <c r="M87" s="68"/>
      <c r="N87" s="75" t="str">
        <f>IF(L87 &lt;&gt; "",VLOOKUP(L87,DADOS!$A$4:$D$30,3,0),"")</f>
        <v/>
      </c>
      <c r="O87" s="30"/>
      <c r="P87" s="34"/>
      <c r="Q87" s="13"/>
      <c r="R87" s="13"/>
      <c r="S87" s="13"/>
      <c r="T87" s="13"/>
      <c r="U87" s="13"/>
      <c r="V87" s="13"/>
      <c r="W87" s="13"/>
      <c r="X87" s="39"/>
      <c r="Y87" s="42"/>
      <c r="Z87" s="152"/>
      <c r="AB87" s="144">
        <f t="shared" si="18"/>
        <v>0</v>
      </c>
      <c r="AC87" s="144">
        <f t="shared" si="19"/>
        <v>0</v>
      </c>
      <c r="AD87" s="144">
        <f t="shared" si="20"/>
        <v>0</v>
      </c>
      <c r="AE87" s="144">
        <f t="shared" si="21"/>
        <v>0</v>
      </c>
      <c r="AF87" s="144">
        <f t="shared" si="22"/>
        <v>0</v>
      </c>
      <c r="AG87" s="144">
        <f t="shared" si="23"/>
        <v>0</v>
      </c>
      <c r="AH87" s="144">
        <f t="shared" si="24"/>
        <v>0</v>
      </c>
      <c r="AI87" s="144">
        <f t="shared" si="25"/>
        <v>0</v>
      </c>
      <c r="AJ87" s="144">
        <f t="shared" si="26"/>
        <v>0</v>
      </c>
      <c r="AK87" s="144">
        <f t="shared" si="27"/>
        <v>0</v>
      </c>
      <c r="AL87" s="144">
        <f t="shared" si="28"/>
        <v>0</v>
      </c>
      <c r="AM87" s="144">
        <f t="shared" si="29"/>
        <v>0</v>
      </c>
      <c r="AN87" s="144">
        <f t="shared" si="30"/>
        <v>0</v>
      </c>
      <c r="AO87" s="144">
        <f t="shared" si="31"/>
        <v>0</v>
      </c>
      <c r="AP87" s="144">
        <f t="shared" si="32"/>
        <v>0</v>
      </c>
      <c r="AQ87" s="144">
        <f t="shared" si="33"/>
        <v>0</v>
      </c>
      <c r="AR87" s="144">
        <f>SUM(Q87:X87)</f>
        <v>0</v>
      </c>
      <c r="AS87" s="144">
        <f>AR87*$D87</f>
        <v>0</v>
      </c>
      <c r="AT87" s="144">
        <f>$AR87*$G87</f>
        <v>0</v>
      </c>
      <c r="AU87" s="144">
        <f>$AR87*$J87</f>
        <v>0</v>
      </c>
      <c r="AV87" s="150">
        <f>$AR87*$M87</f>
        <v>0</v>
      </c>
    </row>
    <row r="88" spans="1:48" x14ac:dyDescent="0.2">
      <c r="A88" s="57" t="s">
        <v>7</v>
      </c>
      <c r="B88" s="54"/>
      <c r="C88" s="66"/>
      <c r="D88" s="68"/>
      <c r="E88" s="72" t="str">
        <f>IF(C88 &lt;&gt; "",VLOOKUP(C88,DADOS!$A$4:$D$30,3,0),"")</f>
        <v/>
      </c>
      <c r="F88" s="66"/>
      <c r="G88" s="68"/>
      <c r="H88" s="73" t="str">
        <f>IF(F88 &lt;&gt; "",VLOOKUP(F88,DADOS!$A$4:$D$30,3,0),"")</f>
        <v/>
      </c>
      <c r="I88" s="66"/>
      <c r="J88" s="68"/>
      <c r="K88" s="74" t="str">
        <f>IF(I88 &lt;&gt; "",VLOOKUP(I88,DADOS!$A$4:$D$30,3,0),"")</f>
        <v/>
      </c>
      <c r="L88" s="66"/>
      <c r="M88" s="68"/>
      <c r="N88" s="75" t="str">
        <f>IF(L88 &lt;&gt; "",VLOOKUP(L88,DADOS!$A$4:$D$30,3,0),"")</f>
        <v/>
      </c>
      <c r="O88" s="30"/>
      <c r="P88" s="34"/>
      <c r="Q88" s="13"/>
      <c r="R88" s="13"/>
      <c r="S88" s="13"/>
      <c r="T88" s="13"/>
      <c r="U88" s="13"/>
      <c r="V88" s="13"/>
      <c r="W88" s="13"/>
      <c r="X88" s="39"/>
      <c r="Y88" s="42"/>
      <c r="Z88" s="152"/>
      <c r="AB88" s="144">
        <f t="shared" si="18"/>
        <v>0</v>
      </c>
      <c r="AC88" s="144">
        <f t="shared" si="19"/>
        <v>0</v>
      </c>
      <c r="AD88" s="144">
        <f t="shared" si="20"/>
        <v>0</v>
      </c>
      <c r="AE88" s="144">
        <f t="shared" si="21"/>
        <v>0</v>
      </c>
      <c r="AF88" s="144">
        <f t="shared" si="22"/>
        <v>0</v>
      </c>
      <c r="AG88" s="144">
        <f t="shared" si="23"/>
        <v>0</v>
      </c>
      <c r="AH88" s="144">
        <f t="shared" si="24"/>
        <v>0</v>
      </c>
      <c r="AI88" s="144">
        <f t="shared" si="25"/>
        <v>0</v>
      </c>
      <c r="AJ88" s="144">
        <f t="shared" si="26"/>
        <v>0</v>
      </c>
      <c r="AK88" s="144">
        <f t="shared" si="27"/>
        <v>0</v>
      </c>
      <c r="AL88" s="144">
        <f t="shared" si="28"/>
        <v>0</v>
      </c>
      <c r="AM88" s="144">
        <f t="shared" si="29"/>
        <v>0</v>
      </c>
      <c r="AN88" s="144">
        <f t="shared" si="30"/>
        <v>0</v>
      </c>
      <c r="AO88" s="144">
        <f t="shared" si="31"/>
        <v>0</v>
      </c>
      <c r="AP88" s="144">
        <f t="shared" si="32"/>
        <v>0</v>
      </c>
      <c r="AQ88" s="144">
        <f t="shared" si="33"/>
        <v>0</v>
      </c>
      <c r="AR88" s="144">
        <f>SUM(Q88:X88)</f>
        <v>0</v>
      </c>
      <c r="AS88" s="144">
        <f>AR88*$D88</f>
        <v>0</v>
      </c>
      <c r="AT88" s="144">
        <f>$AR88*$G88</f>
        <v>0</v>
      </c>
      <c r="AU88" s="144">
        <f>$AR88*$J88</f>
        <v>0</v>
      </c>
      <c r="AV88" s="150">
        <f>$AR88*$M88</f>
        <v>0</v>
      </c>
    </row>
    <row r="89" spans="1:48" x14ac:dyDescent="0.2">
      <c r="A89" s="58" t="s">
        <v>8</v>
      </c>
      <c r="B89" s="50">
        <f>B3</f>
        <v>44684</v>
      </c>
      <c r="C89" s="66"/>
      <c r="D89" s="68"/>
      <c r="E89" s="76" t="str">
        <f>IF(C89 &lt;&gt; "",VLOOKUP(C89,DADOS!$A$4:$D$30,3,0),"")</f>
        <v/>
      </c>
      <c r="F89" s="66"/>
      <c r="G89" s="68"/>
      <c r="H89" s="77" t="str">
        <f>IF(F89 &lt;&gt; "",VLOOKUP(F89,DADOS!$A$4:$D$30,3,0),"")</f>
        <v/>
      </c>
      <c r="I89" s="66"/>
      <c r="J89" s="68"/>
      <c r="K89" s="78" t="str">
        <f>IF(I89 &lt;&gt; "",VLOOKUP(I89,DADOS!$A$4:$D$30,3,0),"")</f>
        <v/>
      </c>
      <c r="L89" s="66"/>
      <c r="M89" s="68"/>
      <c r="N89" s="79" t="str">
        <f>IF(L89 &lt;&gt; "",VLOOKUP(L89,DADOS!$A$4:$D$30,3,0),"")</f>
        <v/>
      </c>
      <c r="O89" s="135"/>
      <c r="P89" s="135"/>
      <c r="Q89" s="13"/>
      <c r="R89" s="13"/>
      <c r="S89" s="13"/>
      <c r="T89" s="13"/>
      <c r="U89" s="13"/>
      <c r="V89" s="13"/>
      <c r="W89" s="13"/>
      <c r="X89" s="39"/>
      <c r="Y89" s="42"/>
      <c r="Z89" s="152"/>
      <c r="AB89" s="144">
        <f t="shared" si="18"/>
        <v>0</v>
      </c>
      <c r="AC89" s="144">
        <f t="shared" si="19"/>
        <v>0</v>
      </c>
      <c r="AD89" s="144">
        <f t="shared" si="20"/>
        <v>0</v>
      </c>
      <c r="AE89" s="144">
        <f t="shared" si="21"/>
        <v>0</v>
      </c>
      <c r="AF89" s="144">
        <f t="shared" si="22"/>
        <v>0</v>
      </c>
      <c r="AG89" s="144">
        <f t="shared" si="23"/>
        <v>0</v>
      </c>
      <c r="AH89" s="144">
        <f t="shared" si="24"/>
        <v>0</v>
      </c>
      <c r="AI89" s="144">
        <f t="shared" si="25"/>
        <v>0</v>
      </c>
      <c r="AJ89" s="144">
        <f t="shared" si="26"/>
        <v>0</v>
      </c>
      <c r="AK89" s="144">
        <f t="shared" si="27"/>
        <v>0</v>
      </c>
      <c r="AL89" s="144">
        <f t="shared" si="28"/>
        <v>0</v>
      </c>
      <c r="AM89" s="144">
        <f t="shared" si="29"/>
        <v>0</v>
      </c>
      <c r="AN89" s="144">
        <f t="shared" si="30"/>
        <v>0</v>
      </c>
      <c r="AO89" s="144">
        <f t="shared" si="31"/>
        <v>0</v>
      </c>
      <c r="AP89" s="144">
        <f t="shared" si="32"/>
        <v>0</v>
      </c>
      <c r="AQ89" s="144">
        <f t="shared" si="33"/>
        <v>0</v>
      </c>
      <c r="AR89" s="144">
        <f>SUM(Q89:X89)</f>
        <v>0</v>
      </c>
      <c r="AS89" s="144">
        <f>AR89*$D89</f>
        <v>0</v>
      </c>
      <c r="AT89" s="144">
        <f>$AR89*$G89</f>
        <v>0</v>
      </c>
      <c r="AU89" s="144">
        <f>$AR89*$J89</f>
        <v>0</v>
      </c>
      <c r="AV89" s="150">
        <f>$AR89*$M89</f>
        <v>0</v>
      </c>
    </row>
    <row r="90" spans="1:48" x14ac:dyDescent="0.2">
      <c r="A90" s="59" t="s">
        <v>2</v>
      </c>
      <c r="B90" s="51" t="str">
        <f>$B$4</f>
        <v>UTI</v>
      </c>
      <c r="C90" s="67"/>
      <c r="D90" s="69"/>
      <c r="E90" s="80" t="str">
        <f>IF(C90 &lt;&gt; "",VLOOKUP(C90,DADOS!$A$4:$D$30,3,0),"")</f>
        <v/>
      </c>
      <c r="F90" s="67"/>
      <c r="G90" s="69"/>
      <c r="H90" s="81" t="str">
        <f>IF(F90 &lt;&gt; "",VLOOKUP(F90,DADOS!$A$4:$D$30,3,0),"")</f>
        <v/>
      </c>
      <c r="I90" s="67"/>
      <c r="J90" s="69"/>
      <c r="K90" s="82" t="str">
        <f>IF(I90 &lt;&gt; "",VLOOKUP(I90,DADOS!$A$4:$D$30,3,0),"")</f>
        <v/>
      </c>
      <c r="L90" s="67"/>
      <c r="M90" s="69"/>
      <c r="N90" s="83" t="str">
        <f>IF(L90 &lt;&gt; "",VLOOKUP(L90,DADOS!$A$4:$D$30,3,0),"")</f>
        <v/>
      </c>
      <c r="O90" s="30"/>
      <c r="P90" s="34"/>
      <c r="Q90" s="12"/>
      <c r="R90" s="12"/>
      <c r="S90" s="12"/>
      <c r="T90" s="12"/>
      <c r="U90" s="12"/>
      <c r="V90" s="12"/>
      <c r="W90" s="12"/>
      <c r="X90" s="38"/>
      <c r="Y90" s="43"/>
      <c r="Z90" s="153"/>
      <c r="AB90" s="144">
        <f t="shared" si="18"/>
        <v>0</v>
      </c>
      <c r="AC90" s="144">
        <f t="shared" si="19"/>
        <v>0</v>
      </c>
      <c r="AD90" s="144">
        <f t="shared" si="20"/>
        <v>0</v>
      </c>
      <c r="AE90" s="144">
        <f t="shared" si="21"/>
        <v>0</v>
      </c>
      <c r="AF90" s="144">
        <f t="shared" si="22"/>
        <v>0</v>
      </c>
      <c r="AG90" s="144">
        <f t="shared" si="23"/>
        <v>0</v>
      </c>
      <c r="AH90" s="144">
        <f t="shared" si="24"/>
        <v>0</v>
      </c>
      <c r="AI90" s="144">
        <f t="shared" si="25"/>
        <v>0</v>
      </c>
      <c r="AJ90" s="144">
        <f t="shared" si="26"/>
        <v>0</v>
      </c>
      <c r="AK90" s="144">
        <f t="shared" si="27"/>
        <v>0</v>
      </c>
      <c r="AL90" s="144">
        <f t="shared" si="28"/>
        <v>0</v>
      </c>
      <c r="AM90" s="144">
        <f t="shared" si="29"/>
        <v>0</v>
      </c>
      <c r="AN90" s="144">
        <f t="shared" si="30"/>
        <v>0</v>
      </c>
      <c r="AO90" s="144">
        <f t="shared" si="31"/>
        <v>0</v>
      </c>
      <c r="AP90" s="144">
        <f t="shared" si="32"/>
        <v>0</v>
      </c>
      <c r="AQ90" s="144">
        <f t="shared" si="33"/>
        <v>0</v>
      </c>
      <c r="AR90" s="144">
        <f>SUM(Q90:X90)</f>
        <v>0</v>
      </c>
      <c r="AS90" s="144">
        <f>AR90*$D90</f>
        <v>0</v>
      </c>
      <c r="AT90" s="144">
        <f>$AR90*$G90</f>
        <v>0</v>
      </c>
      <c r="AU90" s="144">
        <f>$AR90*$J90</f>
        <v>0</v>
      </c>
      <c r="AV90" s="150">
        <f>$AR90*$M90</f>
        <v>0</v>
      </c>
    </row>
    <row r="91" spans="1:48" x14ac:dyDescent="0.2">
      <c r="A91" s="60" t="s">
        <v>4</v>
      </c>
      <c r="B91" s="48">
        <v>18</v>
      </c>
      <c r="C91" s="66"/>
      <c r="D91" s="68"/>
      <c r="E91" s="72" t="str">
        <f>IF(C91 &lt;&gt; "",VLOOKUP(C91,DADOS!$A$4:$D$30,3,0),"")</f>
        <v/>
      </c>
      <c r="F91" s="66"/>
      <c r="G91" s="68"/>
      <c r="H91" s="73" t="str">
        <f>IF(F91 &lt;&gt; "",VLOOKUP(F91,DADOS!$A$4:$D$30,3,0),"")</f>
        <v/>
      </c>
      <c r="I91" s="66"/>
      <c r="J91" s="68"/>
      <c r="K91" s="74" t="str">
        <f>IF(I91 &lt;&gt; "",VLOOKUP(I91,DADOS!$A$4:$D$30,3,0),"")</f>
        <v/>
      </c>
      <c r="L91" s="66"/>
      <c r="M91" s="68"/>
      <c r="N91" s="75" t="str">
        <f>IF(L91 &lt;&gt; "",VLOOKUP(L91,DADOS!$A$4:$D$30,3,0),"")</f>
        <v/>
      </c>
      <c r="O91" s="30"/>
      <c r="P91" s="34"/>
      <c r="Q91" s="13"/>
      <c r="R91" s="13"/>
      <c r="S91" s="13"/>
      <c r="T91" s="13"/>
      <c r="U91" s="13"/>
      <c r="V91" s="13"/>
      <c r="W91" s="13"/>
      <c r="X91" s="39"/>
      <c r="Y91" s="42"/>
      <c r="Z91" s="152"/>
      <c r="AB91" s="144">
        <f t="shared" si="18"/>
        <v>0</v>
      </c>
      <c r="AC91" s="144">
        <f t="shared" si="19"/>
        <v>0</v>
      </c>
      <c r="AD91" s="144">
        <f t="shared" si="20"/>
        <v>0</v>
      </c>
      <c r="AE91" s="144">
        <f t="shared" si="21"/>
        <v>0</v>
      </c>
      <c r="AF91" s="144">
        <f t="shared" si="22"/>
        <v>0</v>
      </c>
      <c r="AG91" s="144">
        <f t="shared" si="23"/>
        <v>0</v>
      </c>
      <c r="AH91" s="144">
        <f t="shared" si="24"/>
        <v>0</v>
      </c>
      <c r="AI91" s="144">
        <f t="shared" si="25"/>
        <v>0</v>
      </c>
      <c r="AJ91" s="144">
        <f t="shared" si="26"/>
        <v>0</v>
      </c>
      <c r="AK91" s="144">
        <f t="shared" si="27"/>
        <v>0</v>
      </c>
      <c r="AL91" s="144">
        <f t="shared" si="28"/>
        <v>0</v>
      </c>
      <c r="AM91" s="144">
        <f t="shared" si="29"/>
        <v>0</v>
      </c>
      <c r="AN91" s="144">
        <f t="shared" si="30"/>
        <v>0</v>
      </c>
      <c r="AO91" s="144">
        <f t="shared" si="31"/>
        <v>0</v>
      </c>
      <c r="AP91" s="144">
        <f t="shared" si="32"/>
        <v>0</v>
      </c>
      <c r="AQ91" s="144">
        <f t="shared" si="33"/>
        <v>0</v>
      </c>
      <c r="AR91" s="144">
        <f>SUM(Q91:X91)</f>
        <v>0</v>
      </c>
      <c r="AS91" s="144">
        <f>AR91*$D91</f>
        <v>0</v>
      </c>
      <c r="AT91" s="144">
        <f>$AR91*$G91</f>
        <v>0</v>
      </c>
      <c r="AU91" s="144">
        <f>$AR91*$J91</f>
        <v>0</v>
      </c>
      <c r="AV91" s="150">
        <f>$AR91*$M91</f>
        <v>0</v>
      </c>
    </row>
    <row r="92" spans="1:48" x14ac:dyDescent="0.2">
      <c r="A92" s="60" t="s">
        <v>5</v>
      </c>
      <c r="B92" s="54"/>
      <c r="C92" s="66"/>
      <c r="D92" s="68"/>
      <c r="E92" s="72" t="str">
        <f>IF(C92 &lt;&gt; "",VLOOKUP(C92,DADOS!$A$4:$D$30,3,0),"")</f>
        <v/>
      </c>
      <c r="F92" s="66"/>
      <c r="G92" s="68"/>
      <c r="H92" s="73" t="str">
        <f>IF(F92 &lt;&gt; "",VLOOKUP(F92,DADOS!$A$4:$D$30,3,0),"")</f>
        <v/>
      </c>
      <c r="I92" s="66"/>
      <c r="J92" s="68"/>
      <c r="K92" s="74" t="str">
        <f>IF(I92 &lt;&gt; "",VLOOKUP(I92,DADOS!$A$4:$D$30,3,0),"")</f>
        <v/>
      </c>
      <c r="L92" s="66"/>
      <c r="M92" s="68"/>
      <c r="N92" s="75" t="str">
        <f>IF(L92 &lt;&gt; "",VLOOKUP(L92,DADOS!$A$4:$D$30,3,0),"")</f>
        <v/>
      </c>
      <c r="O92" s="30"/>
      <c r="P92" s="34"/>
      <c r="Q92" s="13"/>
      <c r="R92" s="13"/>
      <c r="S92" s="13"/>
      <c r="T92" s="13"/>
      <c r="U92" s="13"/>
      <c r="V92" s="13"/>
      <c r="W92" s="13"/>
      <c r="X92" s="39"/>
      <c r="Y92" s="42"/>
      <c r="Z92" s="152"/>
      <c r="AB92" s="144">
        <f t="shared" si="18"/>
        <v>0</v>
      </c>
      <c r="AC92" s="144">
        <f t="shared" si="19"/>
        <v>0</v>
      </c>
      <c r="AD92" s="144">
        <f t="shared" si="20"/>
        <v>0</v>
      </c>
      <c r="AE92" s="144">
        <f t="shared" si="21"/>
        <v>0</v>
      </c>
      <c r="AF92" s="144">
        <f t="shared" si="22"/>
        <v>0</v>
      </c>
      <c r="AG92" s="144">
        <f t="shared" si="23"/>
        <v>0</v>
      </c>
      <c r="AH92" s="144">
        <f t="shared" si="24"/>
        <v>0</v>
      </c>
      <c r="AI92" s="144">
        <f t="shared" si="25"/>
        <v>0</v>
      </c>
      <c r="AJ92" s="144">
        <f t="shared" si="26"/>
        <v>0</v>
      </c>
      <c r="AK92" s="144">
        <f t="shared" si="27"/>
        <v>0</v>
      </c>
      <c r="AL92" s="144">
        <f t="shared" si="28"/>
        <v>0</v>
      </c>
      <c r="AM92" s="144">
        <f t="shared" si="29"/>
        <v>0</v>
      </c>
      <c r="AN92" s="144">
        <f t="shared" si="30"/>
        <v>0</v>
      </c>
      <c r="AO92" s="144">
        <f t="shared" si="31"/>
        <v>0</v>
      </c>
      <c r="AP92" s="144">
        <f t="shared" si="32"/>
        <v>0</v>
      </c>
      <c r="AQ92" s="144">
        <f t="shared" si="33"/>
        <v>0</v>
      </c>
      <c r="AR92" s="144">
        <f>SUM(Q92:X92)</f>
        <v>0</v>
      </c>
      <c r="AS92" s="144">
        <f>AR92*$D92</f>
        <v>0</v>
      </c>
      <c r="AT92" s="144">
        <f>$AR92*$G92</f>
        <v>0</v>
      </c>
      <c r="AU92" s="144">
        <f>$AR92*$J92</f>
        <v>0</v>
      </c>
      <c r="AV92" s="150">
        <f>$AR92*$M92</f>
        <v>0</v>
      </c>
    </row>
    <row r="93" spans="1:48" x14ac:dyDescent="0.2">
      <c r="A93" s="60" t="s">
        <v>7</v>
      </c>
      <c r="B93" s="54"/>
      <c r="C93" s="66"/>
      <c r="D93" s="68"/>
      <c r="E93" s="72" t="str">
        <f>IF(C93 &lt;&gt; "",VLOOKUP(C93,DADOS!$A$4:$D$30,3,0),"")</f>
        <v/>
      </c>
      <c r="F93" s="66"/>
      <c r="G93" s="68"/>
      <c r="H93" s="73" t="str">
        <f>IF(F93 &lt;&gt; "",VLOOKUP(F93,DADOS!$A$4:$D$30,3,0),"")</f>
        <v/>
      </c>
      <c r="I93" s="66"/>
      <c r="J93" s="68"/>
      <c r="K93" s="74" t="str">
        <f>IF(I93 &lt;&gt; "",VLOOKUP(I93,DADOS!$A$4:$D$30,3,0),"")</f>
        <v/>
      </c>
      <c r="L93" s="66"/>
      <c r="M93" s="68"/>
      <c r="N93" s="75" t="str">
        <f>IF(L93 &lt;&gt; "",VLOOKUP(L93,DADOS!$A$4:$D$30,3,0),"")</f>
        <v/>
      </c>
      <c r="O93" s="30"/>
      <c r="P93" s="34"/>
      <c r="Q93" s="13"/>
      <c r="R93" s="13"/>
      <c r="S93" s="13"/>
      <c r="T93" s="13"/>
      <c r="U93" s="13"/>
      <c r="V93" s="13"/>
      <c r="W93" s="13"/>
      <c r="X93" s="39"/>
      <c r="Y93" s="42"/>
      <c r="Z93" s="152"/>
      <c r="AB93" s="144">
        <f t="shared" si="18"/>
        <v>0</v>
      </c>
      <c r="AC93" s="144">
        <f t="shared" si="19"/>
        <v>0</v>
      </c>
      <c r="AD93" s="144">
        <f t="shared" si="20"/>
        <v>0</v>
      </c>
      <c r="AE93" s="144">
        <f t="shared" si="21"/>
        <v>0</v>
      </c>
      <c r="AF93" s="144">
        <f t="shared" si="22"/>
        <v>0</v>
      </c>
      <c r="AG93" s="144">
        <f t="shared" si="23"/>
        <v>0</v>
      </c>
      <c r="AH93" s="144">
        <f t="shared" si="24"/>
        <v>0</v>
      </c>
      <c r="AI93" s="144">
        <f t="shared" si="25"/>
        <v>0</v>
      </c>
      <c r="AJ93" s="144">
        <f t="shared" si="26"/>
        <v>0</v>
      </c>
      <c r="AK93" s="144">
        <f t="shared" si="27"/>
        <v>0</v>
      </c>
      <c r="AL93" s="144">
        <f t="shared" si="28"/>
        <v>0</v>
      </c>
      <c r="AM93" s="144">
        <f t="shared" si="29"/>
        <v>0</v>
      </c>
      <c r="AN93" s="144">
        <f t="shared" si="30"/>
        <v>0</v>
      </c>
      <c r="AO93" s="144">
        <f t="shared" si="31"/>
        <v>0</v>
      </c>
      <c r="AP93" s="144">
        <f t="shared" si="32"/>
        <v>0</v>
      </c>
      <c r="AQ93" s="144">
        <f t="shared" si="33"/>
        <v>0</v>
      </c>
      <c r="AR93" s="144">
        <f>SUM(Q93:X93)</f>
        <v>0</v>
      </c>
      <c r="AS93" s="144">
        <f>AR93*$D93</f>
        <v>0</v>
      </c>
      <c r="AT93" s="144">
        <f>$AR93*$G93</f>
        <v>0</v>
      </c>
      <c r="AU93" s="144">
        <f>$AR93*$J93</f>
        <v>0</v>
      </c>
      <c r="AV93" s="150">
        <f>$AR93*$M93</f>
        <v>0</v>
      </c>
    </row>
    <row r="94" spans="1:48" x14ac:dyDescent="0.2">
      <c r="A94" s="60" t="s">
        <v>8</v>
      </c>
      <c r="B94" s="52">
        <f>$B$3</f>
        <v>44684</v>
      </c>
      <c r="C94" s="66"/>
      <c r="D94" s="68"/>
      <c r="E94" s="76" t="str">
        <f>IF(C94 &lt;&gt; "",VLOOKUP(C94,DADOS!$A$4:$D$30,3,0),"")</f>
        <v/>
      </c>
      <c r="F94" s="66"/>
      <c r="G94" s="68"/>
      <c r="H94" s="77" t="str">
        <f>IF(F94 &lt;&gt; "",VLOOKUP(F94,DADOS!$A$4:$D$30,3,0),"")</f>
        <v/>
      </c>
      <c r="I94" s="66"/>
      <c r="J94" s="68"/>
      <c r="K94" s="78" t="str">
        <f>IF(I94 &lt;&gt; "",VLOOKUP(I94,DADOS!$A$4:$D$30,3,0),"")</f>
        <v/>
      </c>
      <c r="L94" s="66"/>
      <c r="M94" s="68"/>
      <c r="N94" s="79" t="str">
        <f>IF(L94 &lt;&gt; "",VLOOKUP(L94,DADOS!$A$4:$D$30,3,0),"")</f>
        <v/>
      </c>
      <c r="O94" s="135"/>
      <c r="P94" s="135"/>
      <c r="Q94" s="13"/>
      <c r="R94" s="13"/>
      <c r="S94" s="13"/>
      <c r="T94" s="13"/>
      <c r="U94" s="13"/>
      <c r="V94" s="13"/>
      <c r="W94" s="13"/>
      <c r="X94" s="39"/>
      <c r="Y94" s="42"/>
      <c r="Z94" s="152"/>
      <c r="AB94" s="144">
        <f t="shared" si="18"/>
        <v>0</v>
      </c>
      <c r="AC94" s="144">
        <f t="shared" si="19"/>
        <v>0</v>
      </c>
      <c r="AD94" s="144">
        <f t="shared" si="20"/>
        <v>0</v>
      </c>
      <c r="AE94" s="144">
        <f t="shared" si="21"/>
        <v>0</v>
      </c>
      <c r="AF94" s="144">
        <f t="shared" si="22"/>
        <v>0</v>
      </c>
      <c r="AG94" s="144">
        <f t="shared" si="23"/>
        <v>0</v>
      </c>
      <c r="AH94" s="144">
        <f t="shared" si="24"/>
        <v>0</v>
      </c>
      <c r="AI94" s="144">
        <f t="shared" si="25"/>
        <v>0</v>
      </c>
      <c r="AJ94" s="144">
        <f t="shared" si="26"/>
        <v>0</v>
      </c>
      <c r="AK94" s="144">
        <f t="shared" si="27"/>
        <v>0</v>
      </c>
      <c r="AL94" s="144">
        <f t="shared" si="28"/>
        <v>0</v>
      </c>
      <c r="AM94" s="144">
        <f t="shared" si="29"/>
        <v>0</v>
      </c>
      <c r="AN94" s="144">
        <f t="shared" si="30"/>
        <v>0</v>
      </c>
      <c r="AO94" s="144">
        <f t="shared" si="31"/>
        <v>0</v>
      </c>
      <c r="AP94" s="144">
        <f t="shared" si="32"/>
        <v>0</v>
      </c>
      <c r="AQ94" s="144">
        <f t="shared" si="33"/>
        <v>0</v>
      </c>
      <c r="AR94" s="144">
        <f>SUM(Q94:X94)</f>
        <v>0</v>
      </c>
      <c r="AS94" s="144">
        <f>AR94*$D94</f>
        <v>0</v>
      </c>
      <c r="AT94" s="144">
        <f>$AR94*$G94</f>
        <v>0</v>
      </c>
      <c r="AU94" s="144">
        <f>$AR94*$J94</f>
        <v>0</v>
      </c>
      <c r="AV94" s="150">
        <f>$AR94*$M94</f>
        <v>0</v>
      </c>
    </row>
    <row r="95" spans="1:48" x14ac:dyDescent="0.2">
      <c r="A95" s="57" t="s">
        <v>2</v>
      </c>
      <c r="B95" s="47" t="str">
        <f>$B$4</f>
        <v>UTI</v>
      </c>
      <c r="C95" s="67"/>
      <c r="D95" s="69"/>
      <c r="E95" s="80" t="str">
        <f>IF(C95 &lt;&gt; "",VLOOKUP(C95,DADOS!$A$4:$D$30,3,0),"")</f>
        <v/>
      </c>
      <c r="F95" s="67"/>
      <c r="G95" s="69"/>
      <c r="H95" s="81" t="str">
        <f>IF(F95 &lt;&gt; "",VLOOKUP(F95,DADOS!$A$4:$D$30,3,0),"")</f>
        <v/>
      </c>
      <c r="I95" s="67"/>
      <c r="J95" s="69"/>
      <c r="K95" s="82" t="str">
        <f>IF(I95 &lt;&gt; "",VLOOKUP(I95,DADOS!$A$4:$D$30,3,0),"")</f>
        <v/>
      </c>
      <c r="L95" s="67"/>
      <c r="M95" s="69"/>
      <c r="N95" s="83" t="str">
        <f>IF(L95 &lt;&gt; "",VLOOKUP(L95,DADOS!$A$4:$D$30,3,0),"")</f>
        <v/>
      </c>
      <c r="O95" s="30"/>
      <c r="P95" s="34"/>
      <c r="Q95" s="12"/>
      <c r="R95" s="12"/>
      <c r="S95" s="12"/>
      <c r="T95" s="12"/>
      <c r="U95" s="12"/>
      <c r="V95" s="12"/>
      <c r="W95" s="12"/>
      <c r="X95" s="38"/>
      <c r="Y95" s="43"/>
      <c r="Z95" s="153"/>
      <c r="AB95" s="144">
        <f t="shared" si="18"/>
        <v>0</v>
      </c>
      <c r="AC95" s="144">
        <f t="shared" si="19"/>
        <v>0</v>
      </c>
      <c r="AD95" s="144">
        <f t="shared" si="20"/>
        <v>0</v>
      </c>
      <c r="AE95" s="144">
        <f t="shared" si="21"/>
        <v>0</v>
      </c>
      <c r="AF95" s="144">
        <f t="shared" si="22"/>
        <v>0</v>
      </c>
      <c r="AG95" s="144">
        <f t="shared" si="23"/>
        <v>0</v>
      </c>
      <c r="AH95" s="144">
        <f t="shared" si="24"/>
        <v>0</v>
      </c>
      <c r="AI95" s="144">
        <f t="shared" si="25"/>
        <v>0</v>
      </c>
      <c r="AJ95" s="144">
        <f t="shared" si="26"/>
        <v>0</v>
      </c>
      <c r="AK95" s="144">
        <f t="shared" si="27"/>
        <v>0</v>
      </c>
      <c r="AL95" s="144">
        <f t="shared" si="28"/>
        <v>0</v>
      </c>
      <c r="AM95" s="144">
        <f t="shared" si="29"/>
        <v>0</v>
      </c>
      <c r="AN95" s="144">
        <f t="shared" si="30"/>
        <v>0</v>
      </c>
      <c r="AO95" s="144">
        <f t="shared" si="31"/>
        <v>0</v>
      </c>
      <c r="AP95" s="144">
        <f t="shared" si="32"/>
        <v>0</v>
      </c>
      <c r="AQ95" s="144">
        <f t="shared" si="33"/>
        <v>0</v>
      </c>
      <c r="AR95" s="144">
        <f>SUM(Q95:X95)</f>
        <v>0</v>
      </c>
      <c r="AS95" s="144">
        <f>AR95*$D95</f>
        <v>0</v>
      </c>
      <c r="AT95" s="144">
        <f>$AR95*$G95</f>
        <v>0</v>
      </c>
      <c r="AU95" s="144">
        <f>$AR95*$J95</f>
        <v>0</v>
      </c>
      <c r="AV95" s="150">
        <f>$AR95*$M95</f>
        <v>0</v>
      </c>
    </row>
    <row r="96" spans="1:48" x14ac:dyDescent="0.2">
      <c r="A96" s="57" t="s">
        <v>4</v>
      </c>
      <c r="B96" s="48">
        <v>19</v>
      </c>
      <c r="C96" s="66"/>
      <c r="D96" s="68"/>
      <c r="E96" s="72" t="str">
        <f>IF(C96 &lt;&gt; "",VLOOKUP(C96,DADOS!$A$4:$D$30,3,0),"")</f>
        <v/>
      </c>
      <c r="F96" s="66"/>
      <c r="G96" s="68"/>
      <c r="H96" s="73" t="str">
        <f>IF(F96 &lt;&gt; "",VLOOKUP(F96,DADOS!$A$4:$D$30,3,0),"")</f>
        <v/>
      </c>
      <c r="I96" s="66"/>
      <c r="J96" s="68"/>
      <c r="K96" s="74" t="str">
        <f>IF(I96 &lt;&gt; "",VLOOKUP(I96,DADOS!$A$4:$D$30,3,0),"")</f>
        <v/>
      </c>
      <c r="L96" s="66"/>
      <c r="M96" s="68"/>
      <c r="N96" s="75" t="str">
        <f>IF(L96 &lt;&gt; "",VLOOKUP(L96,DADOS!$A$4:$D$30,3,0),"")</f>
        <v/>
      </c>
      <c r="O96" s="30"/>
      <c r="P96" s="34"/>
      <c r="Q96" s="13"/>
      <c r="R96" s="13"/>
      <c r="S96" s="13"/>
      <c r="T96" s="13"/>
      <c r="U96" s="13"/>
      <c r="V96" s="13"/>
      <c r="W96" s="13"/>
      <c r="X96" s="39"/>
      <c r="Y96" s="42"/>
      <c r="Z96" s="152"/>
      <c r="AB96" s="144">
        <f t="shared" si="18"/>
        <v>0</v>
      </c>
      <c r="AC96" s="144">
        <f t="shared" si="19"/>
        <v>0</v>
      </c>
      <c r="AD96" s="144">
        <f t="shared" si="20"/>
        <v>0</v>
      </c>
      <c r="AE96" s="144">
        <f t="shared" si="21"/>
        <v>0</v>
      </c>
      <c r="AF96" s="144">
        <f t="shared" si="22"/>
        <v>0</v>
      </c>
      <c r="AG96" s="144">
        <f t="shared" si="23"/>
        <v>0</v>
      </c>
      <c r="AH96" s="144">
        <f t="shared" si="24"/>
        <v>0</v>
      </c>
      <c r="AI96" s="144">
        <f t="shared" si="25"/>
        <v>0</v>
      </c>
      <c r="AJ96" s="144">
        <f t="shared" si="26"/>
        <v>0</v>
      </c>
      <c r="AK96" s="144">
        <f t="shared" si="27"/>
        <v>0</v>
      </c>
      <c r="AL96" s="144">
        <f t="shared" si="28"/>
        <v>0</v>
      </c>
      <c r="AM96" s="144">
        <f t="shared" si="29"/>
        <v>0</v>
      </c>
      <c r="AN96" s="144">
        <f t="shared" si="30"/>
        <v>0</v>
      </c>
      <c r="AO96" s="144">
        <f t="shared" si="31"/>
        <v>0</v>
      </c>
      <c r="AP96" s="144">
        <f t="shared" si="32"/>
        <v>0</v>
      </c>
      <c r="AQ96" s="144">
        <f t="shared" si="33"/>
        <v>0</v>
      </c>
      <c r="AR96" s="144">
        <f>SUM(Q96:X96)</f>
        <v>0</v>
      </c>
      <c r="AS96" s="144">
        <f>AR96*$D96</f>
        <v>0</v>
      </c>
      <c r="AT96" s="144">
        <f>$AR96*$G96</f>
        <v>0</v>
      </c>
      <c r="AU96" s="144">
        <f>$AR96*$J96</f>
        <v>0</v>
      </c>
      <c r="AV96" s="150">
        <f>$AR96*$M96</f>
        <v>0</v>
      </c>
    </row>
    <row r="97" spans="1:48" x14ac:dyDescent="0.2">
      <c r="A97" s="57" t="s">
        <v>5</v>
      </c>
      <c r="B97" s="54"/>
      <c r="C97" s="66"/>
      <c r="D97" s="68"/>
      <c r="E97" s="72" t="str">
        <f>IF(C97 &lt;&gt; "",VLOOKUP(C97,DADOS!$A$4:$D$30,3,0),"")</f>
        <v/>
      </c>
      <c r="F97" s="66"/>
      <c r="G97" s="68"/>
      <c r="H97" s="73" t="str">
        <f>IF(F97 &lt;&gt; "",VLOOKUP(F97,DADOS!$A$4:$D$30,3,0),"")</f>
        <v/>
      </c>
      <c r="I97" s="66"/>
      <c r="J97" s="68"/>
      <c r="K97" s="74" t="str">
        <f>IF(I97 &lt;&gt; "",VLOOKUP(I97,DADOS!$A$4:$D$30,3,0),"")</f>
        <v/>
      </c>
      <c r="L97" s="66"/>
      <c r="M97" s="68"/>
      <c r="N97" s="75" t="str">
        <f>IF(L97 &lt;&gt; "",VLOOKUP(L97,DADOS!$A$4:$D$30,3,0),"")</f>
        <v/>
      </c>
      <c r="O97" s="30"/>
      <c r="P97" s="34"/>
      <c r="Q97" s="13"/>
      <c r="R97" s="13"/>
      <c r="S97" s="13"/>
      <c r="T97" s="13"/>
      <c r="U97" s="13"/>
      <c r="V97" s="13"/>
      <c r="W97" s="13"/>
      <c r="X97" s="39"/>
      <c r="Y97" s="42"/>
      <c r="Z97" s="152"/>
      <c r="AB97" s="144">
        <f t="shared" si="18"/>
        <v>0</v>
      </c>
      <c r="AC97" s="144">
        <f t="shared" si="19"/>
        <v>0</v>
      </c>
      <c r="AD97" s="144">
        <f t="shared" si="20"/>
        <v>0</v>
      </c>
      <c r="AE97" s="144">
        <f t="shared" si="21"/>
        <v>0</v>
      </c>
      <c r="AF97" s="144">
        <f t="shared" si="22"/>
        <v>0</v>
      </c>
      <c r="AG97" s="144">
        <f t="shared" si="23"/>
        <v>0</v>
      </c>
      <c r="AH97" s="144">
        <f t="shared" si="24"/>
        <v>0</v>
      </c>
      <c r="AI97" s="144">
        <f t="shared" si="25"/>
        <v>0</v>
      </c>
      <c r="AJ97" s="144">
        <f t="shared" si="26"/>
        <v>0</v>
      </c>
      <c r="AK97" s="144">
        <f t="shared" si="27"/>
        <v>0</v>
      </c>
      <c r="AL97" s="144">
        <f t="shared" si="28"/>
        <v>0</v>
      </c>
      <c r="AM97" s="144">
        <f t="shared" si="29"/>
        <v>0</v>
      </c>
      <c r="AN97" s="144">
        <f t="shared" si="30"/>
        <v>0</v>
      </c>
      <c r="AO97" s="144">
        <f t="shared" si="31"/>
        <v>0</v>
      </c>
      <c r="AP97" s="144">
        <f t="shared" si="32"/>
        <v>0</v>
      </c>
      <c r="AQ97" s="144">
        <f t="shared" si="33"/>
        <v>0</v>
      </c>
      <c r="AR97" s="144">
        <f>SUM(Q97:X97)</f>
        <v>0</v>
      </c>
      <c r="AS97" s="144">
        <f>AR97*$D97</f>
        <v>0</v>
      </c>
      <c r="AT97" s="144">
        <f>$AR97*$G97</f>
        <v>0</v>
      </c>
      <c r="AU97" s="144">
        <f>$AR97*$J97</f>
        <v>0</v>
      </c>
      <c r="AV97" s="150">
        <f>$AR97*$M97</f>
        <v>0</v>
      </c>
    </row>
    <row r="98" spans="1:48" x14ac:dyDescent="0.2">
      <c r="A98" s="57" t="s">
        <v>7</v>
      </c>
      <c r="B98" s="54"/>
      <c r="C98" s="66"/>
      <c r="D98" s="68"/>
      <c r="E98" s="72" t="str">
        <f>IF(C98 &lt;&gt; "",VLOOKUP(C98,DADOS!$A$4:$D$30,3,0),"")</f>
        <v/>
      </c>
      <c r="F98" s="66"/>
      <c r="G98" s="68"/>
      <c r="H98" s="73" t="str">
        <f>IF(F98 &lt;&gt; "",VLOOKUP(F98,DADOS!$A$4:$D$30,3,0),"")</f>
        <v/>
      </c>
      <c r="I98" s="66"/>
      <c r="J98" s="68"/>
      <c r="K98" s="74" t="str">
        <f>IF(I98 &lt;&gt; "",VLOOKUP(I98,DADOS!$A$4:$D$30,3,0),"")</f>
        <v/>
      </c>
      <c r="L98" s="66"/>
      <c r="M98" s="68"/>
      <c r="N98" s="75" t="str">
        <f>IF(L98 &lt;&gt; "",VLOOKUP(L98,DADOS!$A$4:$D$30,3,0),"")</f>
        <v/>
      </c>
      <c r="O98" s="30"/>
      <c r="P98" s="34"/>
      <c r="Q98" s="13"/>
      <c r="R98" s="13"/>
      <c r="S98" s="13"/>
      <c r="T98" s="13"/>
      <c r="U98" s="13"/>
      <c r="V98" s="13"/>
      <c r="W98" s="13"/>
      <c r="X98" s="39"/>
      <c r="Y98" s="42"/>
      <c r="Z98" s="152"/>
      <c r="AB98" s="144">
        <f t="shared" si="18"/>
        <v>0</v>
      </c>
      <c r="AC98" s="144">
        <f t="shared" si="19"/>
        <v>0</v>
      </c>
      <c r="AD98" s="144">
        <f t="shared" si="20"/>
        <v>0</v>
      </c>
      <c r="AE98" s="144">
        <f t="shared" si="21"/>
        <v>0</v>
      </c>
      <c r="AF98" s="144">
        <f t="shared" si="22"/>
        <v>0</v>
      </c>
      <c r="AG98" s="144">
        <f t="shared" si="23"/>
        <v>0</v>
      </c>
      <c r="AH98" s="144">
        <f t="shared" si="24"/>
        <v>0</v>
      </c>
      <c r="AI98" s="144">
        <f t="shared" si="25"/>
        <v>0</v>
      </c>
      <c r="AJ98" s="144">
        <f t="shared" si="26"/>
        <v>0</v>
      </c>
      <c r="AK98" s="144">
        <f t="shared" si="27"/>
        <v>0</v>
      </c>
      <c r="AL98" s="144">
        <f t="shared" si="28"/>
        <v>0</v>
      </c>
      <c r="AM98" s="144">
        <f t="shared" si="29"/>
        <v>0</v>
      </c>
      <c r="AN98" s="144">
        <f t="shared" si="30"/>
        <v>0</v>
      </c>
      <c r="AO98" s="144">
        <f t="shared" si="31"/>
        <v>0</v>
      </c>
      <c r="AP98" s="144">
        <f t="shared" si="32"/>
        <v>0</v>
      </c>
      <c r="AQ98" s="144">
        <f t="shared" si="33"/>
        <v>0</v>
      </c>
      <c r="AR98" s="144">
        <f>SUM(Q98:X98)</f>
        <v>0</v>
      </c>
      <c r="AS98" s="144">
        <f>AR98*$D98</f>
        <v>0</v>
      </c>
      <c r="AT98" s="144">
        <f>$AR98*$G98</f>
        <v>0</v>
      </c>
      <c r="AU98" s="144">
        <f>$AR98*$J98</f>
        <v>0</v>
      </c>
      <c r="AV98" s="150">
        <f>$AR98*$M98</f>
        <v>0</v>
      </c>
    </row>
    <row r="99" spans="1:48" x14ac:dyDescent="0.2">
      <c r="A99" s="58" t="s">
        <v>8</v>
      </c>
      <c r="B99" s="50">
        <f>B3</f>
        <v>44684</v>
      </c>
      <c r="C99" s="66"/>
      <c r="D99" s="68"/>
      <c r="E99" s="76" t="str">
        <f>IF(C99 &lt;&gt; "",VLOOKUP(C99,DADOS!$A$4:$D$30,3,0),"")</f>
        <v/>
      </c>
      <c r="F99" s="66"/>
      <c r="G99" s="68"/>
      <c r="H99" s="77" t="str">
        <f>IF(F99 &lt;&gt; "",VLOOKUP(F99,DADOS!$A$4:$D$30,3,0),"")</f>
        <v/>
      </c>
      <c r="I99" s="66"/>
      <c r="J99" s="68"/>
      <c r="K99" s="78" t="str">
        <f>IF(I99 &lt;&gt; "",VLOOKUP(I99,DADOS!$A$4:$D$30,3,0),"")</f>
        <v/>
      </c>
      <c r="L99" s="66"/>
      <c r="M99" s="68"/>
      <c r="N99" s="79" t="str">
        <f>IF(L99 &lt;&gt; "",VLOOKUP(L99,DADOS!$A$4:$D$30,3,0),"")</f>
        <v/>
      </c>
      <c r="O99" s="135"/>
      <c r="P99" s="135"/>
      <c r="Q99" s="13"/>
      <c r="R99" s="13"/>
      <c r="S99" s="13"/>
      <c r="T99" s="13"/>
      <c r="U99" s="13"/>
      <c r="V99" s="13"/>
      <c r="W99" s="13"/>
      <c r="X99" s="39"/>
      <c r="Y99" s="42"/>
      <c r="Z99" s="152"/>
      <c r="AB99" s="144">
        <f t="shared" si="18"/>
        <v>0</v>
      </c>
      <c r="AC99" s="144">
        <f t="shared" si="19"/>
        <v>0</v>
      </c>
      <c r="AD99" s="144">
        <f t="shared" si="20"/>
        <v>0</v>
      </c>
      <c r="AE99" s="144">
        <f t="shared" si="21"/>
        <v>0</v>
      </c>
      <c r="AF99" s="144">
        <f t="shared" si="22"/>
        <v>0</v>
      </c>
      <c r="AG99" s="144">
        <f t="shared" si="23"/>
        <v>0</v>
      </c>
      <c r="AH99" s="144">
        <f t="shared" si="24"/>
        <v>0</v>
      </c>
      <c r="AI99" s="144">
        <f t="shared" si="25"/>
        <v>0</v>
      </c>
      <c r="AJ99" s="144">
        <f t="shared" si="26"/>
        <v>0</v>
      </c>
      <c r="AK99" s="144">
        <f t="shared" si="27"/>
        <v>0</v>
      </c>
      <c r="AL99" s="144">
        <f t="shared" si="28"/>
        <v>0</v>
      </c>
      <c r="AM99" s="144">
        <f t="shared" si="29"/>
        <v>0</v>
      </c>
      <c r="AN99" s="144">
        <f t="shared" si="30"/>
        <v>0</v>
      </c>
      <c r="AO99" s="144">
        <f t="shared" si="31"/>
        <v>0</v>
      </c>
      <c r="AP99" s="144">
        <f t="shared" si="32"/>
        <v>0</v>
      </c>
      <c r="AQ99" s="144">
        <f t="shared" si="33"/>
        <v>0</v>
      </c>
      <c r="AR99" s="144">
        <f>SUM(Q99:X99)</f>
        <v>0</v>
      </c>
      <c r="AS99" s="144">
        <f>AR99*$D99</f>
        <v>0</v>
      </c>
      <c r="AT99" s="144">
        <f>$AR99*$G99</f>
        <v>0</v>
      </c>
      <c r="AU99" s="144">
        <f>$AR99*$J99</f>
        <v>0</v>
      </c>
      <c r="AV99" s="150">
        <f>$AR99*$M99</f>
        <v>0</v>
      </c>
    </row>
    <row r="100" spans="1:48" x14ac:dyDescent="0.2">
      <c r="A100" s="59" t="s">
        <v>2</v>
      </c>
      <c r="B100" s="51" t="str">
        <f>$B$4</f>
        <v>UTI</v>
      </c>
      <c r="C100" s="67"/>
      <c r="D100" s="69"/>
      <c r="E100" s="80" t="str">
        <f>IF(C100 &lt;&gt; "",VLOOKUP(C100,DADOS!$A$4:$D$30,3,0),"")</f>
        <v/>
      </c>
      <c r="F100" s="67"/>
      <c r="G100" s="69"/>
      <c r="H100" s="81" t="str">
        <f>IF(F100 &lt;&gt; "",VLOOKUP(F100,DADOS!$A$4:$D$30,3,0),"")</f>
        <v/>
      </c>
      <c r="I100" s="67"/>
      <c r="J100" s="69"/>
      <c r="K100" s="82" t="str">
        <f>IF(I100 &lt;&gt; "",VLOOKUP(I100,DADOS!$A$4:$D$30,3,0),"")</f>
        <v/>
      </c>
      <c r="L100" s="67"/>
      <c r="M100" s="69"/>
      <c r="N100" s="83" t="str">
        <f>IF(L100 &lt;&gt; "",VLOOKUP(L100,DADOS!$A$4:$D$30,3,0),"")</f>
        <v/>
      </c>
      <c r="O100" s="30"/>
      <c r="P100" s="34"/>
      <c r="Q100" s="12"/>
      <c r="R100" s="12"/>
      <c r="S100" s="12"/>
      <c r="T100" s="12"/>
      <c r="U100" s="12"/>
      <c r="V100" s="12"/>
      <c r="W100" s="12"/>
      <c r="X100" s="38"/>
      <c r="Y100" s="43"/>
      <c r="Z100" s="153"/>
      <c r="AB100" s="144">
        <f t="shared" si="18"/>
        <v>0</v>
      </c>
      <c r="AC100" s="144">
        <f t="shared" si="19"/>
        <v>0</v>
      </c>
      <c r="AD100" s="144">
        <f t="shared" si="20"/>
        <v>0</v>
      </c>
      <c r="AE100" s="144">
        <f t="shared" si="21"/>
        <v>0</v>
      </c>
      <c r="AF100" s="144">
        <f t="shared" si="22"/>
        <v>0</v>
      </c>
      <c r="AG100" s="144">
        <f t="shared" si="23"/>
        <v>0</v>
      </c>
      <c r="AH100" s="144">
        <f t="shared" si="24"/>
        <v>0</v>
      </c>
      <c r="AI100" s="144">
        <f t="shared" si="25"/>
        <v>0</v>
      </c>
      <c r="AJ100" s="144">
        <f t="shared" si="26"/>
        <v>0</v>
      </c>
      <c r="AK100" s="144">
        <f t="shared" si="27"/>
        <v>0</v>
      </c>
      <c r="AL100" s="144">
        <f t="shared" si="28"/>
        <v>0</v>
      </c>
      <c r="AM100" s="144">
        <f t="shared" si="29"/>
        <v>0</v>
      </c>
      <c r="AN100" s="144">
        <f t="shared" si="30"/>
        <v>0</v>
      </c>
      <c r="AO100" s="144">
        <f t="shared" si="31"/>
        <v>0</v>
      </c>
      <c r="AP100" s="144">
        <f t="shared" si="32"/>
        <v>0</v>
      </c>
      <c r="AQ100" s="144">
        <f t="shared" si="33"/>
        <v>0</v>
      </c>
      <c r="AR100" s="144">
        <f>SUM(Q100:X100)</f>
        <v>0</v>
      </c>
      <c r="AS100" s="144">
        <f>AR100*$D100</f>
        <v>0</v>
      </c>
      <c r="AT100" s="144">
        <f>$AR100*$G100</f>
        <v>0</v>
      </c>
      <c r="AU100" s="144">
        <f>$AR100*$J100</f>
        <v>0</v>
      </c>
      <c r="AV100" s="150">
        <f>$AR100*$M100</f>
        <v>0</v>
      </c>
    </row>
    <row r="101" spans="1:48" x14ac:dyDescent="0.2">
      <c r="A101" s="60" t="s">
        <v>4</v>
      </c>
      <c r="B101" s="48">
        <v>20</v>
      </c>
      <c r="C101" s="66"/>
      <c r="D101" s="68"/>
      <c r="E101" s="72" t="str">
        <f>IF(C101 &lt;&gt; "",VLOOKUP(C101,DADOS!$A$4:$D$30,3,0),"")</f>
        <v/>
      </c>
      <c r="F101" s="66"/>
      <c r="G101" s="68"/>
      <c r="H101" s="73" t="str">
        <f>IF(F101 &lt;&gt; "",VLOOKUP(F101,DADOS!$A$4:$D$30,3,0),"")</f>
        <v/>
      </c>
      <c r="I101" s="66"/>
      <c r="J101" s="68"/>
      <c r="K101" s="74" t="str">
        <f>IF(I101 &lt;&gt; "",VLOOKUP(I101,DADOS!$A$4:$D$30,3,0),"")</f>
        <v/>
      </c>
      <c r="L101" s="66"/>
      <c r="M101" s="68"/>
      <c r="N101" s="75" t="str">
        <f>IF(L101 &lt;&gt; "",VLOOKUP(L101,DADOS!$A$4:$D$30,3,0),"")</f>
        <v/>
      </c>
      <c r="O101" s="30"/>
      <c r="P101" s="34"/>
      <c r="Q101" s="13"/>
      <c r="R101" s="13"/>
      <c r="S101" s="13"/>
      <c r="T101" s="13"/>
      <c r="U101" s="13"/>
      <c r="V101" s="13"/>
      <c r="W101" s="13"/>
      <c r="X101" s="39"/>
      <c r="Y101" s="42"/>
      <c r="Z101" s="152"/>
      <c r="AB101" s="144">
        <f t="shared" si="18"/>
        <v>0</v>
      </c>
      <c r="AC101" s="144">
        <f t="shared" si="19"/>
        <v>0</v>
      </c>
      <c r="AD101" s="144">
        <f t="shared" si="20"/>
        <v>0</v>
      </c>
      <c r="AE101" s="144">
        <f t="shared" si="21"/>
        <v>0</v>
      </c>
      <c r="AF101" s="144">
        <f t="shared" si="22"/>
        <v>0</v>
      </c>
      <c r="AG101" s="144">
        <f t="shared" si="23"/>
        <v>0</v>
      </c>
      <c r="AH101" s="144">
        <f t="shared" si="24"/>
        <v>0</v>
      </c>
      <c r="AI101" s="144">
        <f t="shared" si="25"/>
        <v>0</v>
      </c>
      <c r="AJ101" s="144">
        <f t="shared" si="26"/>
        <v>0</v>
      </c>
      <c r="AK101" s="144">
        <f t="shared" si="27"/>
        <v>0</v>
      </c>
      <c r="AL101" s="144">
        <f t="shared" si="28"/>
        <v>0</v>
      </c>
      <c r="AM101" s="144">
        <f t="shared" si="29"/>
        <v>0</v>
      </c>
      <c r="AN101" s="144">
        <f t="shared" si="30"/>
        <v>0</v>
      </c>
      <c r="AO101" s="144">
        <f t="shared" si="31"/>
        <v>0</v>
      </c>
      <c r="AP101" s="144">
        <f t="shared" si="32"/>
        <v>0</v>
      </c>
      <c r="AQ101" s="144">
        <f t="shared" si="33"/>
        <v>0</v>
      </c>
      <c r="AR101" s="144">
        <f>SUM(Q101:X101)</f>
        <v>0</v>
      </c>
      <c r="AS101" s="144">
        <f>AR101*$D101</f>
        <v>0</v>
      </c>
      <c r="AT101" s="144">
        <f>$AR101*$G101</f>
        <v>0</v>
      </c>
      <c r="AU101" s="144">
        <f>$AR101*$J101</f>
        <v>0</v>
      </c>
      <c r="AV101" s="150">
        <f>$AR101*$M101</f>
        <v>0</v>
      </c>
    </row>
    <row r="102" spans="1:48" x14ac:dyDescent="0.2">
      <c r="A102" s="60" t="s">
        <v>5</v>
      </c>
      <c r="B102" s="54"/>
      <c r="C102" s="66"/>
      <c r="D102" s="68"/>
      <c r="E102" s="72" t="str">
        <f>IF(C102 &lt;&gt; "",VLOOKUP(C102,DADOS!$A$4:$D$30,3,0),"")</f>
        <v/>
      </c>
      <c r="F102" s="66"/>
      <c r="G102" s="68"/>
      <c r="H102" s="73" t="str">
        <f>IF(F102 &lt;&gt; "",VLOOKUP(F102,DADOS!$A$4:$D$30,3,0),"")</f>
        <v/>
      </c>
      <c r="I102" s="66"/>
      <c r="J102" s="68"/>
      <c r="K102" s="74" t="str">
        <f>IF(I102 &lt;&gt; "",VLOOKUP(I102,DADOS!$A$4:$D$30,3,0),"")</f>
        <v/>
      </c>
      <c r="L102" s="66"/>
      <c r="M102" s="68"/>
      <c r="N102" s="75" t="str">
        <f>IF(L102 &lt;&gt; "",VLOOKUP(L102,DADOS!$A$4:$D$30,3,0),"")</f>
        <v/>
      </c>
      <c r="O102" s="30"/>
      <c r="P102" s="34"/>
      <c r="Q102" s="13"/>
      <c r="R102" s="13"/>
      <c r="S102" s="13"/>
      <c r="T102" s="13"/>
      <c r="U102" s="13"/>
      <c r="V102" s="13"/>
      <c r="W102" s="13"/>
      <c r="X102" s="39"/>
      <c r="Y102" s="42"/>
      <c r="Z102" s="152"/>
      <c r="AB102" s="144">
        <f t="shared" si="18"/>
        <v>0</v>
      </c>
      <c r="AC102" s="144">
        <f t="shared" si="19"/>
        <v>0</v>
      </c>
      <c r="AD102" s="144">
        <f t="shared" si="20"/>
        <v>0</v>
      </c>
      <c r="AE102" s="144">
        <f t="shared" si="21"/>
        <v>0</v>
      </c>
      <c r="AF102" s="144">
        <f t="shared" si="22"/>
        <v>0</v>
      </c>
      <c r="AG102" s="144">
        <f t="shared" si="23"/>
        <v>0</v>
      </c>
      <c r="AH102" s="144">
        <f t="shared" si="24"/>
        <v>0</v>
      </c>
      <c r="AI102" s="144">
        <f t="shared" si="25"/>
        <v>0</v>
      </c>
      <c r="AJ102" s="144">
        <f t="shared" si="26"/>
        <v>0</v>
      </c>
      <c r="AK102" s="144">
        <f t="shared" si="27"/>
        <v>0</v>
      </c>
      <c r="AL102" s="144">
        <f t="shared" si="28"/>
        <v>0</v>
      </c>
      <c r="AM102" s="144">
        <f t="shared" si="29"/>
        <v>0</v>
      </c>
      <c r="AN102" s="144">
        <f t="shared" si="30"/>
        <v>0</v>
      </c>
      <c r="AO102" s="144">
        <f t="shared" si="31"/>
        <v>0</v>
      </c>
      <c r="AP102" s="144">
        <f t="shared" si="32"/>
        <v>0</v>
      </c>
      <c r="AQ102" s="144">
        <f t="shared" si="33"/>
        <v>0</v>
      </c>
      <c r="AR102" s="144">
        <f>SUM(Q102:X102)</f>
        <v>0</v>
      </c>
      <c r="AS102" s="144">
        <f>AR102*$D102</f>
        <v>0</v>
      </c>
      <c r="AT102" s="144">
        <f>$AR102*$G102</f>
        <v>0</v>
      </c>
      <c r="AU102" s="144">
        <f>$AR102*$J102</f>
        <v>0</v>
      </c>
      <c r="AV102" s="150">
        <f>$AR102*$M102</f>
        <v>0</v>
      </c>
    </row>
    <row r="103" spans="1:48" x14ac:dyDescent="0.2">
      <c r="A103" s="60" t="s">
        <v>7</v>
      </c>
      <c r="B103" s="54"/>
      <c r="C103" s="66"/>
      <c r="D103" s="68"/>
      <c r="E103" s="72" t="str">
        <f>IF(C103 &lt;&gt; "",VLOOKUP(C103,DADOS!$A$4:$D$30,3,0),"")</f>
        <v/>
      </c>
      <c r="F103" s="66"/>
      <c r="G103" s="68"/>
      <c r="H103" s="73" t="str">
        <f>IF(F103 &lt;&gt; "",VLOOKUP(F103,DADOS!$A$4:$D$30,3,0),"")</f>
        <v/>
      </c>
      <c r="I103" s="66"/>
      <c r="J103" s="68"/>
      <c r="K103" s="74" t="str">
        <f>IF(I103 &lt;&gt; "",VLOOKUP(I103,DADOS!$A$4:$D$30,3,0),"")</f>
        <v/>
      </c>
      <c r="L103" s="66"/>
      <c r="M103" s="68"/>
      <c r="N103" s="75" t="str">
        <f>IF(L103 &lt;&gt; "",VLOOKUP(L103,DADOS!$A$4:$D$30,3,0),"")</f>
        <v/>
      </c>
      <c r="O103" s="30"/>
      <c r="P103" s="34"/>
      <c r="Q103" s="13"/>
      <c r="R103" s="13"/>
      <c r="S103" s="13"/>
      <c r="T103" s="13"/>
      <c r="U103" s="13"/>
      <c r="V103" s="13"/>
      <c r="W103" s="13"/>
      <c r="X103" s="39"/>
      <c r="Y103" s="42"/>
      <c r="Z103" s="152"/>
      <c r="AB103" s="144">
        <f t="shared" si="18"/>
        <v>0</v>
      </c>
      <c r="AC103" s="144">
        <f t="shared" si="19"/>
        <v>0</v>
      </c>
      <c r="AD103" s="144">
        <f t="shared" si="20"/>
        <v>0</v>
      </c>
      <c r="AE103" s="144">
        <f t="shared" si="21"/>
        <v>0</v>
      </c>
      <c r="AF103" s="144">
        <f t="shared" si="22"/>
        <v>0</v>
      </c>
      <c r="AG103" s="144">
        <f t="shared" si="23"/>
        <v>0</v>
      </c>
      <c r="AH103" s="144">
        <f t="shared" si="24"/>
        <v>0</v>
      </c>
      <c r="AI103" s="144">
        <f t="shared" si="25"/>
        <v>0</v>
      </c>
      <c r="AJ103" s="144">
        <f t="shared" si="26"/>
        <v>0</v>
      </c>
      <c r="AK103" s="144">
        <f t="shared" si="27"/>
        <v>0</v>
      </c>
      <c r="AL103" s="144">
        <f t="shared" si="28"/>
        <v>0</v>
      </c>
      <c r="AM103" s="144">
        <f t="shared" si="29"/>
        <v>0</v>
      </c>
      <c r="AN103" s="144">
        <f t="shared" si="30"/>
        <v>0</v>
      </c>
      <c r="AO103" s="144">
        <f t="shared" si="31"/>
        <v>0</v>
      </c>
      <c r="AP103" s="144">
        <f t="shared" si="32"/>
        <v>0</v>
      </c>
      <c r="AQ103" s="144">
        <f t="shared" si="33"/>
        <v>0</v>
      </c>
      <c r="AR103" s="144">
        <f>SUM(Q103:X103)</f>
        <v>0</v>
      </c>
      <c r="AS103" s="144">
        <f>AR103*$D103</f>
        <v>0</v>
      </c>
      <c r="AT103" s="144">
        <f>$AR103*$G103</f>
        <v>0</v>
      </c>
      <c r="AU103" s="144">
        <f>$AR103*$J103</f>
        <v>0</v>
      </c>
      <c r="AV103" s="150">
        <f>$AR103*$M103</f>
        <v>0</v>
      </c>
    </row>
    <row r="104" spans="1:48" x14ac:dyDescent="0.2">
      <c r="A104" s="60" t="s">
        <v>8</v>
      </c>
      <c r="B104" s="52">
        <f>$B$3</f>
        <v>44684</v>
      </c>
      <c r="C104" s="66"/>
      <c r="D104" s="68"/>
      <c r="E104" s="76" t="str">
        <f>IF(C104 &lt;&gt; "",VLOOKUP(C104,DADOS!$A$4:$D$30,3,0),"")</f>
        <v/>
      </c>
      <c r="F104" s="66"/>
      <c r="G104" s="68"/>
      <c r="H104" s="77" t="str">
        <f>IF(F104 &lt;&gt; "",VLOOKUP(F104,DADOS!$A$4:$D$30,3,0),"")</f>
        <v/>
      </c>
      <c r="I104" s="66"/>
      <c r="J104" s="68"/>
      <c r="K104" s="78" t="str">
        <f>IF(I104 &lt;&gt; "",VLOOKUP(I104,DADOS!$A$4:$D$30,3,0),"")</f>
        <v/>
      </c>
      <c r="L104" s="66"/>
      <c r="M104" s="68"/>
      <c r="N104" s="79" t="str">
        <f>IF(L104 &lt;&gt; "",VLOOKUP(L104,DADOS!$A$4:$D$30,3,0),"")</f>
        <v/>
      </c>
      <c r="O104" s="135"/>
      <c r="P104" s="135"/>
      <c r="Q104" s="14"/>
      <c r="R104" s="14"/>
      <c r="S104" s="14"/>
      <c r="T104" s="14"/>
      <c r="U104" s="14"/>
      <c r="V104" s="14"/>
      <c r="W104" s="14"/>
      <c r="X104" s="40"/>
      <c r="Y104" s="44"/>
      <c r="Z104" s="154"/>
      <c r="AB104" s="144">
        <f t="shared" si="18"/>
        <v>0</v>
      </c>
      <c r="AC104" s="144">
        <f t="shared" si="19"/>
        <v>0</v>
      </c>
      <c r="AD104" s="144">
        <f t="shared" si="20"/>
        <v>0</v>
      </c>
      <c r="AE104" s="144">
        <f t="shared" si="21"/>
        <v>0</v>
      </c>
      <c r="AF104" s="144">
        <f t="shared" si="22"/>
        <v>0</v>
      </c>
      <c r="AG104" s="144">
        <f t="shared" si="23"/>
        <v>0</v>
      </c>
      <c r="AH104" s="144">
        <f t="shared" si="24"/>
        <v>0</v>
      </c>
      <c r="AI104" s="144">
        <f t="shared" si="25"/>
        <v>0</v>
      </c>
      <c r="AJ104" s="144">
        <f t="shared" si="26"/>
        <v>0</v>
      </c>
      <c r="AK104" s="144">
        <f t="shared" si="27"/>
        <v>0</v>
      </c>
      <c r="AL104" s="144">
        <f t="shared" si="28"/>
        <v>0</v>
      </c>
      <c r="AM104" s="144">
        <f t="shared" si="29"/>
        <v>0</v>
      </c>
      <c r="AN104" s="144">
        <f t="shared" si="30"/>
        <v>0</v>
      </c>
      <c r="AO104" s="144">
        <f t="shared" si="31"/>
        <v>0</v>
      </c>
      <c r="AP104" s="144">
        <f t="shared" si="32"/>
        <v>0</v>
      </c>
      <c r="AQ104" s="144">
        <f t="shared" si="33"/>
        <v>0</v>
      </c>
      <c r="AR104" s="144">
        <f>SUM(Q104:X104)</f>
        <v>0</v>
      </c>
      <c r="AS104" s="144">
        <f>AR104*$D104</f>
        <v>0</v>
      </c>
      <c r="AT104" s="144">
        <f>$AR104*$G104</f>
        <v>0</v>
      </c>
      <c r="AU104" s="144">
        <f>$AR104*$J104</f>
        <v>0</v>
      </c>
      <c r="AV104" s="150">
        <f>$AR104*$M104</f>
        <v>0</v>
      </c>
    </row>
    <row r="105" spans="1:48" x14ac:dyDescent="0.2">
      <c r="A105" s="61"/>
      <c r="B105" s="43"/>
      <c r="C105" s="21"/>
      <c r="D105" s="20"/>
      <c r="E105" s="25"/>
      <c r="F105" s="21"/>
      <c r="G105" s="20"/>
      <c r="H105" s="25"/>
      <c r="I105" s="21"/>
      <c r="J105" s="20"/>
      <c r="K105" s="25"/>
      <c r="L105" s="20"/>
      <c r="M105" s="20"/>
      <c r="N105" s="25"/>
      <c r="O105" s="30"/>
      <c r="P105" s="34"/>
      <c r="Q105" s="13"/>
      <c r="R105" s="13"/>
      <c r="S105" s="13"/>
      <c r="T105" s="13"/>
      <c r="U105" s="13"/>
      <c r="V105" s="13"/>
      <c r="W105" s="13"/>
      <c r="X105" s="39"/>
      <c r="Y105" s="42"/>
      <c r="Z105" s="134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  <c r="AO105" s="147"/>
      <c r="AP105" s="147"/>
      <c r="AQ105" s="147"/>
      <c r="AR105" s="147"/>
    </row>
    <row r="106" spans="1:48" x14ac:dyDescent="0.2">
      <c r="A106" s="62"/>
      <c r="B106" s="42"/>
      <c r="C106" s="16"/>
      <c r="D106" s="17"/>
      <c r="E106" s="26"/>
      <c r="F106" s="16"/>
      <c r="G106" s="17"/>
      <c r="H106" s="26"/>
      <c r="I106" s="16"/>
      <c r="J106" s="17"/>
      <c r="K106" s="26"/>
      <c r="L106" s="17"/>
      <c r="M106" s="17"/>
      <c r="N106" s="26"/>
      <c r="O106" s="30"/>
      <c r="P106" s="34"/>
      <c r="Q106" s="13"/>
      <c r="R106" s="13"/>
      <c r="S106" s="13"/>
      <c r="T106" s="13"/>
      <c r="U106" s="13"/>
      <c r="V106" s="13"/>
      <c r="W106" s="13"/>
      <c r="X106" s="39"/>
      <c r="Y106" s="42"/>
      <c r="Z106" s="134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  <c r="AO106" s="147"/>
      <c r="AP106" s="147"/>
      <c r="AQ106" s="147"/>
      <c r="AR106" s="147"/>
    </row>
    <row r="107" spans="1:48" x14ac:dyDescent="0.2">
      <c r="A107" s="62"/>
      <c r="B107" s="42"/>
      <c r="C107" s="16"/>
      <c r="D107" s="17"/>
      <c r="E107" s="26"/>
      <c r="F107" s="16"/>
      <c r="G107" s="17"/>
      <c r="H107" s="26"/>
      <c r="I107" s="16"/>
      <c r="J107" s="17"/>
      <c r="K107" s="26"/>
      <c r="L107" s="17"/>
      <c r="M107" s="17"/>
      <c r="N107" s="26"/>
      <c r="O107" s="30"/>
      <c r="P107" s="34"/>
      <c r="Q107" s="13"/>
      <c r="R107" s="13"/>
      <c r="S107" s="13"/>
      <c r="T107" s="13"/>
      <c r="U107" s="13"/>
      <c r="V107" s="13"/>
      <c r="W107" s="13"/>
      <c r="X107" s="39"/>
      <c r="Y107" s="42"/>
      <c r="Z107" s="134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  <c r="AO107" s="147"/>
      <c r="AP107" s="147"/>
      <c r="AQ107" s="147"/>
      <c r="AR107" s="147"/>
    </row>
    <row r="108" spans="1:48" x14ac:dyDescent="0.2">
      <c r="A108" s="62"/>
      <c r="B108" s="42"/>
      <c r="C108" s="16"/>
      <c r="D108" s="17"/>
      <c r="E108" s="26"/>
      <c r="F108" s="16"/>
      <c r="G108" s="17"/>
      <c r="H108" s="26"/>
      <c r="I108" s="16"/>
      <c r="J108" s="17"/>
      <c r="K108" s="26"/>
      <c r="L108" s="17"/>
      <c r="M108" s="17"/>
      <c r="N108" s="26"/>
      <c r="O108" s="30"/>
      <c r="P108" s="34"/>
      <c r="Q108" s="13"/>
      <c r="R108" s="13"/>
      <c r="S108" s="13"/>
      <c r="T108" s="13"/>
      <c r="U108" s="13"/>
      <c r="V108" s="13"/>
      <c r="W108" s="13"/>
      <c r="X108" s="39"/>
      <c r="Y108" s="42"/>
      <c r="Z108" s="134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  <c r="AO108" s="147"/>
      <c r="AP108" s="147"/>
      <c r="AQ108" s="147"/>
      <c r="AR108" s="147"/>
    </row>
    <row r="109" spans="1:48" x14ac:dyDescent="0.2">
      <c r="B109" s="42"/>
      <c r="C109" s="16"/>
      <c r="D109" s="17"/>
      <c r="E109" s="26"/>
      <c r="F109" s="16"/>
      <c r="G109" s="17"/>
      <c r="H109" s="26"/>
      <c r="I109" s="16"/>
      <c r="J109" s="17"/>
      <c r="K109" s="26"/>
      <c r="L109" s="17"/>
      <c r="M109" s="17"/>
      <c r="N109" s="26"/>
      <c r="O109" s="30"/>
      <c r="P109" s="34"/>
      <c r="Q109" s="13"/>
      <c r="R109" s="13"/>
      <c r="S109" s="13"/>
      <c r="T109" s="13"/>
      <c r="U109" s="13"/>
      <c r="V109" s="13"/>
      <c r="W109" s="13"/>
      <c r="X109" s="39"/>
      <c r="Y109" s="42"/>
      <c r="Z109" s="134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147"/>
      <c r="AN109" s="147"/>
      <c r="AO109" s="147"/>
      <c r="AP109" s="147"/>
      <c r="AQ109" s="147"/>
      <c r="AR109" s="147"/>
    </row>
    <row r="110" spans="1:48" x14ac:dyDescent="0.2">
      <c r="A110" s="62"/>
      <c r="B110" s="42"/>
      <c r="C110" s="16"/>
      <c r="D110" s="17"/>
      <c r="E110" s="26"/>
      <c r="F110" s="16"/>
      <c r="G110" s="17"/>
      <c r="H110" s="26"/>
      <c r="I110" s="16"/>
      <c r="J110" s="17"/>
      <c r="K110" s="26"/>
      <c r="L110" s="17"/>
      <c r="M110" s="17"/>
      <c r="N110" s="26"/>
      <c r="O110" s="30"/>
      <c r="P110" s="34"/>
      <c r="Q110" s="13"/>
      <c r="R110" s="13"/>
      <c r="S110" s="13"/>
      <c r="T110" s="13"/>
      <c r="U110" s="13"/>
      <c r="V110" s="13"/>
      <c r="W110" s="13"/>
      <c r="X110" s="39"/>
      <c r="Y110" s="42"/>
      <c r="Z110" s="134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147"/>
      <c r="AN110" s="147"/>
      <c r="AO110" s="147"/>
      <c r="AP110" s="147"/>
      <c r="AQ110" s="147"/>
      <c r="AR110" s="147"/>
    </row>
    <row r="111" spans="1:48" x14ac:dyDescent="0.2">
      <c r="A111" s="62"/>
      <c r="B111" s="42"/>
      <c r="C111" s="16"/>
      <c r="D111" s="17"/>
      <c r="E111" s="26"/>
      <c r="F111" s="16"/>
      <c r="G111" s="17"/>
      <c r="H111" s="26"/>
      <c r="I111" s="16"/>
      <c r="J111" s="17"/>
      <c r="K111" s="26"/>
      <c r="L111" s="17"/>
      <c r="M111" s="17"/>
      <c r="N111" s="26"/>
      <c r="O111" s="30"/>
      <c r="P111" s="34"/>
      <c r="Q111" s="13"/>
      <c r="R111" s="13"/>
      <c r="S111" s="13"/>
      <c r="T111" s="13"/>
      <c r="U111" s="13"/>
      <c r="V111" s="13"/>
      <c r="W111" s="13"/>
      <c r="X111" s="39"/>
      <c r="Y111" s="42"/>
      <c r="Z111" s="134"/>
      <c r="AB111" s="147"/>
      <c r="AC111" s="147"/>
      <c r="AD111" s="147"/>
      <c r="AE111" s="147"/>
      <c r="AF111" s="147"/>
      <c r="AG111" s="147"/>
      <c r="AH111" s="147"/>
      <c r="AI111" s="147"/>
      <c r="AJ111" s="147"/>
      <c r="AK111" s="147"/>
      <c r="AL111" s="147"/>
      <c r="AM111" s="147"/>
      <c r="AN111" s="147"/>
      <c r="AO111" s="147"/>
      <c r="AP111" s="147"/>
      <c r="AQ111" s="147"/>
      <c r="AR111" s="147"/>
    </row>
    <row r="112" spans="1:48" x14ac:dyDescent="0.2">
      <c r="A112" s="62"/>
      <c r="B112" s="42"/>
      <c r="C112" s="16"/>
      <c r="D112" s="17"/>
      <c r="E112" s="26"/>
      <c r="F112" s="16"/>
      <c r="G112" s="17"/>
      <c r="H112" s="26"/>
      <c r="I112" s="16"/>
      <c r="J112" s="17"/>
      <c r="K112" s="26"/>
      <c r="L112" s="17"/>
      <c r="M112" s="17"/>
      <c r="N112" s="26"/>
      <c r="O112" s="30"/>
      <c r="P112" s="34"/>
      <c r="Q112" s="13"/>
      <c r="R112" s="13"/>
      <c r="S112" s="13"/>
      <c r="T112" s="13"/>
      <c r="U112" s="13"/>
      <c r="V112" s="13"/>
      <c r="W112" s="13"/>
      <c r="X112" s="39"/>
      <c r="Y112" s="42"/>
      <c r="Z112" s="134"/>
      <c r="AB112" s="147"/>
      <c r="AC112" s="147"/>
      <c r="AD112" s="147"/>
      <c r="AE112" s="147"/>
      <c r="AF112" s="147"/>
      <c r="AG112" s="147"/>
      <c r="AH112" s="147"/>
      <c r="AI112" s="147"/>
      <c r="AJ112" s="147"/>
      <c r="AK112" s="147"/>
      <c r="AL112" s="147"/>
      <c r="AM112" s="147"/>
      <c r="AN112" s="147"/>
      <c r="AO112" s="147"/>
      <c r="AP112" s="147"/>
      <c r="AQ112" s="147"/>
      <c r="AR112" s="147"/>
    </row>
    <row r="113" spans="1:44" x14ac:dyDescent="0.2">
      <c r="A113" s="62"/>
      <c r="B113" s="42"/>
      <c r="C113" s="16"/>
      <c r="D113" s="17"/>
      <c r="E113" s="26"/>
      <c r="F113" s="16"/>
      <c r="G113" s="17"/>
      <c r="H113" s="26"/>
      <c r="I113" s="16"/>
      <c r="J113" s="17"/>
      <c r="K113" s="26"/>
      <c r="L113" s="17"/>
      <c r="M113" s="17"/>
      <c r="N113" s="26"/>
      <c r="O113" s="30"/>
      <c r="P113" s="34"/>
      <c r="Q113" s="13"/>
      <c r="R113" s="13"/>
      <c r="S113" s="13"/>
      <c r="T113" s="13"/>
      <c r="U113" s="13"/>
      <c r="V113" s="13"/>
      <c r="W113" s="13"/>
      <c r="X113" s="39"/>
      <c r="Y113" s="42"/>
      <c r="Z113" s="134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  <c r="AP113" s="147"/>
      <c r="AQ113" s="147"/>
      <c r="AR113" s="147"/>
    </row>
    <row r="114" spans="1:44" x14ac:dyDescent="0.2">
      <c r="B114" s="42"/>
      <c r="C114" s="16"/>
      <c r="D114" s="17"/>
      <c r="E114" s="26"/>
      <c r="F114" s="16"/>
      <c r="G114" s="17"/>
      <c r="H114" s="26"/>
      <c r="I114" s="16"/>
      <c r="J114" s="17"/>
      <c r="K114" s="26"/>
      <c r="L114" s="17"/>
      <c r="M114" s="17"/>
      <c r="N114" s="26"/>
      <c r="O114" s="30"/>
      <c r="P114" s="34"/>
      <c r="Q114" s="13"/>
      <c r="R114" s="13"/>
      <c r="S114" s="13"/>
      <c r="T114" s="13"/>
      <c r="U114" s="13"/>
      <c r="V114" s="13"/>
      <c r="W114" s="13"/>
      <c r="X114" s="39"/>
      <c r="Y114" s="42"/>
      <c r="Z114" s="134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</row>
    <row r="115" spans="1:44" x14ac:dyDescent="0.2">
      <c r="C115" s="16"/>
      <c r="D115" s="17"/>
      <c r="E115" s="26"/>
      <c r="F115" s="16"/>
      <c r="G115" s="17"/>
      <c r="H115" s="26"/>
      <c r="I115" s="16"/>
      <c r="J115" s="17"/>
      <c r="K115" s="26"/>
      <c r="L115" s="17"/>
      <c r="M115" s="17"/>
      <c r="N115" s="26"/>
      <c r="O115" s="30"/>
      <c r="P115" s="34"/>
      <c r="Q115" s="13"/>
      <c r="R115" s="13"/>
      <c r="S115" s="13"/>
      <c r="T115" s="13"/>
      <c r="U115" s="13"/>
      <c r="V115" s="13"/>
      <c r="W115" s="13"/>
      <c r="X115" s="39"/>
      <c r="Y115" s="42"/>
      <c r="Z115" s="134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</row>
    <row r="116" spans="1:44" x14ac:dyDescent="0.2">
      <c r="C116" s="16"/>
      <c r="D116" s="17"/>
      <c r="E116" s="26"/>
      <c r="F116" s="16"/>
      <c r="G116" s="17"/>
      <c r="H116" s="26"/>
      <c r="I116" s="16"/>
      <c r="J116" s="17"/>
      <c r="K116" s="26"/>
      <c r="L116" s="17"/>
      <c r="M116" s="17"/>
      <c r="N116" s="26"/>
      <c r="O116" s="30"/>
      <c r="P116" s="34"/>
      <c r="Q116" s="13"/>
      <c r="R116" s="13"/>
      <c r="S116" s="13"/>
      <c r="T116" s="13"/>
      <c r="U116" s="13"/>
      <c r="V116" s="13"/>
      <c r="W116" s="13"/>
      <c r="X116" s="39"/>
      <c r="Y116" s="42"/>
      <c r="Z116" s="134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  <c r="AP116" s="147"/>
      <c r="AQ116" s="147"/>
      <c r="AR116" s="147"/>
    </row>
    <row r="117" spans="1:44" x14ac:dyDescent="0.2">
      <c r="C117" s="16"/>
      <c r="D117" s="17"/>
      <c r="E117" s="26"/>
      <c r="F117" s="16"/>
      <c r="G117" s="17"/>
      <c r="H117" s="26"/>
      <c r="I117" s="16"/>
      <c r="J117" s="17"/>
      <c r="K117" s="26"/>
      <c r="L117" s="17"/>
      <c r="M117" s="17"/>
      <c r="N117" s="26"/>
      <c r="O117" s="30"/>
      <c r="P117" s="34"/>
      <c r="Q117" s="13"/>
      <c r="R117" s="13"/>
      <c r="S117" s="13"/>
      <c r="T117" s="13"/>
      <c r="U117" s="13"/>
      <c r="V117" s="13"/>
      <c r="W117" s="13"/>
      <c r="X117" s="39"/>
      <c r="Y117" s="42"/>
      <c r="Z117" s="134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147"/>
      <c r="AN117" s="147"/>
      <c r="AO117" s="147"/>
      <c r="AP117" s="147"/>
      <c r="AQ117" s="147"/>
      <c r="AR117" s="147"/>
    </row>
    <row r="118" spans="1:44" x14ac:dyDescent="0.2">
      <c r="C118" s="16"/>
      <c r="D118" s="17"/>
      <c r="E118" s="26"/>
      <c r="F118" s="16"/>
      <c r="G118" s="17"/>
      <c r="H118" s="26"/>
      <c r="I118" s="16"/>
      <c r="J118" s="17"/>
      <c r="K118" s="26"/>
      <c r="L118" s="17"/>
      <c r="M118" s="17"/>
      <c r="N118" s="26"/>
      <c r="O118" s="30"/>
      <c r="P118" s="34"/>
      <c r="Q118" s="13"/>
      <c r="R118" s="13"/>
      <c r="S118" s="13"/>
      <c r="T118" s="13"/>
      <c r="U118" s="13"/>
      <c r="V118" s="13"/>
      <c r="W118" s="13"/>
      <c r="X118" s="39"/>
      <c r="Y118" s="42"/>
      <c r="Z118" s="134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  <c r="AO118" s="147"/>
      <c r="AP118" s="147"/>
      <c r="AQ118" s="147"/>
      <c r="AR118" s="147"/>
    </row>
    <row r="119" spans="1:44" x14ac:dyDescent="0.2">
      <c r="C119" s="16"/>
      <c r="D119" s="17"/>
      <c r="E119" s="26"/>
      <c r="F119" s="16"/>
      <c r="G119" s="17"/>
      <c r="H119" s="26"/>
      <c r="I119" s="16"/>
      <c r="J119" s="17"/>
      <c r="K119" s="26"/>
      <c r="L119" s="17"/>
      <c r="M119" s="17"/>
      <c r="N119" s="26"/>
      <c r="O119" s="30"/>
      <c r="P119" s="34"/>
      <c r="Q119" s="13"/>
      <c r="R119" s="13"/>
      <c r="S119" s="13"/>
      <c r="T119" s="13"/>
      <c r="U119" s="13"/>
      <c r="V119" s="13"/>
      <c r="W119" s="13"/>
      <c r="X119" s="39"/>
      <c r="Y119" s="42"/>
      <c r="Z119" s="134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  <c r="AO119" s="147"/>
      <c r="AP119" s="147"/>
      <c r="AQ119" s="147"/>
      <c r="AR119" s="147"/>
    </row>
    <row r="120" spans="1:44" x14ac:dyDescent="0.2">
      <c r="C120" s="16"/>
      <c r="D120" s="17"/>
      <c r="E120" s="26"/>
      <c r="F120" s="16"/>
      <c r="G120" s="17"/>
      <c r="H120" s="26"/>
      <c r="I120" s="16"/>
      <c r="J120" s="17"/>
      <c r="K120" s="26"/>
      <c r="L120" s="17"/>
      <c r="M120" s="17"/>
      <c r="N120" s="26"/>
      <c r="O120" s="30"/>
      <c r="P120" s="34"/>
      <c r="Q120" s="13"/>
      <c r="R120" s="13"/>
      <c r="S120" s="13"/>
      <c r="T120" s="13"/>
      <c r="U120" s="13"/>
      <c r="V120" s="13"/>
      <c r="W120" s="13"/>
      <c r="X120" s="39"/>
      <c r="Y120" s="42"/>
      <c r="Z120" s="134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  <c r="AO120" s="147"/>
      <c r="AP120" s="147"/>
      <c r="AQ120" s="147"/>
      <c r="AR120" s="147"/>
    </row>
    <row r="121" spans="1:44" x14ac:dyDescent="0.2">
      <c r="C121" s="16"/>
      <c r="D121" s="17"/>
      <c r="E121" s="26"/>
      <c r="F121" s="16"/>
      <c r="G121" s="17"/>
      <c r="H121" s="26"/>
      <c r="I121" s="16"/>
      <c r="J121" s="17"/>
      <c r="K121" s="26"/>
      <c r="L121" s="17"/>
      <c r="M121" s="17"/>
      <c r="N121" s="26"/>
      <c r="O121" s="30"/>
      <c r="P121" s="34"/>
      <c r="Q121" s="13"/>
      <c r="R121" s="13"/>
      <c r="S121" s="13"/>
      <c r="T121" s="13"/>
      <c r="U121" s="13"/>
      <c r="V121" s="13"/>
      <c r="W121" s="13"/>
      <c r="X121" s="39"/>
      <c r="Y121" s="42"/>
      <c r="Z121" s="134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  <c r="AO121" s="147"/>
      <c r="AP121" s="147"/>
      <c r="AQ121" s="147"/>
      <c r="AR121" s="147"/>
    </row>
    <row r="122" spans="1:44" x14ac:dyDescent="0.2">
      <c r="C122" s="16"/>
      <c r="D122" s="17"/>
      <c r="E122" s="26"/>
      <c r="F122" s="16"/>
      <c r="G122" s="17"/>
      <c r="H122" s="26"/>
      <c r="I122" s="16"/>
      <c r="J122" s="17"/>
      <c r="K122" s="26"/>
      <c r="L122" s="17"/>
      <c r="M122" s="17"/>
      <c r="N122" s="26"/>
      <c r="O122" s="30"/>
      <c r="P122" s="34"/>
      <c r="Q122" s="13"/>
      <c r="R122" s="13"/>
      <c r="S122" s="13"/>
      <c r="T122" s="13"/>
      <c r="U122" s="13"/>
      <c r="V122" s="13"/>
      <c r="W122" s="13"/>
      <c r="X122" s="39"/>
      <c r="Y122" s="42"/>
      <c r="Z122" s="134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  <c r="AO122" s="147"/>
      <c r="AP122" s="147"/>
      <c r="AQ122" s="147"/>
      <c r="AR122" s="147"/>
    </row>
    <row r="123" spans="1:44" x14ac:dyDescent="0.2">
      <c r="C123" s="16"/>
      <c r="D123" s="17"/>
      <c r="E123" s="26"/>
      <c r="F123" s="16"/>
      <c r="G123" s="17"/>
      <c r="H123" s="26"/>
      <c r="I123" s="16"/>
      <c r="J123" s="17"/>
      <c r="K123" s="26"/>
      <c r="L123" s="17"/>
      <c r="M123" s="17"/>
      <c r="N123" s="26"/>
      <c r="O123" s="30"/>
      <c r="P123" s="34"/>
      <c r="Q123" s="13"/>
      <c r="R123" s="13"/>
      <c r="S123" s="13"/>
      <c r="T123" s="13"/>
      <c r="U123" s="13"/>
      <c r="V123" s="13"/>
      <c r="W123" s="13"/>
      <c r="X123" s="39"/>
      <c r="Y123" s="42"/>
      <c r="Z123" s="134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  <c r="AO123" s="147"/>
      <c r="AP123" s="147"/>
      <c r="AQ123" s="147"/>
      <c r="AR123" s="147"/>
    </row>
    <row r="124" spans="1:44" x14ac:dyDescent="0.2">
      <c r="C124" s="16"/>
      <c r="D124" s="17"/>
      <c r="E124" s="26"/>
      <c r="F124" s="16"/>
      <c r="G124" s="17"/>
      <c r="H124" s="26"/>
      <c r="I124" s="16"/>
      <c r="J124" s="17"/>
      <c r="K124" s="26"/>
      <c r="L124" s="17"/>
      <c r="M124" s="17"/>
      <c r="N124" s="26"/>
      <c r="O124" s="30"/>
      <c r="P124" s="34"/>
      <c r="Q124" s="13"/>
      <c r="R124" s="13"/>
      <c r="S124" s="13"/>
      <c r="T124" s="13"/>
      <c r="U124" s="13"/>
      <c r="V124" s="13"/>
      <c r="W124" s="13"/>
      <c r="X124" s="39"/>
      <c r="Y124" s="42"/>
      <c r="Z124" s="134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7"/>
      <c r="AN124" s="147"/>
      <c r="AO124" s="147"/>
      <c r="AP124" s="147"/>
      <c r="AQ124" s="147"/>
      <c r="AR124" s="147"/>
    </row>
    <row r="125" spans="1:44" x14ac:dyDescent="0.2">
      <c r="C125" s="16"/>
      <c r="D125" s="17"/>
      <c r="E125" s="26"/>
      <c r="F125" s="16"/>
      <c r="G125" s="17"/>
      <c r="H125" s="26"/>
      <c r="I125" s="16"/>
      <c r="J125" s="17"/>
      <c r="K125" s="26"/>
      <c r="L125" s="17"/>
      <c r="M125" s="17"/>
      <c r="N125" s="26"/>
      <c r="O125" s="30"/>
      <c r="P125" s="34"/>
      <c r="Q125" s="13"/>
      <c r="R125" s="13"/>
      <c r="S125" s="13"/>
      <c r="T125" s="13"/>
      <c r="U125" s="13"/>
      <c r="V125" s="13"/>
      <c r="W125" s="13"/>
      <c r="X125" s="39"/>
      <c r="Y125" s="42"/>
      <c r="Z125" s="134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  <c r="AN125" s="147"/>
      <c r="AO125" s="147"/>
      <c r="AP125" s="147"/>
      <c r="AQ125" s="147"/>
      <c r="AR125" s="147"/>
    </row>
    <row r="126" spans="1:44" x14ac:dyDescent="0.2">
      <c r="C126" s="16"/>
      <c r="D126" s="17"/>
      <c r="E126" s="26"/>
      <c r="F126" s="16"/>
      <c r="G126" s="17"/>
      <c r="H126" s="26"/>
      <c r="I126" s="16"/>
      <c r="J126" s="17"/>
      <c r="K126" s="26"/>
      <c r="L126" s="17"/>
      <c r="M126" s="17"/>
      <c r="N126" s="26"/>
      <c r="O126" s="30"/>
      <c r="P126" s="34"/>
      <c r="Q126" s="13"/>
      <c r="R126" s="13"/>
      <c r="S126" s="13"/>
      <c r="T126" s="13"/>
      <c r="U126" s="13"/>
      <c r="V126" s="13"/>
      <c r="W126" s="13"/>
      <c r="X126" s="39"/>
      <c r="Y126" s="42"/>
      <c r="Z126" s="134"/>
      <c r="AB126" s="147"/>
      <c r="AC126" s="147"/>
      <c r="AD126" s="147"/>
      <c r="AE126" s="147"/>
      <c r="AF126" s="147"/>
      <c r="AG126" s="147"/>
      <c r="AH126" s="147"/>
      <c r="AI126" s="147"/>
      <c r="AJ126" s="147"/>
      <c r="AK126" s="147"/>
      <c r="AL126" s="147"/>
      <c r="AM126" s="147"/>
      <c r="AN126" s="147"/>
      <c r="AO126" s="147"/>
      <c r="AP126" s="147"/>
      <c r="AQ126" s="147"/>
      <c r="AR126" s="147"/>
    </row>
    <row r="127" spans="1:44" x14ac:dyDescent="0.2">
      <c r="C127" s="16"/>
      <c r="D127" s="17"/>
      <c r="E127" s="26"/>
      <c r="F127" s="16"/>
      <c r="G127" s="17"/>
      <c r="H127" s="26"/>
      <c r="I127" s="16"/>
      <c r="J127" s="17"/>
      <c r="K127" s="26"/>
      <c r="L127" s="17"/>
      <c r="M127" s="17"/>
      <c r="N127" s="26"/>
      <c r="O127" s="30"/>
      <c r="P127" s="34"/>
      <c r="Q127" s="13"/>
      <c r="R127" s="13"/>
      <c r="S127" s="13"/>
      <c r="T127" s="13"/>
      <c r="U127" s="13"/>
      <c r="V127" s="13"/>
      <c r="W127" s="13"/>
      <c r="X127" s="39"/>
      <c r="Y127" s="42"/>
      <c r="Z127" s="134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147"/>
      <c r="AN127" s="147"/>
      <c r="AO127" s="147"/>
      <c r="AP127" s="147"/>
      <c r="AQ127" s="147"/>
      <c r="AR127" s="147"/>
    </row>
    <row r="128" spans="1:44" x14ac:dyDescent="0.2">
      <c r="C128" s="16"/>
      <c r="D128" s="17"/>
      <c r="E128" s="26"/>
      <c r="F128" s="16"/>
      <c r="G128" s="17"/>
      <c r="H128" s="26"/>
      <c r="I128" s="16"/>
      <c r="J128" s="17"/>
      <c r="K128" s="26"/>
      <c r="L128" s="17"/>
      <c r="M128" s="17"/>
      <c r="N128" s="26"/>
      <c r="O128" s="30"/>
      <c r="P128" s="34"/>
      <c r="Q128" s="13"/>
      <c r="R128" s="13"/>
      <c r="S128" s="13"/>
      <c r="T128" s="13"/>
      <c r="U128" s="13"/>
      <c r="V128" s="13"/>
      <c r="W128" s="13"/>
      <c r="X128" s="39"/>
      <c r="Y128" s="42"/>
      <c r="Z128" s="134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147"/>
      <c r="AN128" s="147"/>
      <c r="AO128" s="147"/>
      <c r="AP128" s="147"/>
      <c r="AQ128" s="147"/>
      <c r="AR128" s="147"/>
    </row>
    <row r="129" spans="3:44" x14ac:dyDescent="0.2">
      <c r="C129" s="16"/>
      <c r="D129" s="17"/>
      <c r="E129" s="26"/>
      <c r="F129" s="16"/>
      <c r="G129" s="17"/>
      <c r="H129" s="26"/>
      <c r="I129" s="16"/>
      <c r="J129" s="17"/>
      <c r="K129" s="26"/>
      <c r="L129" s="17"/>
      <c r="M129" s="17"/>
      <c r="N129" s="26"/>
      <c r="O129" s="30"/>
      <c r="P129" s="34"/>
      <c r="Q129" s="13"/>
      <c r="R129" s="13"/>
      <c r="S129" s="13"/>
      <c r="T129" s="13"/>
      <c r="U129" s="13"/>
      <c r="V129" s="13"/>
      <c r="W129" s="13"/>
      <c r="X129" s="39"/>
      <c r="Y129" s="42"/>
      <c r="Z129" s="134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147"/>
      <c r="AN129" s="147"/>
      <c r="AO129" s="147"/>
      <c r="AP129" s="147"/>
      <c r="AQ129" s="147"/>
      <c r="AR129" s="147"/>
    </row>
    <row r="130" spans="3:44" x14ac:dyDescent="0.2">
      <c r="C130" s="16"/>
      <c r="D130" s="17"/>
      <c r="E130" s="26"/>
      <c r="F130" s="16"/>
      <c r="G130" s="17"/>
      <c r="H130" s="26"/>
      <c r="I130" s="16"/>
      <c r="J130" s="17"/>
      <c r="K130" s="26"/>
      <c r="L130" s="17"/>
      <c r="M130" s="17"/>
      <c r="N130" s="26"/>
      <c r="O130" s="30"/>
      <c r="P130" s="34"/>
      <c r="Q130" s="13"/>
      <c r="R130" s="13"/>
      <c r="S130" s="13"/>
      <c r="T130" s="13"/>
      <c r="U130" s="13"/>
      <c r="V130" s="13"/>
      <c r="W130" s="13"/>
      <c r="X130" s="39"/>
      <c r="Y130" s="42"/>
      <c r="Z130" s="134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  <c r="AM130" s="147"/>
      <c r="AN130" s="147"/>
      <c r="AO130" s="147"/>
      <c r="AP130" s="147"/>
      <c r="AQ130" s="147"/>
      <c r="AR130" s="147"/>
    </row>
    <row r="131" spans="3:44" x14ac:dyDescent="0.2">
      <c r="C131" s="16"/>
      <c r="D131" s="17"/>
      <c r="E131" s="26"/>
      <c r="F131" s="16"/>
      <c r="G131" s="17"/>
      <c r="H131" s="26"/>
      <c r="I131" s="16"/>
      <c r="J131" s="17"/>
      <c r="K131" s="26"/>
      <c r="L131" s="17"/>
      <c r="M131" s="17"/>
      <c r="N131" s="26"/>
      <c r="O131" s="30"/>
      <c r="P131" s="34"/>
      <c r="Q131" s="13"/>
      <c r="R131" s="13"/>
      <c r="S131" s="13"/>
      <c r="T131" s="13"/>
      <c r="U131" s="13"/>
      <c r="V131" s="13"/>
      <c r="W131" s="13"/>
      <c r="X131" s="39"/>
      <c r="Y131" s="42"/>
      <c r="Z131" s="134"/>
      <c r="AB131" s="147"/>
      <c r="AC131" s="147"/>
      <c r="AD131" s="147"/>
      <c r="AE131" s="147"/>
      <c r="AF131" s="147"/>
      <c r="AG131" s="147"/>
      <c r="AH131" s="147"/>
      <c r="AI131" s="147"/>
      <c r="AJ131" s="147"/>
      <c r="AK131" s="147"/>
      <c r="AL131" s="147"/>
      <c r="AM131" s="147"/>
      <c r="AN131" s="147"/>
      <c r="AO131" s="147"/>
      <c r="AP131" s="147"/>
      <c r="AQ131" s="147"/>
      <c r="AR131" s="147"/>
    </row>
    <row r="132" spans="3:44" x14ac:dyDescent="0.2">
      <c r="C132" s="16"/>
      <c r="D132" s="17"/>
      <c r="E132" s="26"/>
      <c r="F132" s="16"/>
      <c r="G132" s="17"/>
      <c r="H132" s="26"/>
      <c r="I132" s="16"/>
      <c r="J132" s="17"/>
      <c r="K132" s="26"/>
      <c r="L132" s="17"/>
      <c r="M132" s="17"/>
      <c r="N132" s="26"/>
      <c r="O132" s="30"/>
      <c r="P132" s="34"/>
      <c r="Q132" s="13"/>
      <c r="R132" s="13"/>
      <c r="S132" s="13"/>
      <c r="T132" s="13"/>
      <c r="U132" s="13"/>
      <c r="V132" s="13"/>
      <c r="W132" s="13"/>
      <c r="X132" s="39"/>
      <c r="Y132" s="42"/>
      <c r="Z132" s="134"/>
      <c r="AB132" s="147"/>
      <c r="AC132" s="147"/>
      <c r="AD132" s="147"/>
      <c r="AE132" s="147"/>
      <c r="AF132" s="147"/>
      <c r="AG132" s="147"/>
      <c r="AH132" s="147"/>
      <c r="AI132" s="147"/>
      <c r="AJ132" s="147"/>
      <c r="AK132" s="147"/>
      <c r="AL132" s="147"/>
      <c r="AM132" s="147"/>
      <c r="AN132" s="147"/>
      <c r="AO132" s="147"/>
      <c r="AP132" s="147"/>
      <c r="AQ132" s="147"/>
      <c r="AR132" s="147"/>
    </row>
    <row r="133" spans="3:44" x14ac:dyDescent="0.2">
      <c r="C133" s="16"/>
      <c r="D133" s="17"/>
      <c r="E133" s="26"/>
      <c r="F133" s="16"/>
      <c r="G133" s="17"/>
      <c r="H133" s="26"/>
      <c r="I133" s="16"/>
      <c r="J133" s="17"/>
      <c r="K133" s="26"/>
      <c r="L133" s="17"/>
      <c r="M133" s="17"/>
      <c r="N133" s="26"/>
      <c r="O133" s="30"/>
      <c r="P133" s="34"/>
      <c r="Q133" s="13"/>
      <c r="R133" s="13"/>
      <c r="S133" s="13"/>
      <c r="T133" s="13"/>
      <c r="U133" s="13"/>
      <c r="V133" s="13"/>
      <c r="W133" s="13"/>
      <c r="X133" s="39"/>
      <c r="Y133" s="42"/>
      <c r="Z133" s="134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  <c r="AM133" s="147"/>
      <c r="AN133" s="147"/>
      <c r="AO133" s="147"/>
      <c r="AP133" s="147"/>
      <c r="AQ133" s="147"/>
      <c r="AR133" s="147"/>
    </row>
    <row r="134" spans="3:44" x14ac:dyDescent="0.2">
      <c r="C134" s="16"/>
      <c r="D134" s="17"/>
      <c r="E134" s="26"/>
      <c r="F134" s="16"/>
      <c r="G134" s="17"/>
      <c r="H134" s="26"/>
      <c r="I134" s="16"/>
      <c r="J134" s="17"/>
      <c r="K134" s="26"/>
      <c r="L134" s="17"/>
      <c r="M134" s="17"/>
      <c r="N134" s="26"/>
      <c r="O134" s="30"/>
      <c r="P134" s="34"/>
      <c r="Q134" s="13"/>
      <c r="R134" s="13"/>
      <c r="S134" s="13"/>
      <c r="T134" s="13"/>
      <c r="U134" s="13"/>
      <c r="V134" s="13"/>
      <c r="W134" s="13"/>
      <c r="X134" s="39"/>
      <c r="Y134" s="42"/>
      <c r="Z134" s="134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  <c r="AM134" s="147"/>
      <c r="AN134" s="147"/>
      <c r="AO134" s="147"/>
      <c r="AP134" s="147"/>
      <c r="AQ134" s="147"/>
      <c r="AR134" s="147"/>
    </row>
    <row r="135" spans="3:44" x14ac:dyDescent="0.2">
      <c r="C135" s="16"/>
      <c r="D135" s="17"/>
      <c r="E135" s="26"/>
      <c r="F135" s="16"/>
      <c r="G135" s="17"/>
      <c r="H135" s="26"/>
      <c r="I135" s="16"/>
      <c r="J135" s="17"/>
      <c r="K135" s="26"/>
      <c r="L135" s="17"/>
      <c r="M135" s="17"/>
      <c r="N135" s="26"/>
      <c r="O135" s="30"/>
      <c r="P135" s="34"/>
      <c r="Q135" s="13"/>
      <c r="R135" s="13"/>
      <c r="S135" s="13"/>
      <c r="T135" s="13"/>
      <c r="U135" s="13"/>
      <c r="V135" s="13"/>
      <c r="W135" s="13"/>
      <c r="X135" s="39"/>
      <c r="Y135" s="42"/>
      <c r="Z135" s="134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  <c r="AM135" s="147"/>
      <c r="AN135" s="147"/>
      <c r="AO135" s="147"/>
      <c r="AP135" s="147"/>
      <c r="AQ135" s="147"/>
      <c r="AR135" s="147"/>
    </row>
    <row r="136" spans="3:44" x14ac:dyDescent="0.2">
      <c r="C136" s="16"/>
      <c r="D136" s="17"/>
      <c r="E136" s="26"/>
      <c r="F136" s="16"/>
      <c r="G136" s="17"/>
      <c r="H136" s="26"/>
      <c r="I136" s="16"/>
      <c r="J136" s="17"/>
      <c r="K136" s="26"/>
      <c r="L136" s="17"/>
      <c r="M136" s="17"/>
      <c r="N136" s="26"/>
      <c r="O136" s="30"/>
      <c r="P136" s="34"/>
      <c r="Q136" s="13"/>
      <c r="R136" s="13"/>
      <c r="S136" s="13"/>
      <c r="T136" s="13"/>
      <c r="U136" s="13"/>
      <c r="V136" s="13"/>
      <c r="W136" s="13"/>
      <c r="X136" s="39"/>
      <c r="Y136" s="42"/>
      <c r="Z136" s="134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147"/>
      <c r="AN136" s="147"/>
      <c r="AO136" s="147"/>
      <c r="AP136" s="147"/>
      <c r="AQ136" s="147"/>
      <c r="AR136" s="147"/>
    </row>
    <row r="137" spans="3:44" x14ac:dyDescent="0.2">
      <c r="C137" s="16"/>
      <c r="D137" s="17"/>
      <c r="E137" s="26"/>
      <c r="F137" s="16"/>
      <c r="G137" s="17"/>
      <c r="H137" s="26"/>
      <c r="I137" s="16"/>
      <c r="J137" s="17"/>
      <c r="K137" s="26"/>
      <c r="L137" s="17"/>
      <c r="M137" s="17"/>
      <c r="N137" s="26"/>
      <c r="O137" s="30"/>
      <c r="P137" s="34"/>
      <c r="Q137" s="13"/>
      <c r="R137" s="13"/>
      <c r="S137" s="13"/>
      <c r="T137" s="13"/>
      <c r="U137" s="13"/>
      <c r="V137" s="13"/>
      <c r="W137" s="13"/>
      <c r="X137" s="39"/>
      <c r="Y137" s="42"/>
      <c r="Z137" s="134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147"/>
      <c r="AN137" s="147"/>
      <c r="AO137" s="147"/>
      <c r="AP137" s="147"/>
      <c r="AQ137" s="147"/>
      <c r="AR137" s="147"/>
    </row>
    <row r="138" spans="3:44" x14ac:dyDescent="0.2">
      <c r="C138" s="16"/>
      <c r="D138" s="17"/>
      <c r="E138" s="26"/>
      <c r="F138" s="16"/>
      <c r="G138" s="17"/>
      <c r="H138" s="26"/>
      <c r="I138" s="16"/>
      <c r="J138" s="17"/>
      <c r="K138" s="26"/>
      <c r="L138" s="17"/>
      <c r="M138" s="17"/>
      <c r="N138" s="26"/>
      <c r="O138" s="30"/>
      <c r="P138" s="34"/>
      <c r="Q138" s="13"/>
      <c r="R138" s="13"/>
      <c r="S138" s="13"/>
      <c r="T138" s="13"/>
      <c r="U138" s="13"/>
      <c r="V138" s="13"/>
      <c r="W138" s="13"/>
      <c r="X138" s="39"/>
      <c r="Y138" s="42"/>
      <c r="Z138" s="134"/>
      <c r="AB138" s="147"/>
      <c r="AC138" s="147"/>
      <c r="AD138" s="147"/>
      <c r="AE138" s="147"/>
      <c r="AF138" s="147"/>
      <c r="AG138" s="147"/>
      <c r="AH138" s="147"/>
      <c r="AI138" s="147"/>
      <c r="AJ138" s="147"/>
      <c r="AK138" s="147"/>
      <c r="AL138" s="147"/>
      <c r="AM138" s="147"/>
      <c r="AN138" s="147"/>
      <c r="AO138" s="147"/>
      <c r="AP138" s="147"/>
      <c r="AQ138" s="147"/>
      <c r="AR138" s="147"/>
    </row>
    <row r="139" spans="3:44" x14ac:dyDescent="0.2">
      <c r="C139" s="16"/>
      <c r="D139" s="17"/>
      <c r="E139" s="26"/>
      <c r="F139" s="16"/>
      <c r="G139" s="17"/>
      <c r="H139" s="26"/>
      <c r="I139" s="16"/>
      <c r="J139" s="17"/>
      <c r="K139" s="26"/>
      <c r="L139" s="17"/>
      <c r="M139" s="17"/>
      <c r="N139" s="26"/>
      <c r="O139" s="30"/>
      <c r="P139" s="34"/>
      <c r="Q139" s="13"/>
      <c r="R139" s="13"/>
      <c r="S139" s="13"/>
      <c r="T139" s="13"/>
      <c r="U139" s="13"/>
      <c r="V139" s="13"/>
      <c r="W139" s="13"/>
      <c r="X139" s="39"/>
      <c r="Y139" s="42"/>
      <c r="Z139" s="134"/>
      <c r="AB139" s="147"/>
      <c r="AC139" s="147"/>
      <c r="AD139" s="147"/>
      <c r="AE139" s="147"/>
      <c r="AF139" s="147"/>
      <c r="AG139" s="147"/>
      <c r="AH139" s="147"/>
      <c r="AI139" s="147"/>
      <c r="AJ139" s="147"/>
      <c r="AK139" s="147"/>
      <c r="AL139" s="147"/>
      <c r="AM139" s="147"/>
      <c r="AN139" s="147"/>
      <c r="AO139" s="147"/>
      <c r="AP139" s="147"/>
      <c r="AQ139" s="147"/>
      <c r="AR139" s="147"/>
    </row>
    <row r="140" spans="3:44" x14ac:dyDescent="0.2">
      <c r="C140" s="16"/>
      <c r="D140" s="17"/>
      <c r="E140" s="26"/>
      <c r="F140" s="16"/>
      <c r="G140" s="17"/>
      <c r="H140" s="26"/>
      <c r="I140" s="16"/>
      <c r="J140" s="17"/>
      <c r="K140" s="26"/>
      <c r="L140" s="17"/>
      <c r="M140" s="17"/>
      <c r="N140" s="26"/>
      <c r="O140" s="30"/>
      <c r="P140" s="34"/>
      <c r="Q140" s="13"/>
      <c r="R140" s="13"/>
      <c r="S140" s="13"/>
      <c r="T140" s="13"/>
      <c r="U140" s="13"/>
      <c r="V140" s="13"/>
      <c r="W140" s="13"/>
      <c r="X140" s="39"/>
      <c r="Y140" s="42"/>
      <c r="Z140" s="134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147"/>
      <c r="AN140" s="147"/>
      <c r="AO140" s="147"/>
      <c r="AP140" s="147"/>
      <c r="AQ140" s="147"/>
      <c r="AR140" s="147"/>
    </row>
    <row r="141" spans="3:44" x14ac:dyDescent="0.2">
      <c r="C141" s="16"/>
      <c r="D141" s="17"/>
      <c r="E141" s="26"/>
      <c r="F141" s="16"/>
      <c r="G141" s="17"/>
      <c r="H141" s="26"/>
      <c r="I141" s="16"/>
      <c r="J141" s="17"/>
      <c r="K141" s="26"/>
      <c r="L141" s="17"/>
      <c r="M141" s="17"/>
      <c r="N141" s="26"/>
      <c r="O141" s="30"/>
      <c r="P141" s="34"/>
      <c r="Q141" s="13"/>
      <c r="R141" s="13"/>
      <c r="S141" s="13"/>
      <c r="T141" s="13"/>
      <c r="U141" s="13"/>
      <c r="V141" s="13"/>
      <c r="W141" s="13"/>
      <c r="X141" s="39"/>
      <c r="Y141" s="42"/>
      <c r="Z141" s="134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147"/>
      <c r="AN141" s="147"/>
      <c r="AO141" s="147"/>
      <c r="AP141" s="147"/>
      <c r="AQ141" s="147"/>
      <c r="AR141" s="147"/>
    </row>
    <row r="142" spans="3:44" x14ac:dyDescent="0.2">
      <c r="C142" s="16"/>
      <c r="D142" s="17"/>
      <c r="E142" s="26"/>
      <c r="F142" s="16"/>
      <c r="G142" s="17"/>
      <c r="H142" s="26"/>
      <c r="I142" s="16"/>
      <c r="J142" s="17"/>
      <c r="K142" s="26"/>
      <c r="L142" s="17"/>
      <c r="M142" s="17"/>
      <c r="N142" s="26"/>
      <c r="O142" s="30"/>
      <c r="P142" s="34"/>
      <c r="Q142" s="13"/>
      <c r="R142" s="13"/>
      <c r="S142" s="13"/>
      <c r="T142" s="13"/>
      <c r="U142" s="13"/>
      <c r="V142" s="13"/>
      <c r="W142" s="13"/>
      <c r="X142" s="39"/>
      <c r="Y142" s="42"/>
      <c r="Z142" s="134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147"/>
      <c r="AN142" s="147"/>
      <c r="AO142" s="147"/>
      <c r="AP142" s="147"/>
      <c r="AQ142" s="147"/>
      <c r="AR142" s="147"/>
    </row>
    <row r="143" spans="3:44" x14ac:dyDescent="0.2">
      <c r="C143" s="16"/>
      <c r="D143" s="17"/>
      <c r="E143" s="26"/>
      <c r="F143" s="16"/>
      <c r="G143" s="17"/>
      <c r="H143" s="26"/>
      <c r="I143" s="16"/>
      <c r="J143" s="17"/>
      <c r="K143" s="26"/>
      <c r="L143" s="17"/>
      <c r="M143" s="17"/>
      <c r="N143" s="26"/>
      <c r="O143" s="30"/>
      <c r="P143" s="34"/>
      <c r="Q143" s="13"/>
      <c r="R143" s="13"/>
      <c r="S143" s="13"/>
      <c r="T143" s="13"/>
      <c r="U143" s="13"/>
      <c r="V143" s="13"/>
      <c r="W143" s="13"/>
      <c r="X143" s="39"/>
      <c r="Y143" s="42"/>
      <c r="Z143" s="134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147"/>
      <c r="AN143" s="147"/>
      <c r="AO143" s="147"/>
      <c r="AP143" s="147"/>
      <c r="AQ143" s="147"/>
      <c r="AR143" s="147"/>
    </row>
    <row r="144" spans="3:44" x14ac:dyDescent="0.2">
      <c r="C144" s="16"/>
      <c r="D144" s="17"/>
      <c r="E144" s="26"/>
      <c r="F144" s="16"/>
      <c r="G144" s="17"/>
      <c r="H144" s="26"/>
      <c r="I144" s="16"/>
      <c r="J144" s="17"/>
      <c r="K144" s="26"/>
      <c r="L144" s="17"/>
      <c r="M144" s="17"/>
      <c r="N144" s="26"/>
      <c r="O144" s="30"/>
      <c r="P144" s="34"/>
      <c r="Q144" s="13"/>
      <c r="R144" s="13"/>
      <c r="S144" s="13"/>
      <c r="T144" s="13"/>
      <c r="U144" s="13"/>
      <c r="V144" s="13"/>
      <c r="W144" s="13"/>
      <c r="X144" s="39"/>
      <c r="Y144" s="42"/>
      <c r="Z144" s="134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  <c r="AM144" s="147"/>
      <c r="AN144" s="147"/>
      <c r="AO144" s="147"/>
      <c r="AP144" s="147"/>
      <c r="AQ144" s="147"/>
      <c r="AR144" s="147"/>
    </row>
    <row r="145" spans="3:44" x14ac:dyDescent="0.2">
      <c r="C145" s="16"/>
      <c r="D145" s="17"/>
      <c r="E145" s="26"/>
      <c r="F145" s="16"/>
      <c r="G145" s="17"/>
      <c r="H145" s="26"/>
      <c r="I145" s="16"/>
      <c r="J145" s="17"/>
      <c r="K145" s="26"/>
      <c r="L145" s="17"/>
      <c r="M145" s="17"/>
      <c r="N145" s="26"/>
      <c r="O145" s="30"/>
      <c r="P145" s="34"/>
      <c r="Q145" s="13"/>
      <c r="R145" s="13"/>
      <c r="S145" s="13"/>
      <c r="T145" s="13"/>
      <c r="U145" s="13"/>
      <c r="V145" s="13"/>
      <c r="W145" s="13"/>
      <c r="X145" s="39"/>
      <c r="Y145" s="42"/>
      <c r="Z145" s="134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  <c r="AM145" s="147"/>
      <c r="AN145" s="147"/>
      <c r="AO145" s="147"/>
      <c r="AP145" s="147"/>
      <c r="AQ145" s="147"/>
      <c r="AR145" s="147"/>
    </row>
    <row r="146" spans="3:44" x14ac:dyDescent="0.2">
      <c r="C146" s="16"/>
      <c r="D146" s="17"/>
      <c r="E146" s="26"/>
      <c r="F146" s="16"/>
      <c r="G146" s="17"/>
      <c r="H146" s="26"/>
      <c r="I146" s="16"/>
      <c r="J146" s="17"/>
      <c r="K146" s="26"/>
      <c r="L146" s="17"/>
      <c r="M146" s="17"/>
      <c r="N146" s="26"/>
      <c r="O146" s="30"/>
      <c r="P146" s="34"/>
      <c r="Q146" s="13"/>
      <c r="R146" s="13"/>
      <c r="S146" s="13"/>
      <c r="T146" s="13"/>
      <c r="U146" s="13"/>
      <c r="V146" s="13"/>
      <c r="W146" s="13"/>
      <c r="X146" s="39"/>
      <c r="Y146" s="42"/>
      <c r="Z146" s="134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147"/>
      <c r="AN146" s="147"/>
      <c r="AO146" s="147"/>
      <c r="AP146" s="147"/>
      <c r="AQ146" s="147"/>
      <c r="AR146" s="147"/>
    </row>
    <row r="147" spans="3:44" x14ac:dyDescent="0.2">
      <c r="C147" s="16"/>
      <c r="D147" s="17"/>
      <c r="E147" s="26"/>
      <c r="F147" s="16"/>
      <c r="G147" s="17"/>
      <c r="H147" s="26"/>
      <c r="I147" s="16"/>
      <c r="J147" s="17"/>
      <c r="K147" s="26"/>
      <c r="L147" s="17"/>
      <c r="M147" s="17"/>
      <c r="N147" s="26"/>
      <c r="O147" s="30"/>
      <c r="P147" s="34"/>
      <c r="Q147" s="13"/>
      <c r="R147" s="13"/>
      <c r="S147" s="13"/>
      <c r="T147" s="13"/>
      <c r="U147" s="13"/>
      <c r="V147" s="13"/>
      <c r="W147" s="13"/>
      <c r="X147" s="39"/>
      <c r="Y147" s="42"/>
      <c r="Z147" s="134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  <c r="AM147" s="147"/>
      <c r="AN147" s="147"/>
      <c r="AO147" s="147"/>
      <c r="AP147" s="147"/>
      <c r="AQ147" s="147"/>
      <c r="AR147" s="147"/>
    </row>
    <row r="148" spans="3:44" x14ac:dyDescent="0.2">
      <c r="C148" s="16"/>
      <c r="D148" s="17"/>
      <c r="E148" s="26"/>
      <c r="F148" s="16"/>
      <c r="G148" s="17"/>
      <c r="H148" s="26"/>
      <c r="I148" s="16"/>
      <c r="J148" s="17"/>
      <c r="K148" s="26"/>
      <c r="L148" s="17"/>
      <c r="M148" s="17"/>
      <c r="N148" s="26"/>
      <c r="O148" s="30"/>
      <c r="P148" s="34"/>
      <c r="Q148" s="13"/>
      <c r="R148" s="13"/>
      <c r="S148" s="13"/>
      <c r="T148" s="13"/>
      <c r="U148" s="13"/>
      <c r="V148" s="13"/>
      <c r="W148" s="13"/>
      <c r="X148" s="39"/>
      <c r="Y148" s="42"/>
      <c r="Z148" s="134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  <c r="AO148" s="147"/>
      <c r="AP148" s="147"/>
      <c r="AQ148" s="147"/>
      <c r="AR148" s="147"/>
    </row>
    <row r="149" spans="3:44" x14ac:dyDescent="0.2">
      <c r="C149" s="16"/>
      <c r="D149" s="17"/>
      <c r="E149" s="26"/>
      <c r="F149" s="16"/>
      <c r="G149" s="17"/>
      <c r="H149" s="26"/>
      <c r="I149" s="16"/>
      <c r="J149" s="17"/>
      <c r="K149" s="26"/>
      <c r="L149" s="17"/>
      <c r="M149" s="17"/>
      <c r="N149" s="26"/>
      <c r="O149" s="30"/>
      <c r="P149" s="34"/>
      <c r="Q149" s="13"/>
      <c r="R149" s="13"/>
      <c r="S149" s="13"/>
      <c r="T149" s="13"/>
      <c r="U149" s="13"/>
      <c r="V149" s="13"/>
      <c r="W149" s="13"/>
      <c r="X149" s="39"/>
      <c r="Y149" s="42"/>
      <c r="Z149" s="134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  <c r="AO149" s="147"/>
      <c r="AP149" s="147"/>
      <c r="AQ149" s="147"/>
      <c r="AR149" s="147"/>
    </row>
    <row r="150" spans="3:44" x14ac:dyDescent="0.2">
      <c r="C150" s="16"/>
      <c r="D150" s="17"/>
      <c r="E150" s="26"/>
      <c r="F150" s="16"/>
      <c r="G150" s="17"/>
      <c r="H150" s="26"/>
      <c r="I150" s="16"/>
      <c r="J150" s="17"/>
      <c r="K150" s="26"/>
      <c r="L150" s="17"/>
      <c r="M150" s="17"/>
      <c r="N150" s="26"/>
      <c r="O150" s="30"/>
      <c r="P150" s="34"/>
      <c r="Q150" s="13"/>
      <c r="R150" s="13"/>
      <c r="S150" s="13"/>
      <c r="T150" s="13"/>
      <c r="U150" s="13"/>
      <c r="V150" s="13"/>
      <c r="W150" s="13"/>
      <c r="X150" s="39"/>
      <c r="Y150" s="42"/>
      <c r="Z150" s="134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  <c r="AO150" s="147"/>
      <c r="AP150" s="147"/>
      <c r="AQ150" s="147"/>
      <c r="AR150" s="147"/>
    </row>
    <row r="151" spans="3:44" x14ac:dyDescent="0.2">
      <c r="C151" s="16"/>
      <c r="D151" s="17"/>
      <c r="E151" s="26"/>
      <c r="F151" s="16"/>
      <c r="G151" s="17"/>
      <c r="H151" s="26"/>
      <c r="I151" s="16"/>
      <c r="J151" s="17"/>
      <c r="K151" s="26"/>
      <c r="L151" s="17"/>
      <c r="M151" s="17"/>
      <c r="N151" s="26"/>
      <c r="O151" s="30"/>
      <c r="P151" s="34"/>
      <c r="Q151" s="13"/>
      <c r="R151" s="13"/>
      <c r="S151" s="13"/>
      <c r="T151" s="13"/>
      <c r="U151" s="13"/>
      <c r="V151" s="13"/>
      <c r="W151" s="13"/>
      <c r="X151" s="39"/>
      <c r="Y151" s="42"/>
      <c r="Z151" s="134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  <c r="AO151" s="147"/>
      <c r="AP151" s="147"/>
      <c r="AQ151" s="147"/>
      <c r="AR151" s="147"/>
    </row>
    <row r="152" spans="3:44" x14ac:dyDescent="0.2">
      <c r="C152" s="16"/>
      <c r="D152" s="17"/>
      <c r="E152" s="26"/>
      <c r="F152" s="16"/>
      <c r="G152" s="17"/>
      <c r="H152" s="26"/>
      <c r="I152" s="16"/>
      <c r="J152" s="17"/>
      <c r="K152" s="26"/>
      <c r="L152" s="17"/>
      <c r="M152" s="17"/>
      <c r="N152" s="26"/>
      <c r="O152" s="30"/>
      <c r="P152" s="34"/>
      <c r="Q152" s="13"/>
      <c r="R152" s="13"/>
      <c r="S152" s="13"/>
      <c r="T152" s="13"/>
      <c r="U152" s="13"/>
      <c r="V152" s="13"/>
      <c r="W152" s="13"/>
      <c r="X152" s="39"/>
      <c r="Y152" s="42"/>
      <c r="Z152" s="134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  <c r="AM152" s="147"/>
      <c r="AN152" s="147"/>
      <c r="AO152" s="147"/>
      <c r="AP152" s="147"/>
      <c r="AQ152" s="147"/>
      <c r="AR152" s="147"/>
    </row>
    <row r="153" spans="3:44" x14ac:dyDescent="0.2">
      <c r="C153" s="16"/>
      <c r="D153" s="17"/>
      <c r="E153" s="26"/>
      <c r="F153" s="16"/>
      <c r="G153" s="17"/>
      <c r="H153" s="26"/>
      <c r="I153" s="16"/>
      <c r="J153" s="17"/>
      <c r="K153" s="26"/>
      <c r="L153" s="17"/>
      <c r="M153" s="17"/>
      <c r="N153" s="26"/>
      <c r="O153" s="30"/>
      <c r="P153" s="34"/>
      <c r="Q153" s="13"/>
      <c r="R153" s="13"/>
      <c r="S153" s="13"/>
      <c r="T153" s="13"/>
      <c r="U153" s="13"/>
      <c r="V153" s="13"/>
      <c r="W153" s="13"/>
      <c r="X153" s="39"/>
      <c r="Y153" s="42"/>
      <c r="Z153" s="134"/>
      <c r="AB153" s="147"/>
      <c r="AC153" s="147"/>
      <c r="AD153" s="147"/>
      <c r="AE153" s="147"/>
      <c r="AF153" s="147"/>
      <c r="AG153" s="147"/>
      <c r="AH153" s="147"/>
      <c r="AI153" s="147"/>
      <c r="AJ153" s="147"/>
      <c r="AK153" s="147"/>
      <c r="AL153" s="147"/>
      <c r="AM153" s="147"/>
      <c r="AN153" s="147"/>
      <c r="AO153" s="147"/>
      <c r="AP153" s="147"/>
      <c r="AQ153" s="147"/>
      <c r="AR153" s="147"/>
    </row>
    <row r="154" spans="3:44" x14ac:dyDescent="0.2">
      <c r="C154" s="16"/>
      <c r="D154" s="17"/>
      <c r="E154" s="26"/>
      <c r="F154" s="16"/>
      <c r="G154" s="17"/>
      <c r="H154" s="26"/>
      <c r="I154" s="16"/>
      <c r="J154" s="17"/>
      <c r="K154" s="26"/>
      <c r="L154" s="17"/>
      <c r="M154" s="17"/>
      <c r="N154" s="26"/>
      <c r="O154" s="30"/>
      <c r="P154" s="34"/>
      <c r="Q154" s="13"/>
      <c r="R154" s="13"/>
      <c r="S154" s="13"/>
      <c r="T154" s="13"/>
      <c r="U154" s="13"/>
      <c r="V154" s="13"/>
      <c r="W154" s="13"/>
      <c r="X154" s="39"/>
      <c r="Y154" s="42"/>
      <c r="Z154" s="134"/>
      <c r="AB154" s="147"/>
      <c r="AC154" s="147"/>
      <c r="AD154" s="147"/>
      <c r="AE154" s="147"/>
      <c r="AF154" s="147"/>
      <c r="AG154" s="147"/>
      <c r="AH154" s="147"/>
      <c r="AI154" s="147"/>
      <c r="AJ154" s="147"/>
      <c r="AK154" s="147"/>
      <c r="AL154" s="147"/>
      <c r="AM154" s="147"/>
      <c r="AN154" s="147"/>
      <c r="AO154" s="147"/>
      <c r="AP154" s="147"/>
      <c r="AQ154" s="147"/>
      <c r="AR154" s="147"/>
    </row>
    <row r="155" spans="3:44" x14ac:dyDescent="0.2">
      <c r="C155" s="16"/>
      <c r="D155" s="17"/>
      <c r="E155" s="26"/>
      <c r="F155" s="16"/>
      <c r="G155" s="17"/>
      <c r="H155" s="26"/>
      <c r="I155" s="16"/>
      <c r="J155" s="17"/>
      <c r="K155" s="26"/>
      <c r="L155" s="17"/>
      <c r="M155" s="17"/>
      <c r="N155" s="26"/>
      <c r="O155" s="30"/>
      <c r="P155" s="34"/>
      <c r="Q155" s="13"/>
      <c r="R155" s="13"/>
      <c r="S155" s="13"/>
      <c r="T155" s="13"/>
      <c r="U155" s="13"/>
      <c r="V155" s="13"/>
      <c r="W155" s="13"/>
      <c r="X155" s="39"/>
      <c r="Y155" s="42"/>
      <c r="Z155" s="134"/>
      <c r="AB155" s="147"/>
      <c r="AC155" s="147"/>
      <c r="AD155" s="147"/>
      <c r="AE155" s="147"/>
      <c r="AF155" s="147"/>
      <c r="AG155" s="147"/>
      <c r="AH155" s="147"/>
      <c r="AI155" s="147"/>
      <c r="AJ155" s="147"/>
      <c r="AK155" s="147"/>
      <c r="AL155" s="147"/>
      <c r="AM155" s="147"/>
      <c r="AN155" s="147"/>
      <c r="AO155" s="147"/>
      <c r="AP155" s="147"/>
      <c r="AQ155" s="147"/>
      <c r="AR155" s="147"/>
    </row>
    <row r="156" spans="3:44" x14ac:dyDescent="0.2">
      <c r="C156" s="16"/>
      <c r="D156" s="17"/>
      <c r="E156" s="26"/>
      <c r="F156" s="16"/>
      <c r="G156" s="17"/>
      <c r="H156" s="26"/>
      <c r="I156" s="16"/>
      <c r="J156" s="17"/>
      <c r="K156" s="26"/>
      <c r="L156" s="17"/>
      <c r="M156" s="17"/>
      <c r="N156" s="26"/>
      <c r="O156" s="30"/>
      <c r="P156" s="34"/>
      <c r="Q156" s="13"/>
      <c r="R156" s="13"/>
      <c r="S156" s="13"/>
      <c r="T156" s="13"/>
      <c r="U156" s="13"/>
      <c r="V156" s="13"/>
      <c r="W156" s="13"/>
      <c r="X156" s="39"/>
      <c r="Y156" s="42"/>
      <c r="Z156" s="134"/>
      <c r="AB156" s="147"/>
      <c r="AC156" s="147"/>
      <c r="AD156" s="147"/>
      <c r="AE156" s="147"/>
      <c r="AF156" s="147"/>
      <c r="AG156" s="147"/>
      <c r="AH156" s="147"/>
      <c r="AI156" s="147"/>
      <c r="AJ156" s="147"/>
      <c r="AK156" s="147"/>
      <c r="AL156" s="147"/>
      <c r="AM156" s="147"/>
      <c r="AN156" s="147"/>
      <c r="AO156" s="147"/>
      <c r="AP156" s="147"/>
      <c r="AQ156" s="147"/>
      <c r="AR156" s="147"/>
    </row>
    <row r="157" spans="3:44" x14ac:dyDescent="0.2">
      <c r="C157" s="16"/>
      <c r="D157" s="17"/>
      <c r="E157" s="26"/>
      <c r="F157" s="16"/>
      <c r="G157" s="17"/>
      <c r="H157" s="26"/>
      <c r="I157" s="16"/>
      <c r="J157" s="17"/>
      <c r="K157" s="26"/>
      <c r="L157" s="17"/>
      <c r="M157" s="17"/>
      <c r="N157" s="26"/>
      <c r="O157" s="30"/>
      <c r="P157" s="34"/>
      <c r="Q157" s="13"/>
      <c r="R157" s="13"/>
      <c r="S157" s="13"/>
      <c r="T157" s="13"/>
      <c r="U157" s="13"/>
      <c r="V157" s="13"/>
      <c r="W157" s="13"/>
      <c r="X157" s="39"/>
      <c r="Y157" s="42"/>
      <c r="Z157" s="134"/>
      <c r="AB157" s="147"/>
      <c r="AC157" s="147"/>
      <c r="AD157" s="147"/>
      <c r="AE157" s="147"/>
      <c r="AF157" s="147"/>
      <c r="AG157" s="147"/>
      <c r="AH157" s="147"/>
      <c r="AI157" s="147"/>
      <c r="AJ157" s="147"/>
      <c r="AK157" s="147"/>
      <c r="AL157" s="147"/>
      <c r="AM157" s="147"/>
      <c r="AN157" s="147"/>
      <c r="AO157" s="147"/>
      <c r="AP157" s="147"/>
      <c r="AQ157" s="147"/>
      <c r="AR157" s="147"/>
    </row>
    <row r="158" spans="3:44" x14ac:dyDescent="0.2">
      <c r="C158" s="16"/>
      <c r="D158" s="17"/>
      <c r="E158" s="26"/>
      <c r="F158" s="16"/>
      <c r="G158" s="17"/>
      <c r="H158" s="26"/>
      <c r="I158" s="16"/>
      <c r="J158" s="17"/>
      <c r="K158" s="26"/>
      <c r="L158" s="17"/>
      <c r="M158" s="17"/>
      <c r="N158" s="26"/>
      <c r="O158" s="30"/>
      <c r="P158" s="34"/>
      <c r="Q158" s="13"/>
      <c r="R158" s="13"/>
      <c r="S158" s="13"/>
      <c r="T158" s="13"/>
      <c r="U158" s="13"/>
      <c r="V158" s="13"/>
      <c r="W158" s="13"/>
      <c r="X158" s="39"/>
      <c r="Y158" s="42"/>
      <c r="Z158" s="134"/>
      <c r="AB158" s="147"/>
      <c r="AC158" s="147"/>
      <c r="AD158" s="147"/>
      <c r="AE158" s="147"/>
      <c r="AF158" s="147"/>
      <c r="AG158" s="147"/>
      <c r="AH158" s="147"/>
      <c r="AI158" s="147"/>
      <c r="AJ158" s="147"/>
      <c r="AK158" s="147"/>
      <c r="AL158" s="147"/>
      <c r="AM158" s="147"/>
      <c r="AN158" s="147"/>
      <c r="AO158" s="147"/>
      <c r="AP158" s="147"/>
      <c r="AQ158" s="147"/>
      <c r="AR158" s="147"/>
    </row>
    <row r="159" spans="3:44" x14ac:dyDescent="0.2">
      <c r="C159" s="16"/>
      <c r="D159" s="17"/>
      <c r="E159" s="26"/>
      <c r="F159" s="16"/>
      <c r="G159" s="17"/>
      <c r="H159" s="26"/>
      <c r="I159" s="16"/>
      <c r="J159" s="17"/>
      <c r="K159" s="26"/>
      <c r="L159" s="17"/>
      <c r="M159" s="17"/>
      <c r="N159" s="26"/>
      <c r="O159" s="30"/>
      <c r="P159" s="34"/>
      <c r="Q159" s="13"/>
      <c r="R159" s="13"/>
      <c r="S159" s="13"/>
      <c r="T159" s="13"/>
      <c r="U159" s="13"/>
      <c r="V159" s="13"/>
      <c r="W159" s="13"/>
      <c r="X159" s="39"/>
      <c r="Y159" s="42"/>
      <c r="Z159" s="134"/>
      <c r="AB159" s="147"/>
      <c r="AC159" s="147"/>
      <c r="AD159" s="147"/>
      <c r="AE159" s="147"/>
      <c r="AF159" s="147"/>
      <c r="AG159" s="147"/>
      <c r="AH159" s="147"/>
      <c r="AI159" s="147"/>
      <c r="AJ159" s="147"/>
      <c r="AK159" s="147"/>
      <c r="AL159" s="147"/>
      <c r="AM159" s="147"/>
      <c r="AN159" s="147"/>
      <c r="AO159" s="147"/>
      <c r="AP159" s="147"/>
      <c r="AQ159" s="147"/>
      <c r="AR159" s="147"/>
    </row>
    <row r="160" spans="3:44" x14ac:dyDescent="0.2">
      <c r="C160" s="16"/>
      <c r="D160" s="17"/>
      <c r="E160" s="26"/>
      <c r="F160" s="16"/>
      <c r="G160" s="17"/>
      <c r="H160" s="26"/>
      <c r="I160" s="16"/>
      <c r="J160" s="17"/>
      <c r="K160" s="26"/>
      <c r="L160" s="17"/>
      <c r="M160" s="17"/>
      <c r="N160" s="26"/>
      <c r="O160" s="30"/>
      <c r="P160" s="34"/>
      <c r="Q160" s="13"/>
      <c r="R160" s="13"/>
      <c r="S160" s="13"/>
      <c r="T160" s="13"/>
      <c r="U160" s="13"/>
      <c r="V160" s="13"/>
      <c r="W160" s="13"/>
      <c r="X160" s="39"/>
      <c r="Y160" s="42"/>
      <c r="Z160" s="134"/>
      <c r="AB160" s="147"/>
      <c r="AC160" s="147"/>
      <c r="AD160" s="147"/>
      <c r="AE160" s="147"/>
      <c r="AF160" s="147"/>
      <c r="AG160" s="147"/>
      <c r="AH160" s="147"/>
      <c r="AI160" s="147"/>
      <c r="AJ160" s="147"/>
      <c r="AK160" s="147"/>
      <c r="AL160" s="147"/>
      <c r="AM160" s="147"/>
      <c r="AN160" s="147"/>
      <c r="AO160" s="147"/>
      <c r="AP160" s="147"/>
      <c r="AQ160" s="147"/>
      <c r="AR160" s="147"/>
    </row>
    <row r="161" spans="3:44" x14ac:dyDescent="0.2">
      <c r="C161" s="16"/>
      <c r="D161" s="17"/>
      <c r="E161" s="26"/>
      <c r="F161" s="16"/>
      <c r="G161" s="17"/>
      <c r="H161" s="26"/>
      <c r="I161" s="16"/>
      <c r="J161" s="17"/>
      <c r="K161" s="26"/>
      <c r="L161" s="17"/>
      <c r="M161" s="17"/>
      <c r="N161" s="26"/>
      <c r="O161" s="30"/>
      <c r="P161" s="34"/>
      <c r="Q161" s="13"/>
      <c r="R161" s="13"/>
      <c r="S161" s="13"/>
      <c r="T161" s="13"/>
      <c r="U161" s="13"/>
      <c r="V161" s="13"/>
      <c r="W161" s="13"/>
      <c r="X161" s="39"/>
      <c r="Y161" s="42"/>
      <c r="Z161" s="134"/>
      <c r="AB161" s="147"/>
      <c r="AC161" s="147"/>
      <c r="AD161" s="147"/>
      <c r="AE161" s="147"/>
      <c r="AF161" s="147"/>
      <c r="AG161" s="147"/>
      <c r="AH161" s="147"/>
      <c r="AI161" s="147"/>
      <c r="AJ161" s="147"/>
      <c r="AK161" s="147"/>
      <c r="AL161" s="147"/>
      <c r="AM161" s="147"/>
      <c r="AN161" s="147"/>
      <c r="AO161" s="147"/>
      <c r="AP161" s="147"/>
      <c r="AQ161" s="147"/>
      <c r="AR161" s="147"/>
    </row>
    <row r="162" spans="3:44" x14ac:dyDescent="0.2">
      <c r="C162" s="16"/>
      <c r="D162" s="17"/>
      <c r="E162" s="26"/>
      <c r="F162" s="16"/>
      <c r="G162" s="17"/>
      <c r="H162" s="26"/>
      <c r="I162" s="16"/>
      <c r="J162" s="17"/>
      <c r="K162" s="26"/>
      <c r="L162" s="17"/>
      <c r="M162" s="17"/>
      <c r="N162" s="26"/>
      <c r="O162" s="30"/>
      <c r="P162" s="34"/>
      <c r="Q162" s="13"/>
      <c r="R162" s="13"/>
      <c r="S162" s="13"/>
      <c r="T162" s="13"/>
      <c r="U162" s="13"/>
      <c r="V162" s="13"/>
      <c r="W162" s="13"/>
      <c r="X162" s="39"/>
      <c r="Y162" s="42"/>
      <c r="Z162" s="134"/>
      <c r="AB162" s="147"/>
      <c r="AC162" s="147"/>
      <c r="AD162" s="147"/>
      <c r="AE162" s="147"/>
      <c r="AF162" s="147"/>
      <c r="AG162" s="147"/>
      <c r="AH162" s="147"/>
      <c r="AI162" s="147"/>
      <c r="AJ162" s="147"/>
      <c r="AK162" s="147"/>
      <c r="AL162" s="147"/>
      <c r="AM162" s="147"/>
      <c r="AN162" s="147"/>
      <c r="AO162" s="147"/>
      <c r="AP162" s="147"/>
      <c r="AQ162" s="147"/>
      <c r="AR162" s="147"/>
    </row>
    <row r="163" spans="3:44" x14ac:dyDescent="0.2">
      <c r="C163" s="16"/>
      <c r="D163" s="17"/>
      <c r="E163" s="26"/>
      <c r="F163" s="16"/>
      <c r="G163" s="17"/>
      <c r="H163" s="26"/>
      <c r="I163" s="16"/>
      <c r="J163" s="17"/>
      <c r="K163" s="26"/>
      <c r="L163" s="17"/>
      <c r="M163" s="17"/>
      <c r="N163" s="26"/>
      <c r="O163" s="30"/>
      <c r="P163" s="34"/>
      <c r="Q163" s="13"/>
      <c r="R163" s="13"/>
      <c r="S163" s="13"/>
      <c r="T163" s="13"/>
      <c r="U163" s="13"/>
      <c r="V163" s="13"/>
      <c r="W163" s="13"/>
      <c r="X163" s="39"/>
      <c r="Y163" s="42"/>
      <c r="Z163" s="134"/>
      <c r="AB163" s="147"/>
      <c r="AC163" s="147"/>
      <c r="AD163" s="147"/>
      <c r="AE163" s="147"/>
      <c r="AF163" s="147"/>
      <c r="AG163" s="147"/>
      <c r="AH163" s="147"/>
      <c r="AI163" s="147"/>
      <c r="AJ163" s="147"/>
      <c r="AK163" s="147"/>
      <c r="AL163" s="147"/>
      <c r="AM163" s="147"/>
      <c r="AN163" s="147"/>
      <c r="AO163" s="147"/>
      <c r="AP163" s="147"/>
      <c r="AQ163" s="147"/>
      <c r="AR163" s="147"/>
    </row>
    <row r="164" spans="3:44" x14ac:dyDescent="0.2">
      <c r="C164" s="16"/>
      <c r="D164" s="17"/>
      <c r="E164" s="26"/>
      <c r="F164" s="16"/>
      <c r="G164" s="17"/>
      <c r="H164" s="26"/>
      <c r="I164" s="16"/>
      <c r="J164" s="17"/>
      <c r="K164" s="26"/>
      <c r="L164" s="17"/>
      <c r="M164" s="17"/>
      <c r="N164" s="26"/>
      <c r="O164" s="30"/>
      <c r="P164" s="34"/>
      <c r="Q164" s="13"/>
      <c r="R164" s="13"/>
      <c r="S164" s="13"/>
      <c r="T164" s="13"/>
      <c r="U164" s="13"/>
      <c r="V164" s="13"/>
      <c r="W164" s="13"/>
      <c r="X164" s="39"/>
      <c r="Y164" s="42"/>
      <c r="Z164" s="134"/>
      <c r="AB164" s="147"/>
      <c r="AC164" s="147"/>
      <c r="AD164" s="147"/>
      <c r="AE164" s="147"/>
      <c r="AF164" s="147"/>
      <c r="AG164" s="147"/>
      <c r="AH164" s="147"/>
      <c r="AI164" s="147"/>
      <c r="AJ164" s="147"/>
      <c r="AK164" s="147"/>
      <c r="AL164" s="147"/>
      <c r="AM164" s="147"/>
      <c r="AN164" s="147"/>
      <c r="AO164" s="147"/>
      <c r="AP164" s="147"/>
      <c r="AQ164" s="147"/>
      <c r="AR164" s="147"/>
    </row>
    <row r="165" spans="3:44" x14ac:dyDescent="0.2">
      <c r="C165" s="16"/>
      <c r="D165" s="17"/>
      <c r="E165" s="26"/>
      <c r="F165" s="16"/>
      <c r="G165" s="17"/>
      <c r="H165" s="26"/>
      <c r="I165" s="16"/>
      <c r="J165" s="17"/>
      <c r="K165" s="26"/>
      <c r="L165" s="17"/>
      <c r="M165" s="17"/>
      <c r="N165" s="26"/>
      <c r="O165" s="30"/>
      <c r="P165" s="34"/>
      <c r="Q165" s="13"/>
      <c r="R165" s="13"/>
      <c r="S165" s="13"/>
      <c r="T165" s="13"/>
      <c r="U165" s="13"/>
      <c r="V165" s="13"/>
      <c r="W165" s="13"/>
      <c r="X165" s="39"/>
      <c r="Y165" s="42"/>
      <c r="Z165" s="134"/>
      <c r="AB165" s="147"/>
      <c r="AC165" s="147"/>
      <c r="AD165" s="147"/>
      <c r="AE165" s="147"/>
      <c r="AF165" s="147"/>
      <c r="AG165" s="147"/>
      <c r="AH165" s="147"/>
      <c r="AI165" s="147"/>
      <c r="AJ165" s="147"/>
      <c r="AK165" s="147"/>
      <c r="AL165" s="147"/>
      <c r="AM165" s="147"/>
      <c r="AN165" s="147"/>
      <c r="AO165" s="147"/>
      <c r="AP165" s="147"/>
      <c r="AQ165" s="147"/>
      <c r="AR165" s="147"/>
    </row>
    <row r="166" spans="3:44" x14ac:dyDescent="0.2">
      <c r="C166" s="16"/>
      <c r="D166" s="17"/>
      <c r="E166" s="26"/>
      <c r="F166" s="16"/>
      <c r="G166" s="17"/>
      <c r="H166" s="26"/>
      <c r="I166" s="16"/>
      <c r="J166" s="17"/>
      <c r="K166" s="26"/>
      <c r="L166" s="17"/>
      <c r="M166" s="17"/>
      <c r="N166" s="26"/>
      <c r="O166" s="30"/>
      <c r="P166" s="34"/>
      <c r="Q166" s="13"/>
      <c r="R166" s="13"/>
      <c r="S166" s="13"/>
      <c r="T166" s="13"/>
      <c r="U166" s="13"/>
      <c r="V166" s="13"/>
      <c r="W166" s="13"/>
      <c r="X166" s="39"/>
      <c r="Y166" s="42"/>
      <c r="Z166" s="134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  <c r="AO166" s="147"/>
      <c r="AP166" s="147"/>
      <c r="AQ166" s="147"/>
      <c r="AR166" s="147"/>
    </row>
    <row r="167" spans="3:44" x14ac:dyDescent="0.2">
      <c r="C167" s="16"/>
      <c r="D167" s="17"/>
      <c r="E167" s="26"/>
      <c r="F167" s="16"/>
      <c r="G167" s="17"/>
      <c r="H167" s="26"/>
      <c r="I167" s="16"/>
      <c r="J167" s="17"/>
      <c r="K167" s="26"/>
      <c r="L167" s="17"/>
      <c r="M167" s="17"/>
      <c r="N167" s="26"/>
      <c r="O167" s="30"/>
      <c r="P167" s="34"/>
      <c r="Q167" s="13"/>
      <c r="R167" s="13"/>
      <c r="S167" s="13"/>
      <c r="T167" s="13"/>
      <c r="U167" s="13"/>
      <c r="V167" s="13"/>
      <c r="W167" s="13"/>
      <c r="X167" s="39"/>
      <c r="Y167" s="42"/>
      <c r="Z167" s="134"/>
      <c r="AB167" s="147"/>
      <c r="AC167" s="147"/>
      <c r="AD167" s="147"/>
      <c r="AE167" s="147"/>
      <c r="AF167" s="147"/>
      <c r="AG167" s="147"/>
      <c r="AH167" s="147"/>
      <c r="AI167" s="147"/>
      <c r="AJ167" s="147"/>
      <c r="AK167" s="147"/>
      <c r="AL167" s="147"/>
      <c r="AM167" s="147"/>
      <c r="AN167" s="147"/>
      <c r="AO167" s="147"/>
      <c r="AP167" s="147"/>
      <c r="AQ167" s="147"/>
      <c r="AR167" s="147"/>
    </row>
    <row r="168" spans="3:44" x14ac:dyDescent="0.2">
      <c r="C168" s="16"/>
      <c r="D168" s="17"/>
      <c r="E168" s="26"/>
      <c r="F168" s="16"/>
      <c r="G168" s="17"/>
      <c r="H168" s="26"/>
      <c r="I168" s="16"/>
      <c r="J168" s="17"/>
      <c r="K168" s="26"/>
      <c r="L168" s="17"/>
      <c r="M168" s="17"/>
      <c r="N168" s="26"/>
      <c r="O168" s="30"/>
      <c r="P168" s="34"/>
      <c r="Q168" s="13"/>
      <c r="R168" s="13"/>
      <c r="S168" s="13"/>
      <c r="T168" s="13"/>
      <c r="U168" s="13"/>
      <c r="V168" s="13"/>
      <c r="W168" s="13"/>
      <c r="X168" s="39"/>
      <c r="Y168" s="42"/>
      <c r="Z168" s="134"/>
      <c r="AB168" s="147"/>
      <c r="AC168" s="147"/>
      <c r="AD168" s="147"/>
      <c r="AE168" s="147"/>
      <c r="AF168" s="147"/>
      <c r="AG168" s="147"/>
      <c r="AH168" s="147"/>
      <c r="AI168" s="147"/>
      <c r="AJ168" s="147"/>
      <c r="AK168" s="147"/>
      <c r="AL168" s="147"/>
      <c r="AM168" s="147"/>
      <c r="AN168" s="147"/>
      <c r="AO168" s="147"/>
      <c r="AP168" s="147"/>
      <c r="AQ168" s="147"/>
      <c r="AR168" s="147"/>
    </row>
    <row r="169" spans="3:44" x14ac:dyDescent="0.2">
      <c r="C169" s="16"/>
      <c r="D169" s="17"/>
      <c r="E169" s="26"/>
      <c r="F169" s="16"/>
      <c r="G169" s="17"/>
      <c r="H169" s="26"/>
      <c r="I169" s="16"/>
      <c r="J169" s="17"/>
      <c r="K169" s="26"/>
      <c r="L169" s="17"/>
      <c r="M169" s="17"/>
      <c r="N169" s="26"/>
      <c r="O169" s="30"/>
      <c r="P169" s="34"/>
      <c r="Q169" s="13"/>
      <c r="R169" s="13"/>
      <c r="S169" s="13"/>
      <c r="T169" s="13"/>
      <c r="U169" s="13"/>
      <c r="V169" s="13"/>
      <c r="W169" s="13"/>
      <c r="X169" s="39"/>
      <c r="Y169" s="42"/>
      <c r="Z169" s="134"/>
      <c r="AB169" s="147"/>
      <c r="AC169" s="147"/>
      <c r="AD169" s="147"/>
      <c r="AE169" s="147"/>
      <c r="AF169" s="147"/>
      <c r="AG169" s="147"/>
      <c r="AH169" s="147"/>
      <c r="AI169" s="147"/>
      <c r="AJ169" s="147"/>
      <c r="AK169" s="147"/>
      <c r="AL169" s="147"/>
      <c r="AM169" s="147"/>
      <c r="AN169" s="147"/>
      <c r="AO169" s="147"/>
      <c r="AP169" s="147"/>
      <c r="AQ169" s="147"/>
      <c r="AR169" s="147"/>
    </row>
    <row r="170" spans="3:44" x14ac:dyDescent="0.2">
      <c r="C170" s="16"/>
      <c r="D170" s="17"/>
      <c r="E170" s="26"/>
      <c r="F170" s="16"/>
      <c r="G170" s="17"/>
      <c r="H170" s="26"/>
      <c r="I170" s="16"/>
      <c r="J170" s="17"/>
      <c r="K170" s="26"/>
      <c r="L170" s="17"/>
      <c r="M170" s="17"/>
      <c r="N170" s="26"/>
      <c r="O170" s="30"/>
      <c r="P170" s="34"/>
      <c r="Q170" s="13"/>
      <c r="R170" s="13"/>
      <c r="S170" s="13"/>
      <c r="T170" s="13"/>
      <c r="U170" s="13"/>
      <c r="V170" s="13"/>
      <c r="W170" s="13"/>
      <c r="X170" s="39"/>
      <c r="Y170" s="42"/>
      <c r="Z170" s="134"/>
      <c r="AB170" s="147"/>
      <c r="AC170" s="147"/>
      <c r="AD170" s="147"/>
      <c r="AE170" s="147"/>
      <c r="AF170" s="147"/>
      <c r="AG170" s="147"/>
      <c r="AH170" s="147"/>
      <c r="AI170" s="147"/>
      <c r="AJ170" s="147"/>
      <c r="AK170" s="147"/>
      <c r="AL170" s="147"/>
      <c r="AM170" s="147"/>
      <c r="AN170" s="147"/>
      <c r="AO170" s="147"/>
      <c r="AP170" s="147"/>
      <c r="AQ170" s="147"/>
      <c r="AR170" s="147"/>
    </row>
    <row r="171" spans="3:44" x14ac:dyDescent="0.2">
      <c r="C171" s="16"/>
      <c r="D171" s="17"/>
      <c r="E171" s="26"/>
      <c r="F171" s="16"/>
      <c r="G171" s="17"/>
      <c r="H171" s="26"/>
      <c r="I171" s="16"/>
      <c r="J171" s="17"/>
      <c r="K171" s="26"/>
      <c r="L171" s="17"/>
      <c r="M171" s="17"/>
      <c r="N171" s="26"/>
      <c r="O171" s="30"/>
      <c r="P171" s="34"/>
      <c r="Q171" s="13"/>
      <c r="R171" s="13"/>
      <c r="S171" s="13"/>
      <c r="T171" s="13"/>
      <c r="U171" s="13"/>
      <c r="V171" s="13"/>
      <c r="W171" s="13"/>
      <c r="X171" s="39"/>
      <c r="Y171" s="42"/>
      <c r="Z171" s="134"/>
      <c r="AB171" s="147"/>
      <c r="AC171" s="147"/>
      <c r="AD171" s="147"/>
      <c r="AE171" s="147"/>
      <c r="AF171" s="147"/>
      <c r="AG171" s="147"/>
      <c r="AH171" s="147"/>
      <c r="AI171" s="147"/>
      <c r="AJ171" s="147"/>
      <c r="AK171" s="147"/>
      <c r="AL171" s="147"/>
      <c r="AM171" s="147"/>
      <c r="AN171" s="147"/>
      <c r="AO171" s="147"/>
      <c r="AP171" s="147"/>
      <c r="AQ171" s="147"/>
      <c r="AR171" s="147"/>
    </row>
    <row r="172" spans="3:44" x14ac:dyDescent="0.2">
      <c r="C172" s="16"/>
      <c r="D172" s="17"/>
      <c r="E172" s="26"/>
      <c r="F172" s="16"/>
      <c r="G172" s="17"/>
      <c r="H172" s="26"/>
      <c r="I172" s="16"/>
      <c r="J172" s="17"/>
      <c r="K172" s="26"/>
      <c r="L172" s="17"/>
      <c r="M172" s="17"/>
      <c r="N172" s="26"/>
      <c r="O172" s="30"/>
      <c r="P172" s="34"/>
      <c r="Q172" s="13"/>
      <c r="R172" s="13"/>
      <c r="S172" s="13"/>
      <c r="T172" s="13"/>
      <c r="U172" s="13"/>
      <c r="V172" s="13"/>
      <c r="W172" s="13"/>
      <c r="X172" s="39"/>
      <c r="Y172" s="42"/>
      <c r="Z172" s="134"/>
      <c r="AB172" s="147"/>
      <c r="AC172" s="147"/>
      <c r="AD172" s="147"/>
      <c r="AE172" s="147"/>
      <c r="AF172" s="147"/>
      <c r="AG172" s="147"/>
      <c r="AH172" s="147"/>
      <c r="AI172" s="147"/>
      <c r="AJ172" s="147"/>
      <c r="AK172" s="147"/>
      <c r="AL172" s="147"/>
      <c r="AM172" s="147"/>
      <c r="AN172" s="147"/>
      <c r="AO172" s="147"/>
      <c r="AP172" s="147"/>
      <c r="AQ172" s="147"/>
      <c r="AR172" s="147"/>
    </row>
    <row r="173" spans="3:44" x14ac:dyDescent="0.2">
      <c r="C173" s="16"/>
      <c r="D173" s="17"/>
      <c r="E173" s="26"/>
      <c r="F173" s="16"/>
      <c r="G173" s="17"/>
      <c r="H173" s="26"/>
      <c r="I173" s="16"/>
      <c r="J173" s="17"/>
      <c r="K173" s="26"/>
      <c r="L173" s="17"/>
      <c r="M173" s="17"/>
      <c r="N173" s="26"/>
      <c r="O173" s="30"/>
      <c r="P173" s="34"/>
      <c r="Q173" s="13"/>
      <c r="R173" s="13"/>
      <c r="S173" s="13"/>
      <c r="T173" s="13"/>
      <c r="U173" s="13"/>
      <c r="V173" s="13"/>
      <c r="W173" s="13"/>
      <c r="X173" s="39"/>
      <c r="Y173" s="42"/>
      <c r="Z173" s="134"/>
      <c r="AB173" s="147"/>
      <c r="AC173" s="147"/>
      <c r="AD173" s="147"/>
      <c r="AE173" s="147"/>
      <c r="AF173" s="147"/>
      <c r="AG173" s="147"/>
      <c r="AH173" s="147"/>
      <c r="AI173" s="147"/>
      <c r="AJ173" s="147"/>
      <c r="AK173" s="147"/>
      <c r="AL173" s="147"/>
      <c r="AM173" s="147"/>
      <c r="AN173" s="147"/>
      <c r="AO173" s="147"/>
      <c r="AP173" s="147"/>
      <c r="AQ173" s="147"/>
      <c r="AR173" s="147"/>
    </row>
    <row r="174" spans="3:44" x14ac:dyDescent="0.2">
      <c r="C174" s="16"/>
      <c r="D174" s="17"/>
      <c r="E174" s="26"/>
      <c r="F174" s="16"/>
      <c r="G174" s="17"/>
      <c r="H174" s="26"/>
      <c r="I174" s="16"/>
      <c r="J174" s="17"/>
      <c r="K174" s="26"/>
      <c r="L174" s="17"/>
      <c r="M174" s="17"/>
      <c r="N174" s="26"/>
      <c r="O174" s="30"/>
      <c r="P174" s="34"/>
      <c r="Q174" s="13"/>
      <c r="R174" s="13"/>
      <c r="S174" s="13"/>
      <c r="T174" s="13"/>
      <c r="U174" s="13"/>
      <c r="V174" s="13"/>
      <c r="W174" s="13"/>
      <c r="X174" s="39"/>
      <c r="Y174" s="42"/>
      <c r="Z174" s="134"/>
      <c r="AB174" s="147"/>
      <c r="AC174" s="147"/>
      <c r="AD174" s="147"/>
      <c r="AE174" s="147"/>
      <c r="AF174" s="147"/>
      <c r="AG174" s="147"/>
      <c r="AH174" s="147"/>
      <c r="AI174" s="147"/>
      <c r="AJ174" s="147"/>
      <c r="AK174" s="147"/>
      <c r="AL174" s="147"/>
      <c r="AM174" s="147"/>
      <c r="AN174" s="147"/>
      <c r="AO174" s="147"/>
      <c r="AP174" s="147"/>
      <c r="AQ174" s="147"/>
      <c r="AR174" s="147"/>
    </row>
    <row r="175" spans="3:44" x14ac:dyDescent="0.2">
      <c r="C175" s="16"/>
      <c r="D175" s="17"/>
      <c r="E175" s="26"/>
      <c r="F175" s="16"/>
      <c r="G175" s="17"/>
      <c r="H175" s="26"/>
      <c r="I175" s="16"/>
      <c r="J175" s="17"/>
      <c r="K175" s="26"/>
      <c r="L175" s="17"/>
      <c r="M175" s="17"/>
      <c r="N175" s="26"/>
      <c r="O175" s="30"/>
      <c r="P175" s="34"/>
      <c r="Q175" s="13"/>
      <c r="R175" s="13"/>
      <c r="S175" s="13"/>
      <c r="T175" s="13"/>
      <c r="U175" s="13"/>
      <c r="V175" s="13"/>
      <c r="W175" s="13"/>
      <c r="X175" s="39"/>
      <c r="Y175" s="42"/>
      <c r="Z175" s="134"/>
      <c r="AB175" s="147"/>
      <c r="AC175" s="147"/>
      <c r="AD175" s="147"/>
      <c r="AE175" s="147"/>
      <c r="AF175" s="147"/>
      <c r="AG175" s="147"/>
      <c r="AH175" s="147"/>
      <c r="AI175" s="147"/>
      <c r="AJ175" s="147"/>
      <c r="AK175" s="147"/>
      <c r="AL175" s="147"/>
      <c r="AM175" s="147"/>
      <c r="AN175" s="147"/>
      <c r="AO175" s="147"/>
      <c r="AP175" s="147"/>
      <c r="AQ175" s="147"/>
      <c r="AR175" s="147"/>
    </row>
    <row r="176" spans="3:44" x14ac:dyDescent="0.2">
      <c r="C176" s="16"/>
      <c r="D176" s="17"/>
      <c r="E176" s="26"/>
      <c r="F176" s="16"/>
      <c r="G176" s="17"/>
      <c r="H176" s="26"/>
      <c r="I176" s="16"/>
      <c r="J176" s="17"/>
      <c r="K176" s="26"/>
      <c r="L176" s="17"/>
      <c r="M176" s="17"/>
      <c r="N176" s="26"/>
      <c r="O176" s="30"/>
      <c r="P176" s="34"/>
      <c r="Q176" s="13"/>
      <c r="R176" s="13"/>
      <c r="S176" s="13"/>
      <c r="T176" s="13"/>
      <c r="U176" s="13"/>
      <c r="V176" s="13"/>
      <c r="W176" s="13"/>
      <c r="X176" s="39"/>
      <c r="Y176" s="42"/>
      <c r="Z176" s="134"/>
      <c r="AB176" s="147"/>
      <c r="AC176" s="147"/>
      <c r="AD176" s="147"/>
      <c r="AE176" s="147"/>
      <c r="AF176" s="147"/>
      <c r="AG176" s="147"/>
      <c r="AH176" s="147"/>
      <c r="AI176" s="147"/>
      <c r="AJ176" s="147"/>
      <c r="AK176" s="147"/>
      <c r="AL176" s="147"/>
      <c r="AM176" s="147"/>
      <c r="AN176" s="147"/>
      <c r="AO176" s="147"/>
      <c r="AP176" s="147"/>
      <c r="AQ176" s="147"/>
      <c r="AR176" s="147"/>
    </row>
    <row r="177" spans="3:44" x14ac:dyDescent="0.2">
      <c r="C177" s="16"/>
      <c r="D177" s="17"/>
      <c r="E177" s="26"/>
      <c r="F177" s="16"/>
      <c r="G177" s="17"/>
      <c r="H177" s="26"/>
      <c r="I177" s="16"/>
      <c r="J177" s="17"/>
      <c r="K177" s="26"/>
      <c r="L177" s="17"/>
      <c r="M177" s="17"/>
      <c r="N177" s="26"/>
      <c r="O177" s="30"/>
      <c r="P177" s="34"/>
      <c r="Q177" s="13"/>
      <c r="R177" s="13"/>
      <c r="S177" s="13"/>
      <c r="T177" s="13"/>
      <c r="U177" s="13"/>
      <c r="V177" s="13"/>
      <c r="W177" s="13"/>
      <c r="X177" s="39"/>
      <c r="Y177" s="42"/>
      <c r="Z177" s="134"/>
      <c r="AB177" s="147"/>
      <c r="AC177" s="147"/>
      <c r="AD177" s="147"/>
      <c r="AE177" s="147"/>
      <c r="AF177" s="147"/>
      <c r="AG177" s="147"/>
      <c r="AH177" s="147"/>
      <c r="AI177" s="147"/>
      <c r="AJ177" s="147"/>
      <c r="AK177" s="147"/>
      <c r="AL177" s="147"/>
      <c r="AM177" s="147"/>
      <c r="AN177" s="147"/>
      <c r="AO177" s="147"/>
      <c r="AP177" s="147"/>
      <c r="AQ177" s="147"/>
      <c r="AR177" s="147"/>
    </row>
    <row r="178" spans="3:44" x14ac:dyDescent="0.2">
      <c r="C178" s="16"/>
      <c r="D178" s="17"/>
      <c r="E178" s="26"/>
      <c r="F178" s="16"/>
      <c r="G178" s="17"/>
      <c r="H178" s="26"/>
      <c r="I178" s="16"/>
      <c r="J178" s="17"/>
      <c r="K178" s="26"/>
      <c r="L178" s="17"/>
      <c r="M178" s="17"/>
      <c r="N178" s="26"/>
      <c r="O178" s="30"/>
      <c r="P178" s="34"/>
      <c r="Q178" s="13"/>
      <c r="R178" s="13"/>
      <c r="S178" s="13"/>
      <c r="T178" s="13"/>
      <c r="U178" s="13"/>
      <c r="V178" s="13"/>
      <c r="W178" s="13"/>
      <c r="X178" s="39"/>
      <c r="Y178" s="42"/>
      <c r="Z178" s="134"/>
      <c r="AB178" s="147"/>
      <c r="AC178" s="147"/>
      <c r="AD178" s="147"/>
      <c r="AE178" s="147"/>
      <c r="AF178" s="147"/>
      <c r="AG178" s="147"/>
      <c r="AH178" s="147"/>
      <c r="AI178" s="147"/>
      <c r="AJ178" s="147"/>
      <c r="AK178" s="147"/>
      <c r="AL178" s="147"/>
      <c r="AM178" s="147"/>
      <c r="AN178" s="147"/>
      <c r="AO178" s="147"/>
      <c r="AP178" s="147"/>
      <c r="AQ178" s="147"/>
      <c r="AR178" s="147"/>
    </row>
    <row r="179" spans="3:44" x14ac:dyDescent="0.2">
      <c r="C179" s="16"/>
      <c r="D179" s="17"/>
      <c r="E179" s="26"/>
      <c r="F179" s="16"/>
      <c r="G179" s="17"/>
      <c r="H179" s="26"/>
      <c r="I179" s="16"/>
      <c r="J179" s="17"/>
      <c r="K179" s="26"/>
      <c r="L179" s="17"/>
      <c r="M179" s="17"/>
      <c r="N179" s="26"/>
      <c r="O179" s="30"/>
      <c r="P179" s="34"/>
      <c r="Q179" s="13"/>
      <c r="R179" s="13"/>
      <c r="S179" s="13"/>
      <c r="T179" s="13"/>
      <c r="U179" s="13"/>
      <c r="V179" s="13"/>
      <c r="W179" s="13"/>
      <c r="X179" s="39"/>
      <c r="Y179" s="42"/>
      <c r="Z179" s="134"/>
      <c r="AB179" s="147"/>
      <c r="AC179" s="147"/>
      <c r="AD179" s="147"/>
      <c r="AE179" s="147"/>
      <c r="AF179" s="147"/>
      <c r="AG179" s="147"/>
      <c r="AH179" s="147"/>
      <c r="AI179" s="147"/>
      <c r="AJ179" s="147"/>
      <c r="AK179" s="147"/>
      <c r="AL179" s="147"/>
      <c r="AM179" s="147"/>
      <c r="AN179" s="147"/>
      <c r="AO179" s="147"/>
      <c r="AP179" s="147"/>
      <c r="AQ179" s="147"/>
      <c r="AR179" s="147"/>
    </row>
    <row r="180" spans="3:44" x14ac:dyDescent="0.2">
      <c r="C180" s="16"/>
      <c r="D180" s="17"/>
      <c r="E180" s="26"/>
      <c r="F180" s="16"/>
      <c r="G180" s="17"/>
      <c r="H180" s="26"/>
      <c r="I180" s="16"/>
      <c r="J180" s="17"/>
      <c r="K180" s="26"/>
      <c r="L180" s="17"/>
      <c r="M180" s="17"/>
      <c r="N180" s="26"/>
      <c r="O180" s="30"/>
      <c r="P180" s="34"/>
      <c r="Q180" s="13"/>
      <c r="R180" s="13"/>
      <c r="S180" s="13"/>
      <c r="T180" s="13"/>
      <c r="U180" s="13"/>
      <c r="V180" s="13"/>
      <c r="W180" s="13"/>
      <c r="X180" s="39"/>
      <c r="Y180" s="42"/>
      <c r="Z180" s="134"/>
      <c r="AB180" s="147"/>
      <c r="AC180" s="147"/>
      <c r="AD180" s="147"/>
      <c r="AE180" s="147"/>
      <c r="AF180" s="147"/>
      <c r="AG180" s="147"/>
      <c r="AH180" s="147"/>
      <c r="AI180" s="147"/>
      <c r="AJ180" s="147"/>
      <c r="AK180" s="147"/>
      <c r="AL180" s="147"/>
      <c r="AM180" s="147"/>
      <c r="AN180" s="147"/>
      <c r="AO180" s="147"/>
      <c r="AP180" s="147"/>
      <c r="AQ180" s="147"/>
      <c r="AR180" s="147"/>
    </row>
    <row r="181" spans="3:44" x14ac:dyDescent="0.2">
      <c r="C181" s="16"/>
      <c r="D181" s="17"/>
      <c r="E181" s="26"/>
      <c r="F181" s="16"/>
      <c r="G181" s="17"/>
      <c r="H181" s="26"/>
      <c r="I181" s="16"/>
      <c r="J181" s="17"/>
      <c r="K181" s="26"/>
      <c r="L181" s="17"/>
      <c r="M181" s="17"/>
      <c r="N181" s="26"/>
      <c r="O181" s="30"/>
      <c r="P181" s="34"/>
      <c r="Q181" s="13"/>
      <c r="R181" s="13"/>
      <c r="S181" s="13"/>
      <c r="T181" s="13"/>
      <c r="U181" s="13"/>
      <c r="V181" s="13"/>
      <c r="W181" s="13"/>
      <c r="X181" s="39"/>
      <c r="Y181" s="42"/>
      <c r="Z181" s="134"/>
      <c r="AB181" s="147"/>
      <c r="AC181" s="147"/>
      <c r="AD181" s="147"/>
      <c r="AE181" s="147"/>
      <c r="AF181" s="147"/>
      <c r="AG181" s="147"/>
      <c r="AH181" s="147"/>
      <c r="AI181" s="147"/>
      <c r="AJ181" s="147"/>
      <c r="AK181" s="147"/>
      <c r="AL181" s="147"/>
      <c r="AM181" s="147"/>
      <c r="AN181" s="147"/>
      <c r="AO181" s="147"/>
      <c r="AP181" s="147"/>
      <c r="AQ181" s="147"/>
      <c r="AR181" s="147"/>
    </row>
    <row r="182" spans="3:44" x14ac:dyDescent="0.2">
      <c r="C182" s="16"/>
      <c r="D182" s="17"/>
      <c r="E182" s="26"/>
      <c r="F182" s="16"/>
      <c r="G182" s="17"/>
      <c r="H182" s="26"/>
      <c r="I182" s="16"/>
      <c r="J182" s="17"/>
      <c r="K182" s="26"/>
      <c r="L182" s="17"/>
      <c r="M182" s="17"/>
      <c r="N182" s="26"/>
      <c r="O182" s="30"/>
      <c r="P182" s="34"/>
      <c r="Q182" s="13"/>
      <c r="R182" s="13"/>
      <c r="S182" s="13"/>
      <c r="T182" s="13"/>
      <c r="U182" s="13"/>
      <c r="V182" s="13"/>
      <c r="W182" s="13"/>
      <c r="X182" s="39"/>
      <c r="Y182" s="42"/>
      <c r="Z182" s="134"/>
      <c r="AB182" s="147"/>
      <c r="AC182" s="147"/>
      <c r="AD182" s="147"/>
      <c r="AE182" s="147"/>
      <c r="AF182" s="147"/>
      <c r="AG182" s="147"/>
      <c r="AH182" s="147"/>
      <c r="AI182" s="147"/>
      <c r="AJ182" s="147"/>
      <c r="AK182" s="147"/>
      <c r="AL182" s="147"/>
      <c r="AM182" s="147"/>
      <c r="AN182" s="147"/>
      <c r="AO182" s="147"/>
      <c r="AP182" s="147"/>
      <c r="AQ182" s="147"/>
      <c r="AR182" s="147"/>
    </row>
    <row r="183" spans="3:44" x14ac:dyDescent="0.2">
      <c r="C183" s="16"/>
      <c r="D183" s="17"/>
      <c r="E183" s="26"/>
      <c r="F183" s="16"/>
      <c r="G183" s="17"/>
      <c r="H183" s="26"/>
      <c r="I183" s="16"/>
      <c r="J183" s="17"/>
      <c r="K183" s="26"/>
      <c r="L183" s="17"/>
      <c r="M183" s="17"/>
      <c r="N183" s="26"/>
      <c r="O183" s="30"/>
      <c r="P183" s="34"/>
      <c r="Q183" s="13"/>
      <c r="R183" s="13"/>
      <c r="S183" s="13"/>
      <c r="T183" s="13"/>
      <c r="U183" s="13"/>
      <c r="V183" s="13"/>
      <c r="W183" s="13"/>
      <c r="X183" s="39"/>
      <c r="Y183" s="42"/>
      <c r="Z183" s="134"/>
      <c r="AB183" s="147"/>
      <c r="AC183" s="147"/>
      <c r="AD183" s="147"/>
      <c r="AE183" s="147"/>
      <c r="AF183" s="147"/>
      <c r="AG183" s="147"/>
      <c r="AH183" s="147"/>
      <c r="AI183" s="147"/>
      <c r="AJ183" s="147"/>
      <c r="AK183" s="147"/>
      <c r="AL183" s="147"/>
      <c r="AM183" s="147"/>
      <c r="AN183" s="147"/>
      <c r="AO183" s="147"/>
      <c r="AP183" s="147"/>
      <c r="AQ183" s="147"/>
      <c r="AR183" s="147"/>
    </row>
    <row r="184" spans="3:44" x14ac:dyDescent="0.2">
      <c r="C184" s="16"/>
      <c r="D184" s="17"/>
      <c r="E184" s="26"/>
      <c r="F184" s="16"/>
      <c r="G184" s="17"/>
      <c r="H184" s="26"/>
      <c r="I184" s="16"/>
      <c r="J184" s="17"/>
      <c r="K184" s="26"/>
      <c r="L184" s="17"/>
      <c r="M184" s="17"/>
      <c r="N184" s="26"/>
      <c r="O184" s="30"/>
      <c r="P184" s="34"/>
      <c r="Q184" s="13"/>
      <c r="R184" s="13"/>
      <c r="S184" s="13"/>
      <c r="T184" s="13"/>
      <c r="U184" s="13"/>
      <c r="V184" s="13"/>
      <c r="W184" s="13"/>
      <c r="X184" s="39"/>
      <c r="Y184" s="42"/>
      <c r="Z184" s="134"/>
      <c r="AB184" s="147"/>
      <c r="AC184" s="147"/>
      <c r="AD184" s="147"/>
      <c r="AE184" s="147"/>
      <c r="AF184" s="147"/>
      <c r="AG184" s="147"/>
      <c r="AH184" s="147"/>
      <c r="AI184" s="147"/>
      <c r="AJ184" s="147"/>
      <c r="AK184" s="147"/>
      <c r="AL184" s="147"/>
      <c r="AM184" s="147"/>
      <c r="AN184" s="147"/>
      <c r="AO184" s="147"/>
      <c r="AP184" s="147"/>
      <c r="AQ184" s="147"/>
      <c r="AR184" s="147"/>
    </row>
    <row r="185" spans="3:44" x14ac:dyDescent="0.2">
      <c r="C185" s="16"/>
      <c r="D185" s="17"/>
      <c r="E185" s="26"/>
      <c r="F185" s="16"/>
      <c r="G185" s="17"/>
      <c r="H185" s="26"/>
      <c r="I185" s="16"/>
      <c r="J185" s="17"/>
      <c r="K185" s="26"/>
      <c r="L185" s="17"/>
      <c r="M185" s="17"/>
      <c r="N185" s="26"/>
      <c r="O185" s="30"/>
      <c r="P185" s="34"/>
      <c r="Q185" s="13"/>
      <c r="R185" s="13"/>
      <c r="S185" s="13"/>
      <c r="T185" s="13"/>
      <c r="U185" s="13"/>
      <c r="V185" s="13"/>
      <c r="W185" s="13"/>
      <c r="X185" s="39"/>
      <c r="Y185" s="42"/>
      <c r="Z185" s="134"/>
      <c r="AB185" s="147"/>
      <c r="AC185" s="147"/>
      <c r="AD185" s="147"/>
      <c r="AE185" s="147"/>
      <c r="AF185" s="147"/>
      <c r="AG185" s="147"/>
      <c r="AH185" s="147"/>
      <c r="AI185" s="147"/>
      <c r="AJ185" s="147"/>
      <c r="AK185" s="147"/>
      <c r="AL185" s="147"/>
      <c r="AM185" s="147"/>
      <c r="AN185" s="147"/>
      <c r="AO185" s="147"/>
      <c r="AP185" s="147"/>
      <c r="AQ185" s="147"/>
      <c r="AR185" s="147"/>
    </row>
    <row r="186" spans="3:44" x14ac:dyDescent="0.2">
      <c r="C186" s="16"/>
      <c r="D186" s="17"/>
      <c r="E186" s="26"/>
      <c r="F186" s="16"/>
      <c r="G186" s="17"/>
      <c r="H186" s="26"/>
      <c r="I186" s="16"/>
      <c r="J186" s="17"/>
      <c r="K186" s="26"/>
      <c r="L186" s="17"/>
      <c r="M186" s="17"/>
      <c r="N186" s="26"/>
      <c r="O186" s="30"/>
      <c r="P186" s="34"/>
      <c r="Q186" s="13"/>
      <c r="R186" s="13"/>
      <c r="S186" s="13"/>
      <c r="T186" s="13"/>
      <c r="U186" s="13"/>
      <c r="V186" s="13"/>
      <c r="W186" s="13"/>
      <c r="X186" s="39"/>
      <c r="Y186" s="42"/>
      <c r="Z186" s="134"/>
      <c r="AB186" s="147"/>
      <c r="AC186" s="147"/>
      <c r="AD186" s="147"/>
      <c r="AE186" s="147"/>
      <c r="AF186" s="147"/>
      <c r="AG186" s="147"/>
      <c r="AH186" s="147"/>
      <c r="AI186" s="147"/>
      <c r="AJ186" s="147"/>
      <c r="AK186" s="147"/>
      <c r="AL186" s="147"/>
      <c r="AM186" s="147"/>
      <c r="AN186" s="147"/>
      <c r="AO186" s="147"/>
      <c r="AP186" s="147"/>
      <c r="AQ186" s="147"/>
      <c r="AR186" s="147"/>
    </row>
    <row r="187" spans="3:44" x14ac:dyDescent="0.2">
      <c r="C187" s="16"/>
      <c r="D187" s="17"/>
      <c r="E187" s="26"/>
      <c r="F187" s="16"/>
      <c r="G187" s="17"/>
      <c r="H187" s="26"/>
      <c r="I187" s="16"/>
      <c r="J187" s="17"/>
      <c r="K187" s="26"/>
      <c r="L187" s="17"/>
      <c r="M187" s="17"/>
      <c r="N187" s="26"/>
      <c r="O187" s="30"/>
      <c r="P187" s="34"/>
      <c r="Q187" s="13"/>
      <c r="R187" s="13"/>
      <c r="S187" s="13"/>
      <c r="T187" s="13"/>
      <c r="U187" s="13"/>
      <c r="V187" s="13"/>
      <c r="W187" s="13"/>
      <c r="X187" s="39"/>
      <c r="Y187" s="42"/>
      <c r="Z187" s="134"/>
      <c r="AB187" s="147"/>
      <c r="AC187" s="147"/>
      <c r="AD187" s="147"/>
      <c r="AE187" s="147"/>
      <c r="AF187" s="147"/>
      <c r="AG187" s="147"/>
      <c r="AH187" s="147"/>
      <c r="AI187" s="147"/>
      <c r="AJ187" s="147"/>
      <c r="AK187" s="147"/>
      <c r="AL187" s="147"/>
      <c r="AM187" s="147"/>
      <c r="AN187" s="147"/>
      <c r="AO187" s="147"/>
      <c r="AP187" s="147"/>
      <c r="AQ187" s="147"/>
      <c r="AR187" s="147"/>
    </row>
    <row r="188" spans="3:44" x14ac:dyDescent="0.2">
      <c r="C188" s="16"/>
      <c r="D188" s="17"/>
      <c r="E188" s="26"/>
      <c r="F188" s="16"/>
      <c r="G188" s="17"/>
      <c r="H188" s="26"/>
      <c r="I188" s="16"/>
      <c r="J188" s="17"/>
      <c r="K188" s="26"/>
      <c r="L188" s="17"/>
      <c r="M188" s="17"/>
      <c r="N188" s="26"/>
      <c r="O188" s="30"/>
      <c r="P188" s="34"/>
      <c r="Q188" s="13"/>
      <c r="R188" s="13"/>
      <c r="S188" s="13"/>
      <c r="T188" s="13"/>
      <c r="U188" s="13"/>
      <c r="V188" s="13"/>
      <c r="W188" s="13"/>
      <c r="X188" s="39"/>
      <c r="Y188" s="42"/>
      <c r="Z188" s="134"/>
      <c r="AB188" s="147"/>
      <c r="AC188" s="147"/>
      <c r="AD188" s="147"/>
      <c r="AE188" s="147"/>
      <c r="AF188" s="147"/>
      <c r="AG188" s="147"/>
      <c r="AH188" s="147"/>
      <c r="AI188" s="147"/>
      <c r="AJ188" s="147"/>
      <c r="AK188" s="147"/>
      <c r="AL188" s="147"/>
      <c r="AM188" s="147"/>
      <c r="AN188" s="147"/>
      <c r="AO188" s="147"/>
      <c r="AP188" s="147"/>
      <c r="AQ188" s="147"/>
      <c r="AR188" s="147"/>
    </row>
    <row r="189" spans="3:44" x14ac:dyDescent="0.2">
      <c r="C189" s="16"/>
      <c r="D189" s="17"/>
      <c r="E189" s="26"/>
      <c r="F189" s="16"/>
      <c r="G189" s="17"/>
      <c r="H189" s="26"/>
      <c r="I189" s="16"/>
      <c r="J189" s="17"/>
      <c r="K189" s="26"/>
      <c r="L189" s="17"/>
      <c r="M189" s="17"/>
      <c r="N189" s="26"/>
      <c r="O189" s="30"/>
      <c r="P189" s="34"/>
      <c r="Q189" s="13"/>
      <c r="R189" s="13"/>
      <c r="S189" s="13"/>
      <c r="T189" s="13"/>
      <c r="U189" s="13"/>
      <c r="V189" s="13"/>
      <c r="W189" s="13"/>
      <c r="X189" s="39"/>
      <c r="Y189" s="42"/>
      <c r="Z189" s="134"/>
      <c r="AB189" s="147"/>
      <c r="AC189" s="147"/>
      <c r="AD189" s="147"/>
      <c r="AE189" s="147"/>
      <c r="AF189" s="147"/>
      <c r="AG189" s="147"/>
      <c r="AH189" s="147"/>
      <c r="AI189" s="147"/>
      <c r="AJ189" s="147"/>
      <c r="AK189" s="147"/>
      <c r="AL189" s="147"/>
      <c r="AM189" s="147"/>
      <c r="AN189" s="147"/>
      <c r="AO189" s="147"/>
      <c r="AP189" s="147"/>
      <c r="AQ189" s="147"/>
      <c r="AR189" s="147"/>
    </row>
    <row r="190" spans="3:44" x14ac:dyDescent="0.2">
      <c r="C190" s="16"/>
      <c r="D190" s="17"/>
      <c r="E190" s="26"/>
      <c r="F190" s="16"/>
      <c r="G190" s="17"/>
      <c r="H190" s="26"/>
      <c r="I190" s="16"/>
      <c r="J190" s="17"/>
      <c r="K190" s="26"/>
      <c r="L190" s="17"/>
      <c r="M190" s="17"/>
      <c r="N190" s="26"/>
      <c r="O190" s="30"/>
      <c r="P190" s="34"/>
      <c r="Q190" s="13"/>
      <c r="R190" s="13"/>
      <c r="S190" s="13"/>
      <c r="T190" s="13"/>
      <c r="U190" s="13"/>
      <c r="V190" s="13"/>
      <c r="W190" s="13"/>
      <c r="X190" s="39"/>
      <c r="Y190" s="42"/>
      <c r="Z190" s="134"/>
      <c r="AB190" s="147"/>
      <c r="AC190" s="147"/>
      <c r="AD190" s="147"/>
      <c r="AE190" s="147"/>
      <c r="AF190" s="147"/>
      <c r="AG190" s="147"/>
      <c r="AH190" s="147"/>
      <c r="AI190" s="147"/>
      <c r="AJ190" s="147"/>
      <c r="AK190" s="147"/>
      <c r="AL190" s="147"/>
      <c r="AM190" s="147"/>
      <c r="AN190" s="147"/>
      <c r="AO190" s="147"/>
      <c r="AP190" s="147"/>
      <c r="AQ190" s="147"/>
      <c r="AR190" s="147"/>
    </row>
    <row r="191" spans="3:44" x14ac:dyDescent="0.2">
      <c r="C191" s="16"/>
      <c r="D191" s="17"/>
      <c r="E191" s="26"/>
      <c r="F191" s="16"/>
      <c r="G191" s="17"/>
      <c r="H191" s="26"/>
      <c r="I191" s="16"/>
      <c r="J191" s="17"/>
      <c r="K191" s="26"/>
      <c r="L191" s="17"/>
      <c r="M191" s="17"/>
      <c r="N191" s="26"/>
      <c r="O191" s="30"/>
      <c r="P191" s="34"/>
      <c r="Q191" s="13"/>
      <c r="R191" s="13"/>
      <c r="S191" s="13"/>
      <c r="T191" s="13"/>
      <c r="U191" s="13"/>
      <c r="V191" s="13"/>
      <c r="W191" s="13"/>
      <c r="X191" s="39"/>
      <c r="Y191" s="42"/>
      <c r="Z191" s="134"/>
      <c r="AB191" s="147"/>
      <c r="AC191" s="147"/>
      <c r="AD191" s="147"/>
      <c r="AE191" s="147"/>
      <c r="AF191" s="147"/>
      <c r="AG191" s="147"/>
      <c r="AH191" s="147"/>
      <c r="AI191" s="147"/>
      <c r="AJ191" s="147"/>
      <c r="AK191" s="147"/>
      <c r="AL191" s="147"/>
      <c r="AM191" s="147"/>
      <c r="AN191" s="147"/>
      <c r="AO191" s="147"/>
      <c r="AP191" s="147"/>
      <c r="AQ191" s="147"/>
      <c r="AR191" s="147"/>
    </row>
    <row r="192" spans="3:44" x14ac:dyDescent="0.2">
      <c r="C192" s="16"/>
      <c r="D192" s="17"/>
      <c r="E192" s="26"/>
      <c r="F192" s="16"/>
      <c r="G192" s="17"/>
      <c r="H192" s="26"/>
      <c r="I192" s="16"/>
      <c r="J192" s="17"/>
      <c r="K192" s="26"/>
      <c r="L192" s="17"/>
      <c r="M192" s="17"/>
      <c r="N192" s="26"/>
      <c r="O192" s="30"/>
      <c r="P192" s="34"/>
      <c r="Q192" s="13"/>
      <c r="R192" s="13"/>
      <c r="S192" s="13"/>
      <c r="T192" s="13"/>
      <c r="U192" s="13"/>
      <c r="V192" s="13"/>
      <c r="W192" s="13"/>
      <c r="X192" s="39"/>
      <c r="Y192" s="42"/>
      <c r="Z192" s="134"/>
      <c r="AB192" s="147"/>
      <c r="AC192" s="147"/>
      <c r="AD192" s="147"/>
      <c r="AE192" s="147"/>
      <c r="AF192" s="147"/>
      <c r="AG192" s="147"/>
      <c r="AH192" s="147"/>
      <c r="AI192" s="147"/>
      <c r="AJ192" s="147"/>
      <c r="AK192" s="147"/>
      <c r="AL192" s="147"/>
      <c r="AM192" s="147"/>
      <c r="AN192" s="147"/>
      <c r="AO192" s="147"/>
      <c r="AP192" s="147"/>
      <c r="AQ192" s="147"/>
      <c r="AR192" s="147"/>
    </row>
    <row r="193" spans="3:44" x14ac:dyDescent="0.2">
      <c r="C193" s="16"/>
      <c r="D193" s="17"/>
      <c r="E193" s="26"/>
      <c r="F193" s="16"/>
      <c r="G193" s="17"/>
      <c r="H193" s="26"/>
      <c r="I193" s="16"/>
      <c r="J193" s="17"/>
      <c r="K193" s="26"/>
      <c r="L193" s="17"/>
      <c r="M193" s="17"/>
      <c r="N193" s="26"/>
      <c r="O193" s="30"/>
      <c r="P193" s="34"/>
      <c r="Q193" s="13"/>
      <c r="R193" s="13"/>
      <c r="S193" s="13"/>
      <c r="T193" s="13"/>
      <c r="U193" s="13"/>
      <c r="V193" s="13"/>
      <c r="W193" s="13"/>
      <c r="X193" s="39"/>
      <c r="Y193" s="42"/>
      <c r="Z193" s="134"/>
      <c r="AB193" s="147"/>
      <c r="AC193" s="147"/>
      <c r="AD193" s="147"/>
      <c r="AE193" s="147"/>
      <c r="AF193" s="147"/>
      <c r="AG193" s="147"/>
      <c r="AH193" s="147"/>
      <c r="AI193" s="147"/>
      <c r="AJ193" s="147"/>
      <c r="AK193" s="147"/>
      <c r="AL193" s="147"/>
      <c r="AM193" s="147"/>
      <c r="AN193" s="147"/>
      <c r="AO193" s="147"/>
      <c r="AP193" s="147"/>
      <c r="AQ193" s="147"/>
      <c r="AR193" s="147"/>
    </row>
    <row r="194" spans="3:44" x14ac:dyDescent="0.2">
      <c r="C194" s="16"/>
      <c r="D194" s="17"/>
      <c r="E194" s="26"/>
      <c r="F194" s="16"/>
      <c r="G194" s="17"/>
      <c r="H194" s="26"/>
      <c r="I194" s="16"/>
      <c r="J194" s="17"/>
      <c r="K194" s="26"/>
      <c r="L194" s="17"/>
      <c r="M194" s="17"/>
      <c r="N194" s="26"/>
      <c r="O194" s="30"/>
      <c r="P194" s="34"/>
      <c r="Q194" s="13"/>
      <c r="R194" s="13"/>
      <c r="S194" s="13"/>
      <c r="T194" s="13"/>
      <c r="U194" s="13"/>
      <c r="V194" s="13"/>
      <c r="W194" s="13"/>
      <c r="X194" s="39"/>
      <c r="Y194" s="42"/>
      <c r="Z194" s="134"/>
      <c r="AB194" s="147"/>
      <c r="AC194" s="147"/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  <c r="AO194" s="147"/>
      <c r="AP194" s="147"/>
      <c r="AQ194" s="147"/>
      <c r="AR194" s="147"/>
    </row>
    <row r="195" spans="3:44" x14ac:dyDescent="0.2">
      <c r="C195" s="16"/>
      <c r="D195" s="17"/>
      <c r="E195" s="26"/>
      <c r="F195" s="16"/>
      <c r="G195" s="17"/>
      <c r="H195" s="26"/>
      <c r="I195" s="16"/>
      <c r="J195" s="17"/>
      <c r="K195" s="26"/>
      <c r="L195" s="17"/>
      <c r="M195" s="17"/>
      <c r="N195" s="26"/>
      <c r="O195" s="30"/>
      <c r="P195" s="34"/>
      <c r="Q195" s="13"/>
      <c r="R195" s="13"/>
      <c r="S195" s="13"/>
      <c r="T195" s="13"/>
      <c r="U195" s="13"/>
      <c r="V195" s="13"/>
      <c r="W195" s="13"/>
      <c r="X195" s="39"/>
      <c r="Y195" s="42"/>
      <c r="Z195" s="134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147"/>
      <c r="AN195" s="147"/>
      <c r="AO195" s="147"/>
      <c r="AP195" s="147"/>
      <c r="AQ195" s="147"/>
      <c r="AR195" s="147"/>
    </row>
    <row r="196" spans="3:44" x14ac:dyDescent="0.2">
      <c r="C196" s="16"/>
      <c r="D196" s="17"/>
      <c r="E196" s="26"/>
      <c r="F196" s="16"/>
      <c r="G196" s="17"/>
      <c r="H196" s="26"/>
      <c r="I196" s="16"/>
      <c r="J196" s="17"/>
      <c r="K196" s="26"/>
      <c r="L196" s="17"/>
      <c r="M196" s="17"/>
      <c r="N196" s="26"/>
      <c r="O196" s="30"/>
      <c r="P196" s="34"/>
      <c r="Q196" s="13"/>
      <c r="R196" s="13"/>
      <c r="S196" s="13"/>
      <c r="T196" s="13"/>
      <c r="U196" s="13"/>
      <c r="V196" s="13"/>
      <c r="W196" s="13"/>
      <c r="X196" s="39"/>
      <c r="Y196" s="42"/>
      <c r="Z196" s="134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  <c r="AM196" s="147"/>
      <c r="AN196" s="147"/>
      <c r="AO196" s="147"/>
      <c r="AP196" s="147"/>
      <c r="AQ196" s="147"/>
      <c r="AR196" s="147"/>
    </row>
    <row r="197" spans="3:44" x14ac:dyDescent="0.2">
      <c r="C197" s="16"/>
      <c r="D197" s="17"/>
      <c r="E197" s="26"/>
      <c r="F197" s="16"/>
      <c r="G197" s="17"/>
      <c r="H197" s="26"/>
      <c r="I197" s="16"/>
      <c r="J197" s="17"/>
      <c r="K197" s="26"/>
      <c r="L197" s="17"/>
      <c r="M197" s="17"/>
      <c r="N197" s="26"/>
      <c r="O197" s="30"/>
      <c r="P197" s="34"/>
      <c r="Q197" s="13"/>
      <c r="R197" s="13"/>
      <c r="S197" s="13"/>
      <c r="T197" s="13"/>
      <c r="U197" s="13"/>
      <c r="V197" s="13"/>
      <c r="W197" s="13"/>
      <c r="X197" s="39"/>
      <c r="Y197" s="42"/>
      <c r="Z197" s="134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147"/>
      <c r="AN197" s="147"/>
      <c r="AO197" s="147"/>
      <c r="AP197" s="147"/>
      <c r="AQ197" s="147"/>
      <c r="AR197" s="147"/>
    </row>
    <row r="198" spans="3:44" x14ac:dyDescent="0.2">
      <c r="C198" s="16"/>
      <c r="D198" s="17"/>
      <c r="E198" s="26"/>
      <c r="F198" s="16"/>
      <c r="G198" s="17"/>
      <c r="H198" s="26"/>
      <c r="I198" s="16"/>
      <c r="J198" s="17"/>
      <c r="K198" s="26"/>
      <c r="L198" s="17"/>
      <c r="M198" s="17"/>
      <c r="N198" s="26"/>
      <c r="O198" s="30"/>
      <c r="P198" s="34"/>
      <c r="Q198" s="13"/>
      <c r="R198" s="13"/>
      <c r="S198" s="13"/>
      <c r="T198" s="13"/>
      <c r="U198" s="13"/>
      <c r="V198" s="13"/>
      <c r="W198" s="13"/>
      <c r="X198" s="39"/>
      <c r="Y198" s="42"/>
      <c r="Z198" s="134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147"/>
      <c r="AN198" s="147"/>
      <c r="AO198" s="147"/>
      <c r="AP198" s="147"/>
      <c r="AQ198" s="147"/>
      <c r="AR198" s="147"/>
    </row>
    <row r="199" spans="3:44" x14ac:dyDescent="0.2">
      <c r="C199" s="16"/>
      <c r="D199" s="17"/>
      <c r="E199" s="26"/>
      <c r="F199" s="16"/>
      <c r="G199" s="17"/>
      <c r="H199" s="26"/>
      <c r="I199" s="16"/>
      <c r="J199" s="17"/>
      <c r="K199" s="26"/>
      <c r="L199" s="17"/>
      <c r="M199" s="17"/>
      <c r="N199" s="26"/>
      <c r="O199" s="30"/>
      <c r="P199" s="34"/>
      <c r="Q199" s="13"/>
      <c r="R199" s="13"/>
      <c r="S199" s="13"/>
      <c r="T199" s="13"/>
      <c r="U199" s="13"/>
      <c r="V199" s="13"/>
      <c r="W199" s="13"/>
      <c r="X199" s="39"/>
      <c r="Y199" s="42"/>
      <c r="Z199" s="134"/>
      <c r="AB199" s="147"/>
      <c r="AC199" s="147"/>
      <c r="AD199" s="147"/>
      <c r="AE199" s="147"/>
      <c r="AF199" s="147"/>
      <c r="AG199" s="147"/>
      <c r="AH199" s="147"/>
      <c r="AI199" s="147"/>
      <c r="AJ199" s="147"/>
      <c r="AK199" s="147"/>
      <c r="AL199" s="147"/>
      <c r="AM199" s="147"/>
      <c r="AN199" s="147"/>
      <c r="AO199" s="147"/>
      <c r="AP199" s="147"/>
      <c r="AQ199" s="147"/>
      <c r="AR199" s="147"/>
    </row>
    <row r="200" spans="3:44" x14ac:dyDescent="0.2">
      <c r="C200" s="16"/>
      <c r="D200" s="17"/>
      <c r="E200" s="26"/>
      <c r="F200" s="16"/>
      <c r="G200" s="17"/>
      <c r="H200" s="26"/>
      <c r="I200" s="16"/>
      <c r="J200" s="17"/>
      <c r="K200" s="26"/>
      <c r="L200" s="17"/>
      <c r="M200" s="17"/>
      <c r="N200" s="26"/>
      <c r="O200" s="30"/>
      <c r="P200" s="34"/>
      <c r="Q200" s="13"/>
      <c r="R200" s="13"/>
      <c r="S200" s="13"/>
      <c r="T200" s="13"/>
      <c r="U200" s="13"/>
      <c r="V200" s="13"/>
      <c r="W200" s="13"/>
      <c r="X200" s="39"/>
      <c r="Y200" s="42"/>
      <c r="Z200" s="134"/>
      <c r="AB200" s="147"/>
      <c r="AC200" s="147"/>
      <c r="AD200" s="147"/>
      <c r="AE200" s="147"/>
      <c r="AF200" s="147"/>
      <c r="AG200" s="147"/>
      <c r="AH200" s="147"/>
      <c r="AI200" s="147"/>
      <c r="AJ200" s="147"/>
      <c r="AK200" s="147"/>
      <c r="AL200" s="147"/>
      <c r="AM200" s="147"/>
      <c r="AN200" s="147"/>
      <c r="AO200" s="147"/>
      <c r="AP200" s="147"/>
      <c r="AQ200" s="147"/>
      <c r="AR200" s="147"/>
    </row>
    <row r="201" spans="3:44" x14ac:dyDescent="0.2">
      <c r="C201" s="16"/>
      <c r="D201" s="17"/>
      <c r="E201" s="26"/>
      <c r="F201" s="16"/>
      <c r="G201" s="17"/>
      <c r="H201" s="26"/>
      <c r="I201" s="16"/>
      <c r="J201" s="17"/>
      <c r="K201" s="26"/>
      <c r="L201" s="17"/>
      <c r="M201" s="17"/>
      <c r="N201" s="26"/>
      <c r="O201" s="30"/>
      <c r="P201" s="34"/>
      <c r="Q201" s="13"/>
      <c r="R201" s="13"/>
      <c r="S201" s="13"/>
      <c r="T201" s="13"/>
      <c r="U201" s="13"/>
      <c r="V201" s="13"/>
      <c r="W201" s="13"/>
      <c r="X201" s="39"/>
      <c r="Y201" s="42"/>
      <c r="Z201" s="134"/>
      <c r="AB201" s="147"/>
      <c r="AC201" s="147"/>
      <c r="AD201" s="147"/>
      <c r="AE201" s="147"/>
      <c r="AF201" s="147"/>
      <c r="AG201" s="147"/>
      <c r="AH201" s="147"/>
      <c r="AI201" s="147"/>
      <c r="AJ201" s="147"/>
      <c r="AK201" s="147"/>
      <c r="AL201" s="147"/>
      <c r="AM201" s="147"/>
      <c r="AN201" s="147"/>
      <c r="AO201" s="147"/>
      <c r="AP201" s="147"/>
      <c r="AQ201" s="147"/>
      <c r="AR201" s="147"/>
    </row>
    <row r="202" spans="3:44" x14ac:dyDescent="0.2">
      <c r="C202" s="16"/>
      <c r="D202" s="17"/>
      <c r="E202" s="26"/>
      <c r="F202" s="16"/>
      <c r="G202" s="17"/>
      <c r="H202" s="26"/>
      <c r="I202" s="16"/>
      <c r="J202" s="17"/>
      <c r="K202" s="26"/>
      <c r="L202" s="17"/>
      <c r="M202" s="17"/>
      <c r="N202" s="26"/>
      <c r="O202" s="30"/>
      <c r="P202" s="34"/>
      <c r="Q202" s="13"/>
      <c r="R202" s="13"/>
      <c r="S202" s="13"/>
      <c r="T202" s="13"/>
      <c r="U202" s="13"/>
      <c r="V202" s="13"/>
      <c r="W202" s="13"/>
      <c r="X202" s="39"/>
      <c r="Y202" s="42"/>
      <c r="Z202" s="134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147"/>
      <c r="AN202" s="147"/>
      <c r="AO202" s="147"/>
      <c r="AP202" s="147"/>
      <c r="AQ202" s="147"/>
      <c r="AR202" s="147"/>
    </row>
  </sheetData>
  <sheetProtection algorithmName="SHA-512" hashValue="JLPTtLNioxEY5JdlLEj9KAo+1pCtVyIgW9BNh2q0pNAn3L2Xe3b1j55Owt0Yv0cSFVMp7Y6FzpLubOae/M+xxA==" saltValue="B+TpFvtH5KNl3x9JH9aBiw==" spinCount="100000" sheet="1" objects="1" scenarios="1"/>
  <mergeCells count="24">
    <mergeCell ref="A1:Z1"/>
    <mergeCell ref="A2:B2"/>
    <mergeCell ref="Q2:X2"/>
    <mergeCell ref="O2:O4"/>
    <mergeCell ref="P2:P4"/>
    <mergeCell ref="U3:X3"/>
    <mergeCell ref="C2:N2"/>
    <mergeCell ref="H3:H4"/>
    <mergeCell ref="K3:K4"/>
    <mergeCell ref="Q3:T3"/>
    <mergeCell ref="Z2:Z4"/>
    <mergeCell ref="AW1:BB1"/>
    <mergeCell ref="AW2:BB2"/>
    <mergeCell ref="C3:C4"/>
    <mergeCell ref="D3:D4"/>
    <mergeCell ref="F3:F4"/>
    <mergeCell ref="G3:G4"/>
    <mergeCell ref="I3:I4"/>
    <mergeCell ref="J3:J4"/>
    <mergeCell ref="Y2:Y4"/>
    <mergeCell ref="E3:E4"/>
    <mergeCell ref="L3:L4"/>
    <mergeCell ref="M3:M4"/>
    <mergeCell ref="N3:N4"/>
  </mergeCells>
  <dataValidations count="1">
    <dataValidation type="list" allowBlank="1" showInputMessage="1" showErrorMessage="1" sqref="I5:I104 L5:L104 C5:C104 F5:F104" xr:uid="{83D285C6-1BD9-4ECF-A9AA-72885B3395A3}">
      <formula1>LISTA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206-B2F3-4CF7-B888-92F465EAC210}">
  <dimension ref="A1:Q30"/>
  <sheetViews>
    <sheetView workbookViewId="0">
      <selection activeCell="P10" sqref="P10"/>
    </sheetView>
  </sheetViews>
  <sheetFormatPr defaultRowHeight="15" x14ac:dyDescent="0.25"/>
  <cols>
    <col min="1" max="1" width="38.7109375" style="3" customWidth="1"/>
    <col min="2" max="2" width="2.28515625" style="3" customWidth="1"/>
    <col min="3" max="3" width="6.85546875" customWidth="1"/>
    <col min="4" max="7" width="5.7109375" style="90" customWidth="1"/>
    <col min="8" max="8" width="7" style="90" customWidth="1"/>
    <col min="9" max="9" width="1.7109375" style="4" customWidth="1"/>
    <col min="10" max="10" width="1.7109375" customWidth="1"/>
    <col min="11" max="11" width="59.7109375" style="23" customWidth="1"/>
    <col min="13" max="13" width="6.7109375" style="7" customWidth="1"/>
    <col min="14" max="14" width="2.28515625" customWidth="1"/>
    <col min="15" max="15" width="10.5703125" customWidth="1"/>
    <col min="16" max="16" width="13.140625" customWidth="1"/>
  </cols>
  <sheetData>
    <row r="1" spans="1:17" ht="15.75" x14ac:dyDescent="0.25">
      <c r="A1" s="127" t="s">
        <v>0</v>
      </c>
      <c r="B1" s="65"/>
      <c r="C1" s="130" t="s">
        <v>49</v>
      </c>
      <c r="D1" s="131" t="s">
        <v>52</v>
      </c>
      <c r="E1" s="131" t="s">
        <v>53</v>
      </c>
      <c r="F1" s="131" t="s">
        <v>54</v>
      </c>
      <c r="G1" s="131" t="s">
        <v>55</v>
      </c>
      <c r="H1" s="132" t="s">
        <v>38</v>
      </c>
      <c r="I1" s="64"/>
      <c r="J1" s="63"/>
      <c r="K1"/>
    </row>
    <row r="2" spans="1:17" ht="15.75" x14ac:dyDescent="0.25">
      <c r="A2" s="127"/>
      <c r="B2" s="65"/>
      <c r="C2" s="130"/>
      <c r="D2" s="131"/>
      <c r="E2" s="131"/>
      <c r="F2" s="131"/>
      <c r="G2" s="131"/>
      <c r="H2" s="132"/>
      <c r="K2" s="128" t="s">
        <v>39</v>
      </c>
      <c r="L2" s="128"/>
      <c r="M2" s="129"/>
      <c r="O2" s="128" t="s">
        <v>61</v>
      </c>
      <c r="P2" s="128"/>
    </row>
    <row r="3" spans="1:17" x14ac:dyDescent="0.25">
      <c r="A3" s="3" t="s">
        <v>37</v>
      </c>
      <c r="K3" s="24" t="s">
        <v>40</v>
      </c>
      <c r="L3" s="22" t="s">
        <v>24</v>
      </c>
      <c r="M3" s="6" t="s">
        <v>43</v>
      </c>
      <c r="O3" s="141" t="s">
        <v>69</v>
      </c>
      <c r="P3" s="140">
        <f>MAPA!$AW$5</f>
        <v>9</v>
      </c>
    </row>
    <row r="4" spans="1:17" x14ac:dyDescent="0.25">
      <c r="A4" s="3" t="s">
        <v>23</v>
      </c>
      <c r="C4" s="2" t="s">
        <v>42</v>
      </c>
      <c r="D4" s="90">
        <f>SUMIFS(MAPA!$AS$5:'MAPA'!$AS$104,MAPA!$C$5:'MAPA'!$C$104,$A4)</f>
        <v>0</v>
      </c>
      <c r="E4" s="90">
        <f>SUMIFS(MAPA!$AT$5:'MAPA'!$AT$104,MAPA!$F$5:'MAPA'!$F$104,$A4)</f>
        <v>1200</v>
      </c>
      <c r="F4" s="90">
        <f>SUMIFS(MAPA!$AU$5:'MAPA'!$AU$104,MAPA!$I$5:'MAPA'!$I$104,$A4)</f>
        <v>0</v>
      </c>
      <c r="G4" s="90">
        <f>SUMIFS(MAPA!$AV$5:'MAPA'!$AV$104,MAPA!$L$5:'MAPA'!$L$104,$A4)</f>
        <v>0</v>
      </c>
      <c r="H4" s="90">
        <f>SUM(D4:G4)</f>
        <v>1200</v>
      </c>
      <c r="K4" s="23" t="str">
        <f>Tabela1[[#This Row],[-]]</f>
        <v>ÁGUA FILTRADA</v>
      </c>
      <c r="L4" s="1">
        <f>H4</f>
        <v>1200</v>
      </c>
      <c r="M4" s="5" t="str">
        <f t="shared" ref="M4:M18" si="0">C4</f>
        <v>mL</v>
      </c>
      <c r="O4" s="141" t="s">
        <v>70</v>
      </c>
      <c r="P4" s="141">
        <f>MAPA!$AX$5</f>
        <v>4</v>
      </c>
    </row>
    <row r="5" spans="1:17" x14ac:dyDescent="0.25">
      <c r="A5" s="3" t="s">
        <v>9</v>
      </c>
      <c r="C5" s="2" t="s">
        <v>42</v>
      </c>
      <c r="D5" s="90">
        <f>SUMIFS(MAPA!$AS$5:'MAPA'!$AS$104,MAPA!$C$5:'MAPA'!$C$104,$A5)</f>
        <v>0</v>
      </c>
      <c r="E5" s="90">
        <f>SUMIFS(MAPA!$AT$5:'MAPA'!$AT$104,MAPA!$F$5:'MAPA'!$F$104,$A5)</f>
        <v>0</v>
      </c>
      <c r="F5" s="90">
        <f>SUMIFS(MAPA!$AU$5:'MAPA'!$AU$104,MAPA!$I$5:'MAPA'!$I$104,$A5)</f>
        <v>0</v>
      </c>
      <c r="G5" s="90">
        <f>SUMIFS(MAPA!$AV$5:'MAPA'!$AV$104,MAPA!$L$5:'MAPA'!$L$104,$A5)</f>
        <v>0</v>
      </c>
      <c r="H5" s="90">
        <f t="shared" ref="H5:H30" si="1">SUM(D5:G5)</f>
        <v>0</v>
      </c>
      <c r="K5" s="23" t="str">
        <f>Tabela1[[#This Row],[-]]</f>
        <v>MN22  - ESPESSANTE - NUTILIS</v>
      </c>
      <c r="L5" s="1">
        <f t="shared" ref="L5:L16" si="2">H5</f>
        <v>0</v>
      </c>
      <c r="M5" s="5" t="str">
        <f t="shared" si="0"/>
        <v>mL</v>
      </c>
      <c r="O5" s="141" t="s">
        <v>71</v>
      </c>
      <c r="P5" s="141">
        <f>MAPA!$AY$5</f>
        <v>0</v>
      </c>
    </row>
    <row r="6" spans="1:17" x14ac:dyDescent="0.25">
      <c r="A6" s="3" t="s">
        <v>10</v>
      </c>
      <c r="C6" s="2" t="s">
        <v>41</v>
      </c>
      <c r="D6" s="90">
        <f>SUMIFS(MAPA!$AS$5:'MAPA'!$AS$104,MAPA!$C$5:'MAPA'!$C$104,$A6)</f>
        <v>45</v>
      </c>
      <c r="E6" s="90">
        <f>SUMIFS(MAPA!$AT$5:'MAPA'!$AT$104,MAPA!$F$5:'MAPA'!$F$104,$A6)</f>
        <v>0</v>
      </c>
      <c r="F6" s="90">
        <f>SUMIFS(MAPA!$AU$5:'MAPA'!$AU$104,MAPA!$I$5:'MAPA'!$I$104,$A6)</f>
        <v>0</v>
      </c>
      <c r="G6" s="90">
        <f>SUMIFS(MAPA!$AV$5:'MAPA'!$AV$104,MAPA!$L$5:'MAPA'!$L$104,$A6)</f>
        <v>24</v>
      </c>
      <c r="H6" s="90">
        <f t="shared" si="1"/>
        <v>69</v>
      </c>
      <c r="K6" s="23" t="str">
        <f>Tabela1[[#This Row],[-]]</f>
        <v>MN23  - TCM AGE</v>
      </c>
      <c r="L6" s="1">
        <f t="shared" si="2"/>
        <v>69</v>
      </c>
      <c r="M6" s="5" t="str">
        <f t="shared" si="0"/>
        <v>g</v>
      </c>
    </row>
    <row r="7" spans="1:17" x14ac:dyDescent="0.25">
      <c r="A7" s="3" t="s">
        <v>11</v>
      </c>
      <c r="C7" s="2" t="s">
        <v>41</v>
      </c>
      <c r="D7" s="90">
        <f>SUMIFS(MAPA!$AS$5:'MAPA'!$AS$104,MAPA!$C$5:'MAPA'!$C$104,$A7)</f>
        <v>0</v>
      </c>
      <c r="E7" s="90">
        <f>SUMIFS(MAPA!$AT$5:'MAPA'!$AT$104,MAPA!$F$5:'MAPA'!$F$104,$A7)</f>
        <v>0</v>
      </c>
      <c r="F7" s="90">
        <f>SUMIFS(MAPA!$AU$5:'MAPA'!$AU$104,MAPA!$I$5:'MAPA'!$I$104,$A7)</f>
        <v>0</v>
      </c>
      <c r="G7" s="90">
        <f>SUMIFS(MAPA!$AV$5:'MAPA'!$AV$104,MAPA!$L$5:'MAPA'!$L$104,$A7)</f>
        <v>0</v>
      </c>
      <c r="H7" s="90">
        <f t="shared" si="1"/>
        <v>0</v>
      </c>
      <c r="K7" s="23" t="str">
        <f>Tabela1[[#This Row],[-]]</f>
        <v>MN24  - FRESUBIN PTN (PÓ)</v>
      </c>
      <c r="L7" s="1">
        <f t="shared" si="2"/>
        <v>0</v>
      </c>
      <c r="M7" s="5" t="str">
        <f t="shared" si="0"/>
        <v>g</v>
      </c>
    </row>
    <row r="8" spans="1:17" x14ac:dyDescent="0.25">
      <c r="A8" s="3" t="s">
        <v>12</v>
      </c>
      <c r="C8" s="2" t="s">
        <v>41</v>
      </c>
      <c r="D8" s="90">
        <f>SUMIFS(MAPA!$AS$5:'MAPA'!$AS$104,MAPA!$C$5:'MAPA'!$C$104,$A8)</f>
        <v>90</v>
      </c>
      <c r="E8" s="90">
        <f>SUMIFS(MAPA!$AT$5:'MAPA'!$AT$104,MAPA!$F$5:'MAPA'!$F$104,$A8)</f>
        <v>0</v>
      </c>
      <c r="F8" s="90">
        <f>SUMIFS(MAPA!$AU$5:'MAPA'!$AU$104,MAPA!$I$5:'MAPA'!$I$104,$A8)</f>
        <v>30</v>
      </c>
      <c r="G8" s="90">
        <f>SUMIFS(MAPA!$AV$5:'MAPA'!$AV$104,MAPA!$L$5:'MAPA'!$L$104,$A8)</f>
        <v>0</v>
      </c>
      <c r="H8" s="90">
        <f t="shared" si="1"/>
        <v>120</v>
      </c>
      <c r="K8" s="23" t="str">
        <f>Tabela1[[#This Row],[-]]</f>
        <v>MN25  - CARBODEX</v>
      </c>
      <c r="L8" s="1">
        <f t="shared" si="2"/>
        <v>120</v>
      </c>
      <c r="M8" s="5" t="str">
        <f t="shared" si="0"/>
        <v>g</v>
      </c>
      <c r="Q8" s="3"/>
    </row>
    <row r="9" spans="1:17" x14ac:dyDescent="0.25">
      <c r="A9" s="3" t="s">
        <v>13</v>
      </c>
      <c r="C9" s="2" t="s">
        <v>41</v>
      </c>
      <c r="D9" s="90">
        <f>SUMIFS(MAPA!$AS$5:'MAPA'!$AS$104,MAPA!$C$5:'MAPA'!$C$104,$A9)</f>
        <v>45</v>
      </c>
      <c r="E9" s="90">
        <f>SUMIFS(MAPA!$AT$5:'MAPA'!$AT$104,MAPA!$F$5:'MAPA'!$F$104,$A9)</f>
        <v>0</v>
      </c>
      <c r="F9" s="90">
        <f>SUMIFS(MAPA!$AU$5:'MAPA'!$AU$104,MAPA!$I$5:'MAPA'!$I$104,$A9)</f>
        <v>0</v>
      </c>
      <c r="G9" s="90">
        <f>SUMIFS(MAPA!$AV$5:'MAPA'!$AV$104,MAPA!$L$5:'MAPA'!$L$104,$A9)</f>
        <v>0</v>
      </c>
      <c r="H9" s="90">
        <f t="shared" si="1"/>
        <v>45</v>
      </c>
      <c r="K9" s="23" t="str">
        <f>Tabela1[[#This Row],[-]]</f>
        <v>MN26  - NEOFIBER (PÓ)</v>
      </c>
      <c r="L9" s="1">
        <f t="shared" si="2"/>
        <v>45</v>
      </c>
      <c r="M9" s="5" t="str">
        <f t="shared" si="0"/>
        <v>g</v>
      </c>
      <c r="Q9" s="3"/>
    </row>
    <row r="10" spans="1:17" x14ac:dyDescent="0.25">
      <c r="A10" s="3" t="s">
        <v>14</v>
      </c>
      <c r="C10" s="2" t="s">
        <v>41</v>
      </c>
      <c r="D10" s="90">
        <f>SUMIFS(MAPA!$AS$5:'MAPA'!$AS$104,MAPA!$C$5:'MAPA'!$C$104,$A10)</f>
        <v>0</v>
      </c>
      <c r="E10" s="90">
        <f>SUMIFS(MAPA!$AT$5:'MAPA'!$AT$104,MAPA!$F$5:'MAPA'!$F$104,$A10)</f>
        <v>0</v>
      </c>
      <c r="F10" s="90">
        <f>SUMIFS(MAPA!$AU$5:'MAPA'!$AU$104,MAPA!$I$5:'MAPA'!$I$104,$A10)</f>
        <v>0</v>
      </c>
      <c r="G10" s="90">
        <f>SUMIFS(MAPA!$AV$5:'MAPA'!$AV$104,MAPA!$L$5:'MAPA'!$L$104,$A10)</f>
        <v>0</v>
      </c>
      <c r="H10" s="90">
        <f t="shared" si="1"/>
        <v>0</v>
      </c>
      <c r="K10" s="23" t="str">
        <f>Tabela1[[#This Row],[-]]</f>
        <v>MN27  - FIBER MAIS (PÓ)</v>
      </c>
      <c r="L10" s="1">
        <f t="shared" si="2"/>
        <v>0</v>
      </c>
      <c r="M10" s="5" t="str">
        <f t="shared" si="0"/>
        <v>g</v>
      </c>
      <c r="Q10" s="3"/>
    </row>
    <row r="11" spans="1:17" x14ac:dyDescent="0.25">
      <c r="A11" s="3" t="s">
        <v>15</v>
      </c>
      <c r="C11" s="2" t="s">
        <v>41</v>
      </c>
      <c r="D11" s="90">
        <f>SUMIFS(MAPA!$AS$5:'MAPA'!$AS$104,MAPA!$C$5:'MAPA'!$C$104,$A11)</f>
        <v>0</v>
      </c>
      <c r="E11" s="90">
        <f>SUMIFS(MAPA!$AT$5:'MAPA'!$AT$104,MAPA!$F$5:'MAPA'!$F$104,$A11)</f>
        <v>0</v>
      </c>
      <c r="F11" s="90">
        <f>SUMIFS(MAPA!$AU$5:'MAPA'!$AU$104,MAPA!$I$5:'MAPA'!$I$104,$A11)</f>
        <v>0</v>
      </c>
      <c r="G11" s="90">
        <f>SUMIFS(MAPA!$AV$5:'MAPA'!$AV$104,MAPA!$L$5:'MAPA'!$L$104,$A11)</f>
        <v>0</v>
      </c>
      <c r="H11" s="90">
        <f t="shared" si="1"/>
        <v>0</v>
      </c>
      <c r="K11" s="23" t="str">
        <f>Tabela1[[#This Row],[-]]</f>
        <v>MN28  - GLUTAMINA (PÓ)</v>
      </c>
      <c r="L11" s="1">
        <f t="shared" si="2"/>
        <v>0</v>
      </c>
      <c r="M11" s="5" t="str">
        <f t="shared" si="0"/>
        <v>g</v>
      </c>
      <c r="Q11" s="3"/>
    </row>
    <row r="12" spans="1:17" x14ac:dyDescent="0.25">
      <c r="A12" s="3" t="s">
        <v>28</v>
      </c>
      <c r="B12"/>
      <c r="C12" s="2" t="s">
        <v>42</v>
      </c>
      <c r="D12" s="90">
        <f>SUMIFS(MAPA!$AS$5:'MAPA'!$AS$104,MAPA!$C$5:'MAPA'!$C$104,$A12)</f>
        <v>0</v>
      </c>
      <c r="E12" s="90">
        <f>SUMIFS(MAPA!$AT$5:'MAPA'!$AT$104,MAPA!$F$5:'MAPA'!$F$104,$A12)</f>
        <v>0</v>
      </c>
      <c r="F12" s="90">
        <f>SUMIFS(MAPA!$AU$5:'MAPA'!$AU$104,MAPA!$I$5:'MAPA'!$I$104,$A12)</f>
        <v>0</v>
      </c>
      <c r="G12" s="90">
        <f>SUMIFS(MAPA!$AV$5:'MAPA'!$AV$104,MAPA!$L$5:'MAPA'!$L$104,$A12)</f>
        <v>0</v>
      </c>
      <c r="H12" s="90">
        <f t="shared" si="1"/>
        <v>0</v>
      </c>
      <c r="K12" s="23" t="str">
        <f>Tabela1[[#This Row],[-]]</f>
        <v>FTNEA01 -  NUTRISON SOYA MF</v>
      </c>
      <c r="L12" s="1">
        <f t="shared" si="2"/>
        <v>0</v>
      </c>
      <c r="M12" s="5" t="str">
        <f t="shared" si="0"/>
        <v>mL</v>
      </c>
      <c r="Q12" s="3"/>
    </row>
    <row r="13" spans="1:17" x14ac:dyDescent="0.25">
      <c r="A13" s="3" t="s">
        <v>29</v>
      </c>
      <c r="B13"/>
      <c r="C13" s="2" t="s">
        <v>42</v>
      </c>
      <c r="D13" s="90">
        <f>SUMIFS(MAPA!$AS$5:'MAPA'!$AS$104,MAPA!$C$5:'MAPA'!$C$104,$A13)</f>
        <v>0</v>
      </c>
      <c r="E13" s="90">
        <f>SUMIFS(MAPA!$AT$5:'MAPA'!$AT$104,MAPA!$F$5:'MAPA'!$F$104,$A13)</f>
        <v>0</v>
      </c>
      <c r="F13" s="90">
        <f>SUMIFS(MAPA!$AU$5:'MAPA'!$AU$104,MAPA!$I$5:'MAPA'!$I$104,$A13)</f>
        <v>0</v>
      </c>
      <c r="G13" s="90">
        <f>SUMIFS(MAPA!$AV$5:'MAPA'!$AV$104,MAPA!$L$5:'MAPA'!$L$104,$A13)</f>
        <v>0</v>
      </c>
      <c r="H13" s="90">
        <f t="shared" si="1"/>
        <v>0</v>
      </c>
      <c r="K13" s="23" t="str">
        <f>Tabela1[[#This Row],[-]]</f>
        <v>FTNEA02  - ISOSOURCE SOYA FIBER</v>
      </c>
      <c r="L13" s="1">
        <f t="shared" si="2"/>
        <v>0</v>
      </c>
      <c r="M13" s="5" t="str">
        <f t="shared" si="0"/>
        <v>mL</v>
      </c>
      <c r="Q13" s="3"/>
    </row>
    <row r="14" spans="1:17" x14ac:dyDescent="0.25">
      <c r="A14" s="3" t="s">
        <v>30</v>
      </c>
      <c r="B14"/>
      <c r="C14" s="2" t="s">
        <v>42</v>
      </c>
      <c r="D14" s="90">
        <f>SUMIFS(MAPA!$AS$5:'MAPA'!$AS$104,MAPA!$C$5:'MAPA'!$C$104,$A14)</f>
        <v>0</v>
      </c>
      <c r="E14" s="90">
        <f>SUMIFS(MAPA!$AT$5:'MAPA'!$AT$104,MAPA!$F$5:'MAPA'!$F$104,$A14)</f>
        <v>0</v>
      </c>
      <c r="F14" s="90">
        <f>SUMIFS(MAPA!$AU$5:'MAPA'!$AU$104,MAPA!$I$5:'MAPA'!$I$104,$A14)</f>
        <v>0</v>
      </c>
      <c r="G14" s="90">
        <f>SUMIFS(MAPA!$AV$5:'MAPA'!$AV$104,MAPA!$L$5:'MAPA'!$L$104,$A14)</f>
        <v>0</v>
      </c>
      <c r="H14" s="90">
        <f t="shared" si="1"/>
        <v>0</v>
      </c>
      <c r="K14" s="23" t="str">
        <f>Tabela1[[#This Row],[-]]</f>
        <v>FTNEA03  - ISOSOURCE 1.5</v>
      </c>
      <c r="L14" s="1">
        <f t="shared" si="2"/>
        <v>0</v>
      </c>
      <c r="M14" s="5" t="str">
        <f t="shared" si="0"/>
        <v>mL</v>
      </c>
      <c r="Q14" s="3"/>
    </row>
    <row r="15" spans="1:17" x14ac:dyDescent="0.25">
      <c r="A15" s="3" t="s">
        <v>31</v>
      </c>
      <c r="B15"/>
      <c r="C15" s="2" t="s">
        <v>42</v>
      </c>
      <c r="D15" s="90">
        <f>SUMIFS(MAPA!$AS$5:'MAPA'!$AS$104,MAPA!$C$5:'MAPA'!$C$104,$A15)</f>
        <v>0</v>
      </c>
      <c r="E15" s="90">
        <f>SUMIFS(MAPA!$AT$5:'MAPA'!$AT$104,MAPA!$F$5:'MAPA'!$F$104,$A15)</f>
        <v>0</v>
      </c>
      <c r="F15" s="90">
        <f>SUMIFS(MAPA!$AU$5:'MAPA'!$AU$104,MAPA!$I$5:'MAPA'!$I$104,$A15)</f>
        <v>0</v>
      </c>
      <c r="G15" s="90">
        <f>SUMIFS(MAPA!$AV$5:'MAPA'!$AV$104,MAPA!$L$5:'MAPA'!$L$104,$A15)</f>
        <v>0</v>
      </c>
      <c r="H15" s="90">
        <f t="shared" si="1"/>
        <v>0</v>
      </c>
      <c r="K15" s="23" t="str">
        <f>Tabela1[[#This Row],[-]]</f>
        <v xml:space="preserve">FTNEA04  - NOVASOURCE SENIOR </v>
      </c>
      <c r="L15" s="1">
        <f t="shared" si="2"/>
        <v>0</v>
      </c>
      <c r="M15" s="5" t="str">
        <f t="shared" si="0"/>
        <v>mL</v>
      </c>
      <c r="Q15" s="3"/>
    </row>
    <row r="16" spans="1:17" x14ac:dyDescent="0.25">
      <c r="A16" s="3" t="s">
        <v>32</v>
      </c>
      <c r="B16"/>
      <c r="C16" s="2" t="s">
        <v>42</v>
      </c>
      <c r="D16" s="90">
        <f>SUMIFS(MAPA!$AS$5:'MAPA'!$AS$104,MAPA!$C$5:'MAPA'!$C$104,$A16)</f>
        <v>0</v>
      </c>
      <c r="E16" s="90">
        <f>SUMIFS(MAPA!$AT$5:'MAPA'!$AT$104,MAPA!$F$5:'MAPA'!$F$104,$A16)</f>
        <v>0</v>
      </c>
      <c r="F16" s="90">
        <f>SUMIFS(MAPA!$AU$5:'MAPA'!$AU$104,MAPA!$I$5:'MAPA'!$I$104,$A16)</f>
        <v>0</v>
      </c>
      <c r="G16" s="90">
        <f>SUMIFS(MAPA!$AV$5:'MAPA'!$AV$104,MAPA!$L$5:'MAPA'!$L$104,$A16)</f>
        <v>0</v>
      </c>
      <c r="H16" s="90">
        <f t="shared" si="1"/>
        <v>0</v>
      </c>
      <c r="K16" s="23" t="str">
        <f>Tabela1[[#This Row],[-]]</f>
        <v>FTNEA05  - PEPTAMEN 1,5</v>
      </c>
      <c r="L16" s="1">
        <f t="shared" si="2"/>
        <v>0</v>
      </c>
      <c r="M16" s="5" t="str">
        <f t="shared" si="0"/>
        <v>mL</v>
      </c>
      <c r="Q16" s="3"/>
    </row>
    <row r="17" spans="3:17" x14ac:dyDescent="0.25">
      <c r="C17" s="2"/>
      <c r="D17" s="90">
        <f>SUMIFS(MAPA!$AS$5:'MAPA'!$AS$104,MAPA!$C$5:'MAPA'!$C$104,#REF!)</f>
        <v>0</v>
      </c>
      <c r="E17" s="90">
        <f>SUMIFS(MAPA!$AT$5:'MAPA'!$AT$104,MAPA!$F$5:'MAPA'!$F$104,#REF!)</f>
        <v>0</v>
      </c>
      <c r="F17" s="90">
        <f>SUMIFS(MAPA!$AU$5:'MAPA'!$AU$104,MAPA!$I$5:'MAPA'!$I$104,#REF!)</f>
        <v>0</v>
      </c>
      <c r="G17" s="90">
        <f>SUMIFS(MAPA!$AV$5:'MAPA'!$AV$104,MAPA!$L$5:'MAPA'!$L$104,#REF!)</f>
        <v>0</v>
      </c>
      <c r="H17" s="90">
        <f t="shared" si="1"/>
        <v>0</v>
      </c>
      <c r="L17" s="1"/>
      <c r="M17" s="5">
        <f t="shared" si="0"/>
        <v>0</v>
      </c>
      <c r="Q17" s="3"/>
    </row>
    <row r="18" spans="3:17" x14ac:dyDescent="0.25">
      <c r="C18" s="2"/>
      <c r="D18" s="90">
        <f>SUMIFS(MAPA!$AS$5:'MAPA'!$AS$104,MAPA!$C$5:'MAPA'!$C$104,#REF!)</f>
        <v>0</v>
      </c>
      <c r="E18" s="90">
        <f>SUMIFS(MAPA!$AT$5:'MAPA'!$AT$104,MAPA!$F$5:'MAPA'!$F$104,#REF!)</f>
        <v>0</v>
      </c>
      <c r="F18" s="90">
        <f>SUMIFS(MAPA!$AU$5:'MAPA'!$AU$104,MAPA!$I$5:'MAPA'!$I$104,#REF!)</f>
        <v>0</v>
      </c>
      <c r="G18" s="90">
        <f>SUMIFS(MAPA!$AV$5:'MAPA'!$AV$104,MAPA!$L$5:'MAPA'!$L$104,#REF!)</f>
        <v>0</v>
      </c>
      <c r="H18" s="90">
        <f t="shared" si="1"/>
        <v>0</v>
      </c>
      <c r="L18" s="1"/>
      <c r="M18" s="5">
        <f t="shared" si="0"/>
        <v>0</v>
      </c>
      <c r="Q18" s="3"/>
    </row>
    <row r="19" spans="3:17" x14ac:dyDescent="0.25">
      <c r="C19" s="2"/>
      <c r="D19" s="90">
        <f>SUMIFS(MAPA!$AS$5:'MAPA'!$AS$104,MAPA!$C$5:'MAPA'!$C$104,#REF!)</f>
        <v>0</v>
      </c>
      <c r="E19" s="90">
        <f>SUMIFS(MAPA!$AT$5:'MAPA'!$AT$104,MAPA!$F$5:'MAPA'!$F$104,#REF!)</f>
        <v>0</v>
      </c>
      <c r="F19" s="90">
        <f>SUMIFS(MAPA!$AU$5:'MAPA'!$AU$104,MAPA!$I$5:'MAPA'!$I$104,#REF!)</f>
        <v>0</v>
      </c>
      <c r="G19" s="90">
        <f>SUMIFS(MAPA!$AV$5:'MAPA'!$AV$104,MAPA!$L$5:'MAPA'!$L$104,#REF!)</f>
        <v>0</v>
      </c>
      <c r="H19" s="90">
        <f t="shared" si="1"/>
        <v>0</v>
      </c>
      <c r="L19" s="1"/>
      <c r="M19" s="5"/>
      <c r="Q19" s="3"/>
    </row>
    <row r="20" spans="3:17" x14ac:dyDescent="0.25">
      <c r="C20" s="2"/>
      <c r="D20" s="90">
        <f>SUMIFS(MAPA!$AS$5:'MAPA'!$AS$104,MAPA!$C$5:'MAPA'!$C$104,#REF!)</f>
        <v>0</v>
      </c>
      <c r="E20" s="90">
        <f>SUMIFS(MAPA!$AT$5:'MAPA'!$AT$104,MAPA!$F$5:'MAPA'!$F$104,#REF!)</f>
        <v>0</v>
      </c>
      <c r="F20" s="90">
        <f>SUMIFS(MAPA!$AU$5:'MAPA'!$AU$104,MAPA!$I$5:'MAPA'!$I$104,#REF!)</f>
        <v>0</v>
      </c>
      <c r="G20" s="90">
        <f>SUMIFS(MAPA!$AV$5:'MAPA'!$AV$104,MAPA!$L$5:'MAPA'!$L$104,#REF!)</f>
        <v>0</v>
      </c>
      <c r="H20" s="90">
        <f t="shared" si="1"/>
        <v>0</v>
      </c>
      <c r="L20" s="1"/>
      <c r="M20" s="5"/>
      <c r="Q20" s="3"/>
    </row>
    <row r="21" spans="3:17" x14ac:dyDescent="0.25">
      <c r="C21" s="2"/>
      <c r="D21" s="90">
        <f>SUMIFS(MAPA!$AS$5:'MAPA'!$AS$104,MAPA!$C$5:'MAPA'!$C$104,#REF!)</f>
        <v>0</v>
      </c>
      <c r="E21" s="90">
        <f>SUMIFS(MAPA!$AT$5:'MAPA'!$AT$104,MAPA!$F$5:'MAPA'!$F$104,#REF!)</f>
        <v>0</v>
      </c>
      <c r="F21" s="90">
        <f>SUMIFS(MAPA!$AU$5:'MAPA'!$AU$104,MAPA!$I$5:'MAPA'!$I$104,#REF!)</f>
        <v>0</v>
      </c>
      <c r="G21" s="90">
        <f>SUMIFS(MAPA!$AV$5:'MAPA'!$AV$104,MAPA!$L$5:'MAPA'!$L$104,#REF!)</f>
        <v>0</v>
      </c>
      <c r="H21" s="90">
        <f t="shared" si="1"/>
        <v>0</v>
      </c>
      <c r="L21" s="1"/>
      <c r="M21" s="5"/>
      <c r="Q21" s="3"/>
    </row>
    <row r="22" spans="3:17" x14ac:dyDescent="0.25">
      <c r="C22" s="2"/>
      <c r="D22" s="90">
        <f>SUMIFS(MAPA!$AS$5:'MAPA'!$AS$104,MAPA!$C$5:'MAPA'!$C$104,#REF!)</f>
        <v>0</v>
      </c>
      <c r="E22" s="90">
        <f>SUMIFS(MAPA!$AT$5:'MAPA'!$AT$104,MAPA!$F$5:'MAPA'!$F$104,#REF!)</f>
        <v>0</v>
      </c>
      <c r="F22" s="90">
        <f>SUMIFS(MAPA!$AU$5:'MAPA'!$AU$104,MAPA!$I$5:'MAPA'!$I$104,#REF!)</f>
        <v>0</v>
      </c>
      <c r="G22" s="90">
        <f>SUMIFS(MAPA!$AV$5:'MAPA'!$AV$104,MAPA!$L$5:'MAPA'!$L$104,#REF!)</f>
        <v>0</v>
      </c>
      <c r="H22" s="90">
        <f t="shared" si="1"/>
        <v>0</v>
      </c>
      <c r="L22" s="1"/>
      <c r="M22" s="5"/>
      <c r="Q22" s="3"/>
    </row>
    <row r="23" spans="3:17" x14ac:dyDescent="0.25">
      <c r="C23" s="2"/>
      <c r="D23" s="90">
        <f>SUMIFS(MAPA!$AS$5:'MAPA'!$AS$104,MAPA!$C$5:'MAPA'!$C$104,$A17)</f>
        <v>0</v>
      </c>
      <c r="E23" s="90">
        <f>SUMIFS(MAPA!$AT$5:'MAPA'!$AT$104,MAPA!$F$5:'MAPA'!$F$104,$A17)</f>
        <v>0</v>
      </c>
      <c r="F23" s="90">
        <f>SUMIFS(MAPA!$AU$5:'MAPA'!$AU$104,MAPA!$I$5:'MAPA'!$I$104,$A17)</f>
        <v>0</v>
      </c>
      <c r="G23" s="90">
        <f>SUMIFS(MAPA!$AV$5:'MAPA'!$AV$104,MAPA!$L$5:'MAPA'!$L$104,$A17)</f>
        <v>0</v>
      </c>
      <c r="H23" s="90">
        <f t="shared" si="1"/>
        <v>0</v>
      </c>
      <c r="L23" s="1"/>
      <c r="M23" s="5"/>
      <c r="Q23" s="3"/>
    </row>
    <row r="24" spans="3:17" x14ac:dyDescent="0.25">
      <c r="C24" s="2"/>
      <c r="D24" s="90">
        <f>SUMIFS(MAPA!$AS$5:'MAPA'!$AS$104,MAPA!$C$5:'MAPA'!$C$104,$A18)</f>
        <v>0</v>
      </c>
      <c r="E24" s="90">
        <f>SUMIFS(MAPA!$AT$5:'MAPA'!$AT$104,MAPA!$F$5:'MAPA'!$F$104,$A18)</f>
        <v>0</v>
      </c>
      <c r="F24" s="90">
        <f>SUMIFS(MAPA!$AU$5:'MAPA'!$AU$104,MAPA!$I$5:'MAPA'!$I$104,$A18)</f>
        <v>0</v>
      </c>
      <c r="G24" s="90">
        <f>SUMIFS(MAPA!$AV$5:'MAPA'!$AV$104,MAPA!$L$5:'MAPA'!$L$104,$A18)</f>
        <v>0</v>
      </c>
      <c r="H24" s="90">
        <f t="shared" si="1"/>
        <v>0</v>
      </c>
      <c r="L24" s="1"/>
      <c r="M24" s="5"/>
      <c r="Q24" s="3"/>
    </row>
    <row r="25" spans="3:17" x14ac:dyDescent="0.25">
      <c r="C25" s="2"/>
      <c r="D25" s="90">
        <f>SUMIFS(MAPA!$AS$5:'MAPA'!$AS$104,MAPA!$C$5:'MAPA'!$C$104,$A19)</f>
        <v>0</v>
      </c>
      <c r="E25" s="90">
        <f>SUMIFS(MAPA!$AT$5:'MAPA'!$AT$104,MAPA!$F$5:'MAPA'!$F$104,$A19)</f>
        <v>0</v>
      </c>
      <c r="F25" s="90">
        <f>SUMIFS(MAPA!$AU$5:'MAPA'!$AU$104,MAPA!$I$5:'MAPA'!$I$104,$A19)</f>
        <v>0</v>
      </c>
      <c r="G25" s="90">
        <f>SUMIFS(MAPA!$AV$5:'MAPA'!$AV$104,MAPA!$L$5:'MAPA'!$L$104,$A19)</f>
        <v>0</v>
      </c>
      <c r="H25" s="90">
        <f t="shared" si="1"/>
        <v>0</v>
      </c>
      <c r="L25" s="1"/>
      <c r="M25" s="5"/>
      <c r="Q25" s="3"/>
    </row>
    <row r="26" spans="3:17" x14ac:dyDescent="0.25">
      <c r="C26" s="2"/>
      <c r="D26" s="90">
        <f>SUMIFS(MAPA!$AS$5:'MAPA'!$AS$104,MAPA!$C$5:'MAPA'!$C$104,$A20)</f>
        <v>0</v>
      </c>
      <c r="E26" s="90">
        <f>SUMIFS(MAPA!$AT$5:'MAPA'!$AT$104,MAPA!$F$5:'MAPA'!$F$104,$A20)</f>
        <v>0</v>
      </c>
      <c r="F26" s="90">
        <f>SUMIFS(MAPA!$AU$5:'MAPA'!$AU$104,MAPA!$I$5:'MAPA'!$I$104,$A20)</f>
        <v>0</v>
      </c>
      <c r="G26" s="90">
        <f>SUMIFS(MAPA!$AV$5:'MAPA'!$AV$104,MAPA!$L$5:'MAPA'!$L$104,$A20)</f>
        <v>0</v>
      </c>
      <c r="H26" s="90">
        <f t="shared" si="1"/>
        <v>0</v>
      </c>
      <c r="L26" s="1"/>
      <c r="M26" s="5"/>
      <c r="Q26" s="3"/>
    </row>
    <row r="27" spans="3:17" x14ac:dyDescent="0.25">
      <c r="C27" s="2"/>
      <c r="D27" s="90">
        <f>SUMIFS(MAPA!$AS$5:'MAPA'!$AS$104,MAPA!$C$5:'MAPA'!$C$104,$A21)</f>
        <v>0</v>
      </c>
      <c r="E27" s="90">
        <f>SUMIFS(MAPA!$AT$5:'MAPA'!$AT$104,MAPA!$F$5:'MAPA'!$F$104,$A21)</f>
        <v>0</v>
      </c>
      <c r="F27" s="90">
        <f>SUMIFS(MAPA!$AU$5:'MAPA'!$AU$104,MAPA!$I$5:'MAPA'!$I$104,$A21)</f>
        <v>0</v>
      </c>
      <c r="G27" s="90">
        <f>SUMIFS(MAPA!$AV$5:'MAPA'!$AV$104,MAPA!$L$5:'MAPA'!$L$104,$A21)</f>
        <v>0</v>
      </c>
      <c r="H27" s="90">
        <f t="shared" si="1"/>
        <v>0</v>
      </c>
      <c r="L27" s="1"/>
      <c r="M27" s="5"/>
      <c r="Q27" s="3"/>
    </row>
    <row r="28" spans="3:17" x14ac:dyDescent="0.25">
      <c r="C28" s="2"/>
      <c r="D28" s="90">
        <f>SUMIFS(MAPA!$AS$5:'MAPA'!$AS$104,MAPA!$C$5:'MAPA'!$C$104,$A22)</f>
        <v>0</v>
      </c>
      <c r="E28" s="90">
        <f>SUMIFS(MAPA!$AT$5:'MAPA'!$AT$104,MAPA!$F$5:'MAPA'!$F$104,$A22)</f>
        <v>0</v>
      </c>
      <c r="F28" s="90">
        <f>SUMIFS(MAPA!$AU$5:'MAPA'!$AU$104,MAPA!$I$5:'MAPA'!$I$104,$A22)</f>
        <v>0</v>
      </c>
      <c r="G28" s="90">
        <f>SUMIFS(MAPA!$AV$5:'MAPA'!$AV$104,MAPA!$L$5:'MAPA'!$L$104,$A22)</f>
        <v>0</v>
      </c>
      <c r="H28" s="90">
        <f t="shared" si="1"/>
        <v>0</v>
      </c>
      <c r="L28" s="1"/>
      <c r="M28" s="5"/>
    </row>
    <row r="29" spans="3:17" x14ac:dyDescent="0.25">
      <c r="C29" s="2"/>
      <c r="D29" s="90">
        <f>SUMIFS(MAPA!$AS$5:'MAPA'!$AS$104,MAPA!$C$5:'MAPA'!$C$104,$A23)</f>
        <v>0</v>
      </c>
      <c r="E29" s="90">
        <f>SUMIFS(MAPA!$AT$5:'MAPA'!$AT$104,MAPA!$F$5:'MAPA'!$F$104,$A23)</f>
        <v>0</v>
      </c>
      <c r="F29" s="90">
        <f>SUMIFS(MAPA!$AU$5:'MAPA'!$AU$104,MAPA!$I$5:'MAPA'!$I$104,$A23)</f>
        <v>0</v>
      </c>
      <c r="G29" s="90">
        <f>SUMIFS(MAPA!$AV$5:'MAPA'!$AV$104,MAPA!$L$5:'MAPA'!$L$104,$A23)</f>
        <v>0</v>
      </c>
      <c r="H29" s="90">
        <f t="shared" si="1"/>
        <v>0</v>
      </c>
      <c r="L29" s="1"/>
      <c r="M29" s="5"/>
    </row>
    <row r="30" spans="3:17" x14ac:dyDescent="0.25">
      <c r="C30" s="2"/>
      <c r="D30" s="90">
        <f>SUMIFS(MAPA!$AS$5:'MAPA'!$AS$104,MAPA!$C$5:'MAPA'!$C$104,$A24)</f>
        <v>0</v>
      </c>
      <c r="E30" s="90">
        <f>SUMIFS(MAPA!$AT$5:'MAPA'!$AT$104,MAPA!$F$5:'MAPA'!$F$104,$A24)</f>
        <v>0</v>
      </c>
      <c r="F30" s="90">
        <f>SUMIFS(MAPA!$AU$5:'MAPA'!$AU$104,MAPA!$I$5:'MAPA'!$I$104,$A24)</f>
        <v>0</v>
      </c>
      <c r="G30" s="90">
        <f>SUMIFS(MAPA!$AV$5:'MAPA'!$AV$104,MAPA!$L$5:'MAPA'!$L$104,$A24)</f>
        <v>0</v>
      </c>
      <c r="H30" s="90">
        <f t="shared" si="1"/>
        <v>0</v>
      </c>
      <c r="L30" s="1"/>
      <c r="M30" s="5"/>
    </row>
  </sheetData>
  <sheetProtection formatCells="0" formatColumns="0" insertColumns="0" insertRows="0" deleteRows="0"/>
  <mergeCells count="9">
    <mergeCell ref="O2:P2"/>
    <mergeCell ref="A1:A2"/>
    <mergeCell ref="K2:M2"/>
    <mergeCell ref="C1:C2"/>
    <mergeCell ref="D1:D2"/>
    <mergeCell ref="E1:E2"/>
    <mergeCell ref="F1:F2"/>
    <mergeCell ref="H1:H2"/>
    <mergeCell ref="G1:G2"/>
  </mergeCells>
  <dataValidations count="1">
    <dataValidation type="list" allowBlank="1" showInputMessage="1" showErrorMessage="1" sqref="R7" xr:uid="{49495D33-15CF-4CEE-9321-B667C2A8A8B4}">
      <formula1>$Q$7:$Q$29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MAPA</vt:lpstr>
      <vt:lpstr>DADOS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Artur Zardini Júnior</dc:creator>
  <cp:lastModifiedBy>Max Artur Zardini Júnior</cp:lastModifiedBy>
  <dcterms:created xsi:type="dcterms:W3CDTF">2023-05-28T02:18:46Z</dcterms:created>
  <dcterms:modified xsi:type="dcterms:W3CDTF">2023-06-22T18:44:22Z</dcterms:modified>
</cp:coreProperties>
</file>