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0" yWindow="0" windowWidth="28800" windowHeight="12345" activeTab="2"/>
  </bookViews>
  <sheets>
    <sheet name="UNISWAP" sheetId="1" r:id="rId1"/>
    <sheet name="gUSD 26.12.24" sheetId="2" r:id="rId2"/>
    <sheet name="gUSD 26.06.25" sheetId="3" r:id="rId3"/>
    <sheet name="mPendle 27.03.2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3" l="1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Q27" i="4" l="1"/>
  <c r="P27" i="4"/>
  <c r="O27" i="4"/>
  <c r="N27" i="4"/>
  <c r="Q26" i="4"/>
  <c r="P26" i="4"/>
  <c r="O26" i="4"/>
  <c r="N26" i="4"/>
  <c r="Q25" i="4"/>
  <c r="P25" i="4"/>
  <c r="O25" i="4"/>
  <c r="N25" i="4"/>
  <c r="Q24" i="4"/>
  <c r="P24" i="4"/>
  <c r="O24" i="4"/>
  <c r="N24" i="4"/>
  <c r="Q23" i="4"/>
  <c r="P23" i="4"/>
  <c r="O23" i="4"/>
  <c r="N23" i="4"/>
  <c r="Q22" i="4"/>
  <c r="P22" i="4"/>
  <c r="O22" i="4"/>
  <c r="N22" i="4"/>
  <c r="Q21" i="4"/>
  <c r="P21" i="4"/>
  <c r="O21" i="4"/>
  <c r="N21" i="4"/>
  <c r="Q20" i="4"/>
  <c r="P20" i="4"/>
  <c r="O20" i="4"/>
  <c r="N20" i="4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L27" i="4"/>
  <c r="J27" i="4"/>
  <c r="I27" i="4"/>
  <c r="L26" i="4"/>
  <c r="J26" i="4"/>
  <c r="I26" i="4"/>
  <c r="L25" i="4"/>
  <c r="J25" i="4"/>
  <c r="I25" i="4"/>
  <c r="L24" i="4"/>
  <c r="J24" i="4"/>
  <c r="I24" i="4"/>
  <c r="L23" i="4"/>
  <c r="J23" i="4"/>
  <c r="I23" i="4"/>
  <c r="L22" i="4"/>
  <c r="J22" i="4"/>
  <c r="I22" i="4"/>
  <c r="L21" i="4"/>
  <c r="J21" i="4"/>
  <c r="I21" i="4"/>
  <c r="L20" i="4"/>
  <c r="J20" i="4"/>
  <c r="I20" i="4"/>
  <c r="L19" i="4"/>
  <c r="J19" i="4"/>
  <c r="I19" i="4"/>
  <c r="L18" i="4"/>
  <c r="J18" i="4"/>
  <c r="I18" i="4"/>
  <c r="L17" i="4"/>
  <c r="J17" i="4"/>
  <c r="I17" i="4"/>
  <c r="L16" i="4"/>
  <c r="J16" i="4"/>
  <c r="I16" i="4"/>
  <c r="L15" i="4"/>
  <c r="J15" i="4"/>
  <c r="I15" i="4"/>
  <c r="L14" i="4"/>
  <c r="J14" i="4"/>
  <c r="I14" i="4"/>
  <c r="L13" i="4"/>
  <c r="J13" i="4"/>
  <c r="I13" i="4"/>
  <c r="L12" i="4"/>
  <c r="J12" i="4"/>
  <c r="I12" i="4"/>
  <c r="L11" i="4"/>
  <c r="J11" i="4"/>
  <c r="I11" i="4"/>
  <c r="L10" i="4"/>
  <c r="J10" i="4"/>
  <c r="I10" i="4"/>
  <c r="L9" i="4"/>
  <c r="J9" i="4"/>
  <c r="I9" i="4"/>
  <c r="L8" i="4"/>
  <c r="J8" i="4"/>
  <c r="I8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M24" i="3"/>
  <c r="K24" i="3"/>
  <c r="J24" i="3"/>
  <c r="M23" i="3"/>
  <c r="K23" i="3"/>
  <c r="J23" i="3"/>
  <c r="M22" i="3"/>
  <c r="K22" i="3"/>
  <c r="J22" i="3"/>
  <c r="M21" i="3"/>
  <c r="K21" i="3"/>
  <c r="J21" i="3"/>
  <c r="M20" i="3"/>
  <c r="K20" i="3"/>
  <c r="J20" i="3"/>
  <c r="M19" i="3"/>
  <c r="K19" i="3"/>
  <c r="J19" i="3"/>
  <c r="M18" i="3"/>
  <c r="K18" i="3"/>
  <c r="J18" i="3"/>
  <c r="M17" i="3"/>
  <c r="K17" i="3"/>
  <c r="J17" i="3"/>
  <c r="M16" i="3"/>
  <c r="K16" i="3"/>
  <c r="J16" i="3"/>
  <c r="M15" i="3"/>
  <c r="K15" i="3"/>
  <c r="J15" i="3"/>
  <c r="M14" i="3"/>
  <c r="K14" i="3"/>
  <c r="J14" i="3"/>
  <c r="M13" i="3"/>
  <c r="K13" i="3"/>
  <c r="J13" i="3"/>
  <c r="M12" i="3"/>
  <c r="K12" i="3"/>
  <c r="J12" i="3"/>
  <c r="M11" i="3"/>
  <c r="K11" i="3"/>
  <c r="J11" i="3"/>
  <c r="M10" i="3"/>
  <c r="K10" i="3"/>
  <c r="J10" i="3"/>
  <c r="M9" i="3"/>
  <c r="K9" i="3"/>
  <c r="J9" i="3"/>
  <c r="M8" i="3"/>
  <c r="K8" i="3"/>
  <c r="J8" i="3"/>
  <c r="L7" i="4"/>
  <c r="J7" i="4"/>
  <c r="I7" i="4"/>
  <c r="L6" i="4"/>
  <c r="J6" i="4"/>
  <c r="I6" i="4"/>
  <c r="A6" i="4"/>
  <c r="A7" i="4" s="1"/>
  <c r="L5" i="4"/>
  <c r="M7" i="3"/>
  <c r="M5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K40" i="2" l="1"/>
  <c r="I40" i="2"/>
  <c r="H40" i="2"/>
  <c r="C40" i="2"/>
  <c r="A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A39" i="2"/>
  <c r="A34" i="2"/>
  <c r="A35" i="2" s="1"/>
  <c r="A36" i="2" s="1"/>
  <c r="A37" i="2" s="1"/>
  <c r="A38" i="2" s="1"/>
  <c r="A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A31" i="2"/>
  <c r="A32" i="2" s="1"/>
  <c r="A26" i="2"/>
  <c r="A27" i="2" s="1"/>
  <c r="A28" i="2" s="1"/>
  <c r="A29" i="2" s="1"/>
  <c r="A30" i="2" s="1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H14" i="1" l="1"/>
  <c r="G13" i="1"/>
  <c r="H13" i="1" s="1"/>
  <c r="G12" i="1"/>
  <c r="C13" i="1"/>
  <c r="C14" i="1" s="1"/>
  <c r="L13" i="1" l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<sst xmlns="http://schemas.openxmlformats.org/spreadsheetml/2006/main" count="47" uniqueCount="24">
  <si>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</si>
  <si>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</si>
  <si>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</si>
  <si>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</si>
  <si>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</si>
  <si>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</si>
  <si>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</si>
  <si>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</si>
  <si>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</si>
  <si>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</si>
  <si>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</si>
  <si>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</si>
  <si>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</si>
  <si>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</si>
  <si>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</si>
  <si>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</si>
  <si>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2326,45 YT</t>
  </si>
  <si>
    <t>1540,83  YT</t>
  </si>
  <si>
    <t>изм. price</t>
  </si>
  <si>
    <t>изм. Impl.APY</t>
  </si>
  <si>
    <t>изм. undrl.APY 7d</t>
  </si>
  <si>
    <t>изм. undrl.APY 1d</t>
  </si>
  <si>
    <t>rewards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</si>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</sst>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6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6" fontId="6" fillId="0" borderId="0" xfId="0" applyNumberFormat="1" applyFont="1"/>
    <xf numFmtId="0" fontId="1" fillId="0" borderId="0" xfId="0" applyFont="1" applyAlignment="1">
      <alignment textRotation="90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/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16</v>
      </c>
    </row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J8" sqref="J8"/>
    </sheetView>
  </sheetViews>
  <sheetFormatPr defaultRowHeight="15" x14ac:dyDescent="0.25"/>
  <cols>
    <col min="1" max="1" width="10.140625" bestFit="1" customWidth="1"/>
    <col min="2" max="2" width="5.140625" customWidth="1"/>
    <col min="8" max="8" width="3.7109375" customWidth="1"/>
  </cols>
  <sheetData>
    <row r="1" spans="1:18" x14ac:dyDescent="0.25">
      <c r="O1" s="11"/>
      <c r="P1" s="11"/>
      <c r="Q1" s="11"/>
      <c r="R1" s="11"/>
    </row>
    <row r="2" spans="1:18" x14ac:dyDescent="0.25">
      <c r="A2">
        <v>1145.8699999999999</v>
      </c>
      <c r="B2" t="s">
        <v>23</v>
      </c>
      <c r="O2" s="11"/>
      <c r="P2" s="11"/>
      <c r="Q2" s="11"/>
      <c r="R2" s="11"/>
    </row>
    <row r="3" spans="1:18" x14ac:dyDescent="0.25">
      <c r="A3">
        <v>2887.68</v>
      </c>
      <c r="B3" t="s">
        <v>23</v>
      </c>
      <c r="O3" s="11"/>
      <c r="P3" s="11"/>
      <c r="Q3" s="11"/>
      <c r="R3" s="11"/>
    </row>
    <row r="4" spans="1:18" ht="88.5" x14ac:dyDescent="0.25">
      <c r="A4" s="6" t="s">
        <v>12</v>
      </c>
      <c r="C4" s="7" t="s">
        <v>6</v>
      </c>
      <c r="D4" s="7" t="s">
        <v>22</v>
      </c>
      <c r="E4" s="7" t="s">
        <v>8</v>
      </c>
      <c r="F4" s="7" t="s">
        <v>10</v>
      </c>
      <c r="G4" s="7" t="s">
        <v>9</v>
      </c>
      <c r="H4" s="7"/>
      <c r="I4" s="6" t="s">
        <v>15</v>
      </c>
      <c r="J4" s="7" t="s">
        <v>11</v>
      </c>
      <c r="K4" s="7" t="s">
        <v>13</v>
      </c>
      <c r="M4" s="7" t="s">
        <v>14</v>
      </c>
      <c r="O4" s="21" t="s">
        <v>18</v>
      </c>
      <c r="P4" s="14" t="s">
        <v>19</v>
      </c>
      <c r="Q4" s="15" t="s">
        <v>20</v>
      </c>
      <c r="R4" s="18" t="s">
        <v>21</v>
      </c>
    </row>
    <row r="5" spans="1:18" x14ac:dyDescent="0.25">
      <c r="A5" s="1">
        <v>45651</v>
      </c>
      <c r="C5">
        <v>43.76</v>
      </c>
      <c r="D5">
        <v>0</v>
      </c>
      <c r="E5">
        <v>8.1</v>
      </c>
      <c r="F5">
        <v>12.95</v>
      </c>
      <c r="G5">
        <v>13.49</v>
      </c>
      <c r="I5" s="9">
        <v>3.8280000000000002E-2</v>
      </c>
      <c r="M5">
        <f>C5+D5</f>
        <v>43.76</v>
      </c>
      <c r="O5" s="5"/>
      <c r="P5" s="12"/>
      <c r="Q5" s="16"/>
      <c r="R5" s="19"/>
    </row>
    <row r="6" spans="1:18" x14ac:dyDescent="0.25">
      <c r="A6" s="1"/>
      <c r="I6" s="9"/>
      <c r="O6" s="22"/>
      <c r="P6" s="13"/>
      <c r="Q6" s="17"/>
      <c r="R6" s="20"/>
    </row>
    <row r="7" spans="1:18" x14ac:dyDescent="0.25">
      <c r="A7" s="1">
        <v>45672</v>
      </c>
      <c r="C7">
        <v>117.337</v>
      </c>
      <c r="D7">
        <v>1.2149999999999999E-2</v>
      </c>
      <c r="E7">
        <v>9.84</v>
      </c>
      <c r="F7">
        <v>23.6</v>
      </c>
      <c r="G7">
        <v>25.96</v>
      </c>
      <c r="I7" s="9">
        <f>C7/$A$3</f>
        <v>4.0633657468971636E-2</v>
      </c>
      <c r="M7">
        <f>C7+D7</f>
        <v>117.34915000000001</v>
      </c>
      <c r="O7" s="22"/>
      <c r="P7" s="13"/>
      <c r="Q7" s="17"/>
      <c r="R7" s="20"/>
    </row>
    <row r="8" spans="1:18" x14ac:dyDescent="0.25">
      <c r="A8" s="1">
        <f t="shared" ref="A8:A24" si="0">A7+1</f>
        <v>45673</v>
      </c>
      <c r="C8">
        <v>115.15</v>
      </c>
      <c r="D8">
        <v>0.74470000000000003</v>
      </c>
      <c r="E8">
        <v>9.67</v>
      </c>
      <c r="F8">
        <v>23.32</v>
      </c>
      <c r="G8">
        <v>34.6</v>
      </c>
      <c r="I8" s="9">
        <f>C8/$A$3</f>
        <v>3.9876302083333336E-2</v>
      </c>
      <c r="J8">
        <f t="shared" ref="J8:J24" si="1">C8-C7</f>
        <v>-2.1869999999999976</v>
      </c>
      <c r="K8">
        <f t="shared" ref="K8:K24" si="2">D8-D7</f>
        <v>0.73255000000000003</v>
      </c>
      <c r="M8">
        <f t="shared" ref="M8:M24" si="3">C8+D8</f>
        <v>115.8947</v>
      </c>
      <c r="O8" s="22">
        <f>(I8/I7-1)*100</f>
        <v>-1.8638622088514301</v>
      </c>
      <c r="P8" s="13">
        <f>E8-E7</f>
        <v>-0.16999999999999993</v>
      </c>
      <c r="Q8" s="17">
        <f>F8-F7</f>
        <v>-0.28000000000000114</v>
      </c>
      <c r="R8" s="20">
        <f>G8-G7</f>
        <v>8.64</v>
      </c>
    </row>
    <row r="9" spans="1:18" x14ac:dyDescent="0.25">
      <c r="A9" s="1">
        <f t="shared" si="0"/>
        <v>45674</v>
      </c>
      <c r="C9">
        <v>133.52500000000001</v>
      </c>
      <c r="D9">
        <v>3.3002799999999999</v>
      </c>
      <c r="E9">
        <v>11.41</v>
      </c>
      <c r="F9">
        <v>27.28</v>
      </c>
      <c r="G9">
        <v>38.93</v>
      </c>
      <c r="I9" s="9">
        <f>C9/$A$3</f>
        <v>4.6239541777482275E-2</v>
      </c>
      <c r="J9">
        <f t="shared" si="1"/>
        <v>18.375</v>
      </c>
      <c r="K9">
        <f t="shared" si="2"/>
        <v>2.55558</v>
      </c>
      <c r="M9">
        <f t="shared" si="3"/>
        <v>136.82527999999999</v>
      </c>
      <c r="O9" s="22">
        <f>(I9/I8-1)*100</f>
        <v>15.957446808510657</v>
      </c>
      <c r="P9" s="13">
        <f>E9-E8</f>
        <v>1.7400000000000002</v>
      </c>
      <c r="Q9" s="17">
        <f>F9-F8</f>
        <v>3.9600000000000009</v>
      </c>
      <c r="R9" s="20">
        <f>G9-G8</f>
        <v>4.3299999999999983</v>
      </c>
    </row>
    <row r="10" spans="1:18" x14ac:dyDescent="0.25">
      <c r="A10" s="1">
        <f t="shared" si="0"/>
        <v>45675</v>
      </c>
      <c r="C10">
        <v>142.691</v>
      </c>
      <c r="D10">
        <v>5.9450599999999998</v>
      </c>
      <c r="E10">
        <v>12.34</v>
      </c>
      <c r="F10">
        <v>30.8</v>
      </c>
      <c r="G10">
        <v>41.07</v>
      </c>
      <c r="I10" s="9">
        <f>C10/$A$3</f>
        <v>4.9413716201241138E-2</v>
      </c>
      <c r="J10">
        <f t="shared" si="1"/>
        <v>9.1659999999999968</v>
      </c>
      <c r="K10">
        <f t="shared" si="2"/>
        <v>2.6447799999999999</v>
      </c>
      <c r="M10">
        <f t="shared" si="3"/>
        <v>148.63606000000001</v>
      </c>
      <c r="O10" s="22">
        <f>(I10/I9-1)*100</f>
        <v>6.8646320913686498</v>
      </c>
      <c r="P10" s="13">
        <f>E10-E9</f>
        <v>0.92999999999999972</v>
      </c>
      <c r="Q10" s="17">
        <f>F10-F9</f>
        <v>3.5199999999999996</v>
      </c>
      <c r="R10" s="20">
        <f>G10-G9</f>
        <v>2.1400000000000006</v>
      </c>
    </row>
    <row r="11" spans="1:18" x14ac:dyDescent="0.25">
      <c r="A11" s="1">
        <f t="shared" si="0"/>
        <v>45676</v>
      </c>
      <c r="C11">
        <v>140.982</v>
      </c>
      <c r="D11">
        <v>7.9575899999999997</v>
      </c>
      <c r="E11">
        <v>12.26</v>
      </c>
      <c r="F11">
        <v>34.15</v>
      </c>
      <c r="G11">
        <v>29.59</v>
      </c>
      <c r="I11" s="9">
        <f>C11/$A$3</f>
        <v>4.8821891622340428E-2</v>
      </c>
      <c r="J11">
        <f t="shared" si="1"/>
        <v>-1.7090000000000032</v>
      </c>
      <c r="K11">
        <f t="shared" si="2"/>
        <v>2.0125299999999999</v>
      </c>
      <c r="M11">
        <f t="shared" si="3"/>
        <v>148.93959000000001</v>
      </c>
      <c r="O11" s="22">
        <f>(I11/I10-1)*100</f>
        <v>-1.197692916862314</v>
      </c>
      <c r="P11" s="13">
        <f>E11-E10</f>
        <v>-8.0000000000000071E-2</v>
      </c>
      <c r="Q11" s="17">
        <f>F11-F10</f>
        <v>3.3499999999999979</v>
      </c>
      <c r="R11" s="20">
        <f>G11-G10</f>
        <v>-11.48</v>
      </c>
    </row>
    <row r="12" spans="1:18" x14ac:dyDescent="0.25">
      <c r="A12" s="1">
        <f t="shared" si="0"/>
        <v>45677</v>
      </c>
      <c r="C12">
        <v>142.87</v>
      </c>
      <c r="D12">
        <v>10.8049</v>
      </c>
      <c r="E12">
        <v>12.25</v>
      </c>
      <c r="F12">
        <v>40.14</v>
      </c>
      <c r="G12">
        <v>46.81</v>
      </c>
      <c r="I12" s="9">
        <f>C12/$A$3</f>
        <v>4.9475703679078019E-2</v>
      </c>
      <c r="J12">
        <f t="shared" si="1"/>
        <v>1.8880000000000052</v>
      </c>
      <c r="K12">
        <f t="shared" si="2"/>
        <v>2.8473100000000002</v>
      </c>
      <c r="M12">
        <f t="shared" si="3"/>
        <v>153.67490000000001</v>
      </c>
      <c r="O12" s="22">
        <f>(I12/I11-1)*100</f>
        <v>1.3391780510987328</v>
      </c>
      <c r="P12" s="13">
        <f>E12-E11</f>
        <v>-9.9999999999997868E-3</v>
      </c>
      <c r="Q12" s="17">
        <f>F12-F11</f>
        <v>5.990000000000002</v>
      </c>
      <c r="R12" s="20">
        <f>G12-G11</f>
        <v>17.220000000000002</v>
      </c>
    </row>
    <row r="13" spans="1:18" x14ac:dyDescent="0.25">
      <c r="A13" s="1">
        <f t="shared" si="0"/>
        <v>45678</v>
      </c>
      <c r="C13">
        <v>151.39400000000001</v>
      </c>
      <c r="D13">
        <v>12.1717</v>
      </c>
      <c r="E13">
        <v>13.44</v>
      </c>
      <c r="F13">
        <v>36.840000000000003</v>
      </c>
      <c r="G13">
        <v>18.97</v>
      </c>
      <c r="I13" s="9">
        <f>C13/$A$3</f>
        <v>5.2427554299645393E-2</v>
      </c>
      <c r="J13">
        <f t="shared" si="1"/>
        <v>8.5240000000000009</v>
      </c>
      <c r="K13">
        <f t="shared" si="2"/>
        <v>1.3667999999999996</v>
      </c>
      <c r="M13">
        <f t="shared" si="3"/>
        <v>163.56569999999999</v>
      </c>
      <c r="O13" s="22">
        <f>(I13/I12-1)*100</f>
        <v>5.9662630363267244</v>
      </c>
      <c r="P13" s="13">
        <f>E13-E12</f>
        <v>1.1899999999999995</v>
      </c>
      <c r="Q13" s="17">
        <f>F13-F12</f>
        <v>-3.2999999999999972</v>
      </c>
      <c r="R13" s="20">
        <f>G13-G12</f>
        <v>-27.840000000000003</v>
      </c>
    </row>
    <row r="14" spans="1:18" x14ac:dyDescent="0.25">
      <c r="A14" s="1">
        <f t="shared" si="0"/>
        <v>45679</v>
      </c>
      <c r="C14">
        <v>146.56</v>
      </c>
      <c r="D14">
        <v>13.2919</v>
      </c>
      <c r="E14">
        <v>13.05</v>
      </c>
      <c r="F14">
        <v>31.75</v>
      </c>
      <c r="G14">
        <v>19.760000000000002</v>
      </c>
      <c r="I14" s="9">
        <f>C14/$A$3</f>
        <v>5.0753546099290781E-2</v>
      </c>
      <c r="J14">
        <f t="shared" si="1"/>
        <v>-4.8340000000000032</v>
      </c>
      <c r="K14">
        <f t="shared" si="2"/>
        <v>1.1202000000000005</v>
      </c>
      <c r="M14">
        <f t="shared" si="3"/>
        <v>159.8519</v>
      </c>
      <c r="O14" s="22">
        <f>(I14/I13-1)*100</f>
        <v>-3.1929931172965942</v>
      </c>
      <c r="P14" s="13">
        <f>E14-E13</f>
        <v>-0.38999999999999879</v>
      </c>
      <c r="Q14" s="17">
        <f>F14-F13</f>
        <v>-5.0900000000000034</v>
      </c>
      <c r="R14" s="20">
        <f>G14-G13</f>
        <v>0.7900000000000027</v>
      </c>
    </row>
    <row r="15" spans="1:18" x14ac:dyDescent="0.25">
      <c r="A15" s="1">
        <f t="shared" si="0"/>
        <v>45680</v>
      </c>
      <c r="C15">
        <v>144.32499999999999</v>
      </c>
      <c r="D15">
        <v>15.582000000000001</v>
      </c>
      <c r="E15">
        <v>12.93</v>
      </c>
      <c r="F15">
        <v>31.6</v>
      </c>
      <c r="G15">
        <v>33.43</v>
      </c>
      <c r="I15" s="9">
        <f>C15/$A$3</f>
        <v>4.9979568373226951E-2</v>
      </c>
      <c r="J15">
        <f t="shared" si="1"/>
        <v>-2.2350000000000136</v>
      </c>
      <c r="K15">
        <f t="shared" si="2"/>
        <v>2.2901000000000007</v>
      </c>
      <c r="M15">
        <f t="shared" si="3"/>
        <v>159.90699999999998</v>
      </c>
      <c r="O15" s="22">
        <f>(I15/I14-1)*100</f>
        <v>-1.5249727074235775</v>
      </c>
      <c r="P15" s="13">
        <f>E15-E14</f>
        <v>-0.12000000000000099</v>
      </c>
      <c r="Q15" s="17">
        <f>F15-F14</f>
        <v>-0.14999999999999858</v>
      </c>
      <c r="R15" s="20">
        <f>G15-G14</f>
        <v>13.669999999999998</v>
      </c>
    </row>
    <row r="16" spans="1:18" x14ac:dyDescent="0.25">
      <c r="A16" s="1">
        <f t="shared" si="0"/>
        <v>45681</v>
      </c>
      <c r="C16">
        <v>137.53299999999999</v>
      </c>
      <c r="D16">
        <v>16.714500000000001</v>
      </c>
      <c r="E16">
        <v>12.35</v>
      </c>
      <c r="F16">
        <v>28.26</v>
      </c>
      <c r="G16">
        <v>15.95</v>
      </c>
      <c r="I16" s="9">
        <f>C16/$A$3</f>
        <v>4.7627507203014181E-2</v>
      </c>
      <c r="J16">
        <f t="shared" si="1"/>
        <v>-6.7920000000000016</v>
      </c>
      <c r="K16">
        <f t="shared" si="2"/>
        <v>1.1325000000000003</v>
      </c>
      <c r="M16">
        <f t="shared" si="3"/>
        <v>154.2475</v>
      </c>
      <c r="O16" s="22">
        <f>(I16/I15-1)*100</f>
        <v>-4.7060453836826666</v>
      </c>
      <c r="P16" s="13">
        <f>E16-E15</f>
        <v>-0.58000000000000007</v>
      </c>
      <c r="Q16" s="17">
        <f>F16-F15</f>
        <v>-3.34</v>
      </c>
      <c r="R16" s="20">
        <f>G16-G15</f>
        <v>-17.48</v>
      </c>
    </row>
    <row r="17" spans="1:18" x14ac:dyDescent="0.25">
      <c r="A17" s="1">
        <f t="shared" si="0"/>
        <v>45682</v>
      </c>
      <c r="C17">
        <v>133.66399999999999</v>
      </c>
      <c r="D17">
        <v>18.4328</v>
      </c>
      <c r="E17">
        <v>12.06</v>
      </c>
      <c r="F17">
        <v>25.91</v>
      </c>
      <c r="G17">
        <v>22.86</v>
      </c>
      <c r="I17" s="9">
        <f>C17/$A$3</f>
        <v>4.6287677304964539E-2</v>
      </c>
      <c r="J17">
        <f t="shared" si="1"/>
        <v>-3.8689999999999998</v>
      </c>
      <c r="K17">
        <f t="shared" si="2"/>
        <v>1.7182999999999993</v>
      </c>
      <c r="M17">
        <f t="shared" si="3"/>
        <v>152.09679999999997</v>
      </c>
      <c r="O17" s="22">
        <f>(I17/I16-1)*100</f>
        <v>-2.8131430274915825</v>
      </c>
      <c r="P17" s="13">
        <f>E17-E16</f>
        <v>-0.28999999999999915</v>
      </c>
      <c r="Q17" s="17">
        <f>F17-F16</f>
        <v>-2.3500000000000014</v>
      </c>
      <c r="R17" s="20">
        <f>G17-G16</f>
        <v>6.91</v>
      </c>
    </row>
    <row r="18" spans="1:18" x14ac:dyDescent="0.25">
      <c r="A18" s="1">
        <f t="shared" si="0"/>
        <v>45683</v>
      </c>
      <c r="C18">
        <v>128.39699999999999</v>
      </c>
      <c r="D18">
        <v>18.9741</v>
      </c>
      <c r="E18">
        <v>11.62</v>
      </c>
      <c r="F18">
        <v>23.49</v>
      </c>
      <c r="G18">
        <v>9.0299999999999994</v>
      </c>
      <c r="I18" s="9">
        <f>C18/$A$3</f>
        <v>4.4463721742021275E-2</v>
      </c>
      <c r="J18">
        <f t="shared" si="1"/>
        <v>-5.2669999999999959</v>
      </c>
      <c r="K18">
        <f t="shared" si="2"/>
        <v>0.54129999999999967</v>
      </c>
      <c r="M18">
        <f t="shared" si="3"/>
        <v>147.37109999999998</v>
      </c>
      <c r="O18" s="22">
        <f>(I18/I17-1)*100</f>
        <v>-3.9404776155135268</v>
      </c>
      <c r="P18" s="13">
        <f>E18-E17</f>
        <v>-0.44000000000000128</v>
      </c>
      <c r="Q18" s="17">
        <f>F18-F17</f>
        <v>-2.4200000000000017</v>
      </c>
      <c r="R18" s="20">
        <f>G18-G17</f>
        <v>-13.83</v>
      </c>
    </row>
    <row r="19" spans="1:18" x14ac:dyDescent="0.25">
      <c r="A19" s="1">
        <f t="shared" si="0"/>
        <v>45684</v>
      </c>
      <c r="C19">
        <v>112.036</v>
      </c>
      <c r="D19">
        <v>19.435099999999998</v>
      </c>
      <c r="E19">
        <v>10.11</v>
      </c>
      <c r="F19">
        <v>17.420000000000002</v>
      </c>
      <c r="G19">
        <v>5.85</v>
      </c>
      <c r="I19" s="9">
        <f>C19/$A$3</f>
        <v>3.8797927748226956E-2</v>
      </c>
      <c r="J19">
        <f t="shared" si="1"/>
        <v>-16.36099999999999</v>
      </c>
      <c r="K19">
        <f t="shared" si="2"/>
        <v>0.46099999999999852</v>
      </c>
      <c r="M19">
        <f t="shared" si="3"/>
        <v>131.47110000000001</v>
      </c>
      <c r="O19" s="22">
        <f>(I19/I18-1)*100</f>
        <v>-12.742509560192206</v>
      </c>
      <c r="P19" s="13">
        <f>E19-E18</f>
        <v>-1.5099999999999998</v>
      </c>
      <c r="Q19" s="17">
        <f>F19-F18</f>
        <v>-6.0699999999999967</v>
      </c>
      <c r="R19" s="20">
        <f>G19-G18</f>
        <v>-3.1799999999999997</v>
      </c>
    </row>
    <row r="20" spans="1:18" x14ac:dyDescent="0.25">
      <c r="A20" s="1">
        <f t="shared" si="0"/>
        <v>45685</v>
      </c>
      <c r="C20">
        <v>113.34699999999999</v>
      </c>
      <c r="D20">
        <v>20.752099999999999</v>
      </c>
      <c r="E20">
        <v>10.31</v>
      </c>
      <c r="F20">
        <v>17.43</v>
      </c>
      <c r="G20">
        <v>18.48</v>
      </c>
      <c r="I20" s="9">
        <f>C20/$A$3</f>
        <v>3.9251925421099294E-2</v>
      </c>
      <c r="J20">
        <f t="shared" si="1"/>
        <v>1.3109999999999928</v>
      </c>
      <c r="K20">
        <f t="shared" si="2"/>
        <v>1.3170000000000002</v>
      </c>
      <c r="M20">
        <f t="shared" si="3"/>
        <v>134.09909999999999</v>
      </c>
      <c r="O20" s="22">
        <f>(I20/I19-1)*100</f>
        <v>1.1701595915598606</v>
      </c>
      <c r="P20" s="13">
        <f>E20-E19</f>
        <v>0.20000000000000107</v>
      </c>
      <c r="Q20" s="17">
        <f>F20-F19</f>
        <v>9.9999999999980105E-3</v>
      </c>
      <c r="R20" s="20">
        <f>G20-G19</f>
        <v>12.63</v>
      </c>
    </row>
    <row r="21" spans="1:18" x14ac:dyDescent="0.25">
      <c r="A21" s="1">
        <f t="shared" si="0"/>
        <v>45686</v>
      </c>
      <c r="C21">
        <v>112.652</v>
      </c>
      <c r="D21">
        <v>22.1371</v>
      </c>
      <c r="E21">
        <v>10.32</v>
      </c>
      <c r="F21">
        <v>17.63</v>
      </c>
      <c r="G21">
        <v>19.55</v>
      </c>
      <c r="I21" s="9">
        <f>C21/$A$3</f>
        <v>3.9011247783687947E-2</v>
      </c>
      <c r="J21">
        <f t="shared" si="1"/>
        <v>-0.69499999999999318</v>
      </c>
      <c r="K21">
        <f t="shared" si="2"/>
        <v>1.3850000000000016</v>
      </c>
      <c r="M21">
        <f t="shared" si="3"/>
        <v>134.78909999999999</v>
      </c>
      <c r="O21" s="22">
        <f>(I21/I20-1)*100</f>
        <v>-0.61316135407201156</v>
      </c>
      <c r="P21" s="13">
        <f>E21-E20</f>
        <v>9.9999999999997868E-3</v>
      </c>
      <c r="Q21" s="17">
        <f>F21-F20</f>
        <v>0.19999999999999929</v>
      </c>
      <c r="R21" s="20">
        <f>G21-G20</f>
        <v>1.0700000000000003</v>
      </c>
    </row>
    <row r="22" spans="1:18" x14ac:dyDescent="0.25">
      <c r="A22" s="1">
        <f t="shared" si="0"/>
        <v>45687</v>
      </c>
      <c r="C22">
        <v>105.839</v>
      </c>
      <c r="D22">
        <v>23.7316</v>
      </c>
      <c r="E22">
        <v>9.7200000000000006</v>
      </c>
      <c r="F22">
        <v>16.260000000000002</v>
      </c>
      <c r="G22">
        <v>22.92</v>
      </c>
      <c r="I22" s="9">
        <f>C22/$A$3</f>
        <v>3.6651914339539009E-2</v>
      </c>
      <c r="J22">
        <f t="shared" si="1"/>
        <v>-6.8130000000000024</v>
      </c>
      <c r="K22">
        <f t="shared" si="2"/>
        <v>1.5945</v>
      </c>
      <c r="M22">
        <f t="shared" si="3"/>
        <v>129.57060000000001</v>
      </c>
      <c r="O22" s="22">
        <f>(I22/I21-1)*100</f>
        <v>-6.0478287114298919</v>
      </c>
      <c r="P22" s="13">
        <f>E22-E21</f>
        <v>-0.59999999999999964</v>
      </c>
      <c r="Q22" s="17">
        <f>F22-F21</f>
        <v>-1.3699999999999974</v>
      </c>
      <c r="R22" s="20">
        <f>G22-G21</f>
        <v>3.370000000000001</v>
      </c>
    </row>
    <row r="23" spans="1:18" x14ac:dyDescent="0.25">
      <c r="A23" s="1">
        <f t="shared" si="0"/>
        <v>45688</v>
      </c>
      <c r="I23" s="9">
        <f>C23/$A$3</f>
        <v>0</v>
      </c>
      <c r="J23">
        <f t="shared" si="1"/>
        <v>-105.839</v>
      </c>
      <c r="K23">
        <f t="shared" si="2"/>
        <v>-23.7316</v>
      </c>
      <c r="M23">
        <f t="shared" si="3"/>
        <v>0</v>
      </c>
      <c r="O23" s="22">
        <f>(I23/I22-1)*100</f>
        <v>-100</v>
      </c>
      <c r="P23" s="13">
        <f>E23-E22</f>
        <v>-9.7200000000000006</v>
      </c>
      <c r="Q23" s="17">
        <f>F23-F22</f>
        <v>-16.260000000000002</v>
      </c>
      <c r="R23" s="20">
        <f>G23-G22</f>
        <v>-22.92</v>
      </c>
    </row>
    <row r="24" spans="1:18" x14ac:dyDescent="0.25">
      <c r="A24" s="1">
        <f t="shared" si="0"/>
        <v>45689</v>
      </c>
      <c r="B24" s="9"/>
      <c r="I24" s="9">
        <f>C24/$A$3</f>
        <v>0</v>
      </c>
      <c r="J24">
        <f t="shared" si="1"/>
        <v>0</v>
      </c>
      <c r="K24">
        <f t="shared" si="2"/>
        <v>0</v>
      </c>
      <c r="M24">
        <f t="shared" si="3"/>
        <v>0</v>
      </c>
      <c r="O24" s="22" t="e">
        <f>(B24/I23-1)*100</f>
        <v>#DIV/0!</v>
      </c>
      <c r="P24" s="13">
        <f>E24-E23</f>
        <v>0</v>
      </c>
      <c r="Q24" s="17">
        <f>F24-F23</f>
        <v>0</v>
      </c>
      <c r="R24" s="20">
        <f>G24-G23</f>
        <v>0</v>
      </c>
    </row>
    <row r="25" spans="1:18" x14ac:dyDescent="0.25">
      <c r="B25" s="9"/>
    </row>
    <row r="26" spans="1:18" x14ac:dyDescent="0.25">
      <c r="B26" s="9"/>
    </row>
    <row r="27" spans="1:18" x14ac:dyDescent="0.25">
      <c r="B27" s="9"/>
    </row>
    <row r="28" spans="1:18" x14ac:dyDescent="0.25">
      <c r="B28" s="9"/>
    </row>
    <row r="29" spans="1:18" x14ac:dyDescent="0.25">
      <c r="B29" s="9"/>
    </row>
    <row r="30" spans="1:18" x14ac:dyDescent="0.25">
      <c r="B30" s="9"/>
    </row>
    <row r="31" spans="1:18" x14ac:dyDescent="0.25">
      <c r="B31" s="9"/>
    </row>
    <row r="32" spans="1:18" x14ac:dyDescent="0.25">
      <c r="B32" s="10"/>
    </row>
    <row r="33" spans="2:2" x14ac:dyDescent="0.25">
      <c r="B33" s="10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workbookViewId="0">
      <selection activeCell="N6" sqref="N6"/>
    </sheetView>
  </sheetViews>
  <sheetFormatPr defaultRowHeight="15" x14ac:dyDescent="0.25"/>
  <cols>
    <col min="1" max="1" width="10.140625" bestFit="1" customWidth="1"/>
  </cols>
  <sheetData>
    <row r="2" spans="1:17" x14ac:dyDescent="0.25">
      <c r="A2" t="s">
        <v>17</v>
      </c>
    </row>
    <row r="4" spans="1:17" ht="88.5" x14ac:dyDescent="0.25">
      <c r="A4" s="6" t="s">
        <v>12</v>
      </c>
      <c r="B4" s="6" t="s">
        <v>15</v>
      </c>
      <c r="C4" s="7" t="s">
        <v>6</v>
      </c>
      <c r="D4" s="7" t="s">
        <v>7</v>
      </c>
      <c r="E4" s="7" t="s">
        <v>8</v>
      </c>
      <c r="F4" s="7" t="s">
        <v>10</v>
      </c>
      <c r="G4" s="7" t="s">
        <v>9</v>
      </c>
      <c r="I4" s="7" t="s">
        <v>11</v>
      </c>
      <c r="J4" s="7" t="s">
        <v>13</v>
      </c>
      <c r="L4" s="7" t="s">
        <v>14</v>
      </c>
      <c r="N4" s="21" t="s">
        <v>18</v>
      </c>
      <c r="O4" s="14" t="s">
        <v>19</v>
      </c>
      <c r="P4" s="15" t="s">
        <v>20</v>
      </c>
      <c r="Q4" s="18" t="s">
        <v>21</v>
      </c>
    </row>
    <row r="5" spans="1:17" x14ac:dyDescent="0.25">
      <c r="A5" s="1">
        <v>45653</v>
      </c>
      <c r="B5" s="10">
        <v>1.414E-2</v>
      </c>
      <c r="C5">
        <v>21.79</v>
      </c>
      <c r="D5">
        <v>0.14829999999999999</v>
      </c>
      <c r="E5">
        <v>4.2</v>
      </c>
      <c r="F5">
        <v>5.58</v>
      </c>
      <c r="G5">
        <v>6.39</v>
      </c>
      <c r="L5">
        <f t="shared" ref="L5:L7" si="0">C5+D5</f>
        <v>21.938299999999998</v>
      </c>
      <c r="N5" s="5"/>
      <c r="O5" s="12"/>
      <c r="P5" s="16"/>
      <c r="Q5" s="19"/>
    </row>
    <row r="6" spans="1:17" x14ac:dyDescent="0.25">
      <c r="A6" s="1">
        <f t="shared" ref="A6:A27" si="1">A5+1</f>
        <v>45654</v>
      </c>
      <c r="B6" s="10">
        <v>1.6670000000000001E-2</v>
      </c>
      <c r="C6">
        <v>25.68</v>
      </c>
      <c r="D6">
        <v>0.43109999999999998</v>
      </c>
      <c r="E6">
        <v>4.74</v>
      </c>
      <c r="F6">
        <v>5.38</v>
      </c>
      <c r="G6">
        <v>4.51</v>
      </c>
      <c r="I6">
        <f t="shared" ref="I6:J7" si="2">C6-C5</f>
        <v>3.8900000000000006</v>
      </c>
      <c r="J6">
        <f t="shared" si="2"/>
        <v>0.2828</v>
      </c>
      <c r="L6">
        <f t="shared" si="0"/>
        <v>26.1111</v>
      </c>
      <c r="N6" s="22">
        <f>(B6/B5-1)*100</f>
        <v>17.892503536067906</v>
      </c>
      <c r="O6" s="13">
        <f>E6-E5</f>
        <v>0.54</v>
      </c>
      <c r="P6" s="17">
        <f t="shared" ref="P6:Q21" si="3">F6-F5</f>
        <v>-0.20000000000000018</v>
      </c>
      <c r="Q6" s="20">
        <f t="shared" si="3"/>
        <v>-1.88</v>
      </c>
    </row>
    <row r="7" spans="1:17" x14ac:dyDescent="0.25">
      <c r="A7" s="1">
        <f t="shared" si="1"/>
        <v>45655</v>
      </c>
      <c r="B7" s="9"/>
      <c r="I7">
        <f t="shared" si="2"/>
        <v>-25.68</v>
      </c>
      <c r="J7">
        <f t="shared" si="2"/>
        <v>-0.43109999999999998</v>
      </c>
      <c r="L7">
        <f t="shared" si="0"/>
        <v>0</v>
      </c>
      <c r="N7" s="22">
        <f t="shared" ref="N7:N24" si="4">(B7/B6-1)*100</f>
        <v>-100</v>
      </c>
      <c r="O7" s="13">
        <f t="shared" ref="O7:Q24" si="5">E7-E6</f>
        <v>-4.74</v>
      </c>
      <c r="P7" s="17">
        <f t="shared" si="3"/>
        <v>-5.38</v>
      </c>
      <c r="Q7" s="20">
        <f t="shared" si="3"/>
        <v>-4.51</v>
      </c>
    </row>
    <row r="8" spans="1:17" x14ac:dyDescent="0.25">
      <c r="A8" s="1">
        <f t="shared" si="1"/>
        <v>45656</v>
      </c>
      <c r="I8">
        <f t="shared" ref="I8:I27" si="6">C8-C7</f>
        <v>0</v>
      </c>
      <c r="J8">
        <f t="shared" ref="J8:J27" si="7">D8-D7</f>
        <v>0</v>
      </c>
      <c r="L8">
        <f t="shared" ref="L8:L27" si="8">C8+D8</f>
        <v>0</v>
      </c>
      <c r="N8" s="22" t="e">
        <f t="shared" si="4"/>
        <v>#DIV/0!</v>
      </c>
      <c r="O8" s="13">
        <f t="shared" si="5"/>
        <v>0</v>
      </c>
      <c r="P8" s="17">
        <f t="shared" si="3"/>
        <v>0</v>
      </c>
      <c r="Q8" s="20">
        <f t="shared" si="3"/>
        <v>0</v>
      </c>
    </row>
    <row r="9" spans="1:17" x14ac:dyDescent="0.25">
      <c r="A9" s="1">
        <f t="shared" si="1"/>
        <v>45657</v>
      </c>
      <c r="I9">
        <f t="shared" si="6"/>
        <v>0</v>
      </c>
      <c r="J9">
        <f t="shared" si="7"/>
        <v>0</v>
      </c>
      <c r="L9">
        <f t="shared" si="8"/>
        <v>0</v>
      </c>
      <c r="N9" s="22" t="e">
        <f t="shared" si="4"/>
        <v>#DIV/0!</v>
      </c>
      <c r="O9" s="13">
        <f t="shared" si="5"/>
        <v>0</v>
      </c>
      <c r="P9" s="17">
        <f t="shared" si="3"/>
        <v>0</v>
      </c>
      <c r="Q9" s="20">
        <f t="shared" si="3"/>
        <v>0</v>
      </c>
    </row>
    <row r="10" spans="1:17" x14ac:dyDescent="0.25">
      <c r="A10" s="1">
        <f t="shared" si="1"/>
        <v>45658</v>
      </c>
      <c r="I10">
        <f t="shared" si="6"/>
        <v>0</v>
      </c>
      <c r="J10">
        <f t="shared" si="7"/>
        <v>0</v>
      </c>
      <c r="L10">
        <f t="shared" si="8"/>
        <v>0</v>
      </c>
      <c r="N10" s="22" t="e">
        <f t="shared" si="4"/>
        <v>#DIV/0!</v>
      </c>
      <c r="O10" s="13">
        <f t="shared" si="5"/>
        <v>0</v>
      </c>
      <c r="P10" s="17">
        <f t="shared" si="3"/>
        <v>0</v>
      </c>
      <c r="Q10" s="20">
        <f t="shared" si="3"/>
        <v>0</v>
      </c>
    </row>
    <row r="11" spans="1:17" x14ac:dyDescent="0.25">
      <c r="A11" s="1">
        <f t="shared" si="1"/>
        <v>45659</v>
      </c>
      <c r="I11">
        <f t="shared" si="6"/>
        <v>0</v>
      </c>
      <c r="J11">
        <f t="shared" si="7"/>
        <v>0</v>
      </c>
      <c r="L11">
        <f t="shared" si="8"/>
        <v>0</v>
      </c>
      <c r="N11" s="22" t="e">
        <f t="shared" si="4"/>
        <v>#DIV/0!</v>
      </c>
      <c r="O11" s="13">
        <f t="shared" si="5"/>
        <v>0</v>
      </c>
      <c r="P11" s="17">
        <f t="shared" si="3"/>
        <v>0</v>
      </c>
      <c r="Q11" s="20">
        <f t="shared" si="3"/>
        <v>0</v>
      </c>
    </row>
    <row r="12" spans="1:17" x14ac:dyDescent="0.25">
      <c r="A12" s="1">
        <f t="shared" si="1"/>
        <v>45660</v>
      </c>
      <c r="I12">
        <f t="shared" si="6"/>
        <v>0</v>
      </c>
      <c r="J12">
        <f t="shared" si="7"/>
        <v>0</v>
      </c>
      <c r="L12">
        <f t="shared" si="8"/>
        <v>0</v>
      </c>
      <c r="N12" s="22" t="e">
        <f t="shared" si="4"/>
        <v>#DIV/0!</v>
      </c>
      <c r="O12" s="13">
        <f t="shared" si="5"/>
        <v>0</v>
      </c>
      <c r="P12" s="17">
        <f t="shared" si="3"/>
        <v>0</v>
      </c>
      <c r="Q12" s="20">
        <f t="shared" si="3"/>
        <v>0</v>
      </c>
    </row>
    <row r="13" spans="1:17" x14ac:dyDescent="0.25">
      <c r="A13" s="1">
        <f t="shared" si="1"/>
        <v>45661</v>
      </c>
      <c r="I13">
        <f t="shared" si="6"/>
        <v>0</v>
      </c>
      <c r="J13">
        <f t="shared" si="7"/>
        <v>0</v>
      </c>
      <c r="L13">
        <f t="shared" si="8"/>
        <v>0</v>
      </c>
      <c r="N13" s="22" t="e">
        <f t="shared" si="4"/>
        <v>#DIV/0!</v>
      </c>
      <c r="O13" s="13">
        <f t="shared" si="5"/>
        <v>0</v>
      </c>
      <c r="P13" s="17">
        <f t="shared" si="3"/>
        <v>0</v>
      </c>
      <c r="Q13" s="20">
        <f t="shared" si="3"/>
        <v>0</v>
      </c>
    </row>
    <row r="14" spans="1:17" x14ac:dyDescent="0.25">
      <c r="A14" s="1">
        <f t="shared" si="1"/>
        <v>45662</v>
      </c>
      <c r="I14">
        <f t="shared" si="6"/>
        <v>0</v>
      </c>
      <c r="J14">
        <f t="shared" si="7"/>
        <v>0</v>
      </c>
      <c r="L14">
        <f t="shared" si="8"/>
        <v>0</v>
      </c>
      <c r="N14" s="22" t="e">
        <f t="shared" si="4"/>
        <v>#DIV/0!</v>
      </c>
      <c r="O14" s="13">
        <f t="shared" si="5"/>
        <v>0</v>
      </c>
      <c r="P14" s="17">
        <f t="shared" si="3"/>
        <v>0</v>
      </c>
      <c r="Q14" s="20">
        <f t="shared" si="3"/>
        <v>0</v>
      </c>
    </row>
    <row r="15" spans="1:17" x14ac:dyDescent="0.25">
      <c r="A15" s="1">
        <f t="shared" si="1"/>
        <v>45663</v>
      </c>
      <c r="I15">
        <f t="shared" si="6"/>
        <v>0</v>
      </c>
      <c r="J15">
        <f t="shared" si="7"/>
        <v>0</v>
      </c>
      <c r="L15">
        <f t="shared" si="8"/>
        <v>0</v>
      </c>
      <c r="N15" s="22" t="e">
        <f t="shared" si="4"/>
        <v>#DIV/0!</v>
      </c>
      <c r="O15" s="13">
        <f t="shared" si="5"/>
        <v>0</v>
      </c>
      <c r="P15" s="17">
        <f t="shared" si="3"/>
        <v>0</v>
      </c>
      <c r="Q15" s="20">
        <f t="shared" si="3"/>
        <v>0</v>
      </c>
    </row>
    <row r="16" spans="1:17" x14ac:dyDescent="0.25">
      <c r="A16" s="1">
        <f t="shared" si="1"/>
        <v>45664</v>
      </c>
      <c r="I16">
        <f t="shared" si="6"/>
        <v>0</v>
      </c>
      <c r="J16">
        <f t="shared" si="7"/>
        <v>0</v>
      </c>
      <c r="L16">
        <f t="shared" si="8"/>
        <v>0</v>
      </c>
      <c r="N16" s="22" t="e">
        <f t="shared" si="4"/>
        <v>#DIV/0!</v>
      </c>
      <c r="O16" s="13">
        <f t="shared" si="5"/>
        <v>0</v>
      </c>
      <c r="P16" s="17">
        <f t="shared" si="3"/>
        <v>0</v>
      </c>
      <c r="Q16" s="20">
        <f t="shared" si="3"/>
        <v>0</v>
      </c>
    </row>
    <row r="17" spans="1:17" x14ac:dyDescent="0.25">
      <c r="A17" s="1">
        <f t="shared" si="1"/>
        <v>45665</v>
      </c>
      <c r="I17">
        <f t="shared" si="6"/>
        <v>0</v>
      </c>
      <c r="J17">
        <f t="shared" si="7"/>
        <v>0</v>
      </c>
      <c r="L17">
        <f t="shared" si="8"/>
        <v>0</v>
      </c>
      <c r="N17" s="22" t="e">
        <f t="shared" si="4"/>
        <v>#DIV/0!</v>
      </c>
      <c r="O17" s="13">
        <f t="shared" si="5"/>
        <v>0</v>
      </c>
      <c r="P17" s="17">
        <f t="shared" si="3"/>
        <v>0</v>
      </c>
      <c r="Q17" s="20">
        <f t="shared" si="3"/>
        <v>0</v>
      </c>
    </row>
    <row r="18" spans="1:17" x14ac:dyDescent="0.25">
      <c r="A18" s="1">
        <f t="shared" si="1"/>
        <v>45666</v>
      </c>
      <c r="I18">
        <f t="shared" si="6"/>
        <v>0</v>
      </c>
      <c r="J18">
        <f t="shared" si="7"/>
        <v>0</v>
      </c>
      <c r="L18">
        <f t="shared" si="8"/>
        <v>0</v>
      </c>
      <c r="N18" s="22" t="e">
        <f t="shared" si="4"/>
        <v>#DIV/0!</v>
      </c>
      <c r="O18" s="13">
        <f t="shared" si="5"/>
        <v>0</v>
      </c>
      <c r="P18" s="17">
        <f t="shared" si="3"/>
        <v>0</v>
      </c>
      <c r="Q18" s="20">
        <f t="shared" si="3"/>
        <v>0</v>
      </c>
    </row>
    <row r="19" spans="1:17" x14ac:dyDescent="0.25">
      <c r="A19" s="1">
        <f t="shared" si="1"/>
        <v>45667</v>
      </c>
      <c r="I19">
        <f t="shared" si="6"/>
        <v>0</v>
      </c>
      <c r="J19">
        <f t="shared" si="7"/>
        <v>0</v>
      </c>
      <c r="L19">
        <f t="shared" si="8"/>
        <v>0</v>
      </c>
      <c r="N19" s="22" t="e">
        <f t="shared" si="4"/>
        <v>#DIV/0!</v>
      </c>
      <c r="O19" s="13">
        <f t="shared" si="5"/>
        <v>0</v>
      </c>
      <c r="P19" s="17">
        <f t="shared" si="3"/>
        <v>0</v>
      </c>
      <c r="Q19" s="20">
        <f t="shared" si="3"/>
        <v>0</v>
      </c>
    </row>
    <row r="20" spans="1:17" x14ac:dyDescent="0.25">
      <c r="A20" s="1">
        <f t="shared" si="1"/>
        <v>45668</v>
      </c>
      <c r="I20">
        <f t="shared" si="6"/>
        <v>0</v>
      </c>
      <c r="J20">
        <f t="shared" si="7"/>
        <v>0</v>
      </c>
      <c r="L20">
        <f t="shared" si="8"/>
        <v>0</v>
      </c>
      <c r="N20" s="22" t="e">
        <f t="shared" si="4"/>
        <v>#DIV/0!</v>
      </c>
      <c r="O20" s="13">
        <f t="shared" si="5"/>
        <v>0</v>
      </c>
      <c r="P20" s="17">
        <f t="shared" si="3"/>
        <v>0</v>
      </c>
      <c r="Q20" s="20">
        <f t="shared" si="3"/>
        <v>0</v>
      </c>
    </row>
    <row r="21" spans="1:17" x14ac:dyDescent="0.25">
      <c r="A21" s="1">
        <f t="shared" si="1"/>
        <v>45669</v>
      </c>
      <c r="I21">
        <f t="shared" si="6"/>
        <v>0</v>
      </c>
      <c r="J21">
        <f t="shared" si="7"/>
        <v>0</v>
      </c>
      <c r="L21">
        <f t="shared" si="8"/>
        <v>0</v>
      </c>
      <c r="N21" s="22" t="e">
        <f t="shared" si="4"/>
        <v>#DIV/0!</v>
      </c>
      <c r="O21" s="13">
        <f t="shared" si="5"/>
        <v>0</v>
      </c>
      <c r="P21" s="17">
        <f t="shared" si="3"/>
        <v>0</v>
      </c>
      <c r="Q21" s="20">
        <f t="shared" si="3"/>
        <v>0</v>
      </c>
    </row>
    <row r="22" spans="1:17" x14ac:dyDescent="0.25">
      <c r="A22" s="1">
        <f t="shared" si="1"/>
        <v>45670</v>
      </c>
      <c r="I22">
        <f t="shared" si="6"/>
        <v>0</v>
      </c>
      <c r="J22">
        <f t="shared" si="7"/>
        <v>0</v>
      </c>
      <c r="L22">
        <f t="shared" si="8"/>
        <v>0</v>
      </c>
      <c r="N22" s="22" t="e">
        <f t="shared" si="4"/>
        <v>#DIV/0!</v>
      </c>
      <c r="O22" s="13">
        <f t="shared" si="5"/>
        <v>0</v>
      </c>
      <c r="P22" s="17">
        <f t="shared" si="5"/>
        <v>0</v>
      </c>
      <c r="Q22" s="20">
        <f t="shared" si="5"/>
        <v>0</v>
      </c>
    </row>
    <row r="23" spans="1:17" x14ac:dyDescent="0.25">
      <c r="A23" s="1">
        <f t="shared" si="1"/>
        <v>45671</v>
      </c>
      <c r="I23">
        <f t="shared" si="6"/>
        <v>0</v>
      </c>
      <c r="J23">
        <f t="shared" si="7"/>
        <v>0</v>
      </c>
      <c r="L23">
        <f t="shared" si="8"/>
        <v>0</v>
      </c>
      <c r="N23" s="22" t="e">
        <f t="shared" si="4"/>
        <v>#DIV/0!</v>
      </c>
      <c r="O23" s="13">
        <f t="shared" si="5"/>
        <v>0</v>
      </c>
      <c r="P23" s="17">
        <f t="shared" si="5"/>
        <v>0</v>
      </c>
      <c r="Q23" s="20">
        <f t="shared" si="5"/>
        <v>0</v>
      </c>
    </row>
    <row r="24" spans="1:17" x14ac:dyDescent="0.25">
      <c r="A24" s="1">
        <f t="shared" si="1"/>
        <v>45672</v>
      </c>
      <c r="I24">
        <f t="shared" si="6"/>
        <v>0</v>
      </c>
      <c r="J24">
        <f t="shared" si="7"/>
        <v>0</v>
      </c>
      <c r="L24">
        <f t="shared" si="8"/>
        <v>0</v>
      </c>
      <c r="N24" s="22" t="e">
        <f t="shared" si="4"/>
        <v>#DIV/0!</v>
      </c>
      <c r="O24" s="13">
        <f t="shared" si="5"/>
        <v>0</v>
      </c>
      <c r="P24" s="17">
        <f t="shared" si="5"/>
        <v>0</v>
      </c>
      <c r="Q24" s="20">
        <f t="shared" si="5"/>
        <v>0</v>
      </c>
    </row>
    <row r="25" spans="1:17" x14ac:dyDescent="0.25">
      <c r="A25" s="1">
        <f t="shared" si="1"/>
        <v>45673</v>
      </c>
      <c r="I25">
        <f t="shared" si="6"/>
        <v>0</v>
      </c>
      <c r="J25">
        <f t="shared" si="7"/>
        <v>0</v>
      </c>
      <c r="L25">
        <f t="shared" si="8"/>
        <v>0</v>
      </c>
      <c r="N25" s="22" t="e">
        <f t="shared" ref="N25:N27" si="9">(B25/B24-1)*100</f>
        <v>#DIV/0!</v>
      </c>
      <c r="O25" s="13">
        <f t="shared" ref="O25:O27" si="10">E25-E24</f>
        <v>0</v>
      </c>
      <c r="P25" s="17">
        <f t="shared" ref="P25:P27" si="11">F25-F24</f>
        <v>0</v>
      </c>
      <c r="Q25" s="20">
        <f t="shared" ref="Q25:Q27" si="12">G25-G24</f>
        <v>0</v>
      </c>
    </row>
    <row r="26" spans="1:17" x14ac:dyDescent="0.25">
      <c r="A26" s="1">
        <f t="shared" si="1"/>
        <v>45674</v>
      </c>
      <c r="I26">
        <f t="shared" si="6"/>
        <v>0</v>
      </c>
      <c r="J26">
        <f t="shared" si="7"/>
        <v>0</v>
      </c>
      <c r="L26">
        <f t="shared" si="8"/>
        <v>0</v>
      </c>
      <c r="N26" s="22" t="e">
        <f t="shared" si="9"/>
        <v>#DIV/0!</v>
      </c>
      <c r="O26" s="13">
        <f t="shared" si="10"/>
        <v>0</v>
      </c>
      <c r="P26" s="17">
        <f t="shared" si="11"/>
        <v>0</v>
      </c>
      <c r="Q26" s="20">
        <f t="shared" si="12"/>
        <v>0</v>
      </c>
    </row>
    <row r="27" spans="1:17" x14ac:dyDescent="0.25">
      <c r="A27" s="1">
        <f t="shared" si="1"/>
        <v>45675</v>
      </c>
      <c r="I27">
        <f t="shared" si="6"/>
        <v>0</v>
      </c>
      <c r="J27">
        <f t="shared" si="7"/>
        <v>0</v>
      </c>
      <c r="L27">
        <f t="shared" si="8"/>
        <v>0</v>
      </c>
      <c r="N27" s="22" t="e">
        <f t="shared" si="9"/>
        <v>#DIV/0!</v>
      </c>
      <c r="O27" s="13">
        <f t="shared" si="10"/>
        <v>0</v>
      </c>
      <c r="P27" s="17">
        <f t="shared" si="11"/>
        <v>0</v>
      </c>
      <c r="Q27" s="20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UNISWAP</vt:lpstr>
      <vt:lpstr>gUSD 26.12.24</vt:lpstr>
      <vt:lpstr>gUSD 26.06.25</vt:lpstr>
      <vt:lpstr>mPendle 27.03.25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2025-01-30T06:37:54Z</dcterms:modified>
</cp:coreProperties>
</file>