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___  __ + _\фprttp\"/>
    </mc:Choice>
  </mc:AlternateContent>
  <bookViews>
    <workbookView xWindow="0" yWindow="0" windowWidth="28800" windowHeight="12345" activeTab="3"/>
  </bookViews>
  <sheets>
    <sheet name="UNISWAP" sheetId="1" r:id="rId1"/>
    <sheet name="gUSD 26.12.24" sheetId="2" r:id="rId2"/>
    <sheet name="gUSD 26.06.25" sheetId="3" r:id="rId3"/>
    <sheet name="mPendle 27.03.25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4" l="1"/>
  <c r="P27" i="4"/>
  <c r="O27" i="4"/>
  <c r="N27" i="4"/>
  <c r="Q26" i="4"/>
  <c r="P26" i="4"/>
  <c r="O26" i="4"/>
  <c r="N26" i="4"/>
  <c r="Q25" i="4"/>
  <c r="P25" i="4"/>
  <c r="O25" i="4"/>
  <c r="N25" i="4"/>
  <c r="Q24" i="4"/>
  <c r="P24" i="4"/>
  <c r="O24" i="4"/>
  <c r="N24" i="4"/>
  <c r="Q23" i="4"/>
  <c r="P23" i="4"/>
  <c r="O23" i="4"/>
  <c r="N23" i="4"/>
  <c r="Q22" i="4"/>
  <c r="P22" i="4"/>
  <c r="O22" i="4"/>
  <c r="N22" i="4"/>
  <c r="Q21" i="4"/>
  <c r="P21" i="4"/>
  <c r="O21" i="4"/>
  <c r="N21" i="4"/>
  <c r="Q20" i="4"/>
  <c r="P20" i="4"/>
  <c r="O20" i="4"/>
  <c r="N20" i="4"/>
  <c r="Q19" i="4"/>
  <c r="P19" i="4"/>
  <c r="O19" i="4"/>
  <c r="N19" i="4"/>
  <c r="Q18" i="4"/>
  <c r="P18" i="4"/>
  <c r="O18" i="4"/>
  <c r="N18" i="4"/>
  <c r="Q17" i="4"/>
  <c r="P17" i="4"/>
  <c r="O17" i="4"/>
  <c r="N17" i="4"/>
  <c r="Q16" i="4"/>
  <c r="P16" i="4"/>
  <c r="O16" i="4"/>
  <c r="N16" i="4"/>
  <c r="Q15" i="4"/>
  <c r="P15" i="4"/>
  <c r="O15" i="4"/>
  <c r="N15" i="4"/>
  <c r="Q14" i="4"/>
  <c r="P14" i="4"/>
  <c r="O14" i="4"/>
  <c r="N14" i="4"/>
  <c r="Q13" i="4"/>
  <c r="P13" i="4"/>
  <c r="O13" i="4"/>
  <c r="N13" i="4"/>
  <c r="Q12" i="4"/>
  <c r="P12" i="4"/>
  <c r="O12" i="4"/>
  <c r="N12" i="4"/>
  <c r="Q11" i="4"/>
  <c r="P11" i="4"/>
  <c r="O11" i="4"/>
  <c r="N11" i="4"/>
  <c r="Q10" i="4"/>
  <c r="P10" i="4"/>
  <c r="O10" i="4"/>
  <c r="N10" i="4"/>
  <c r="Q9" i="4"/>
  <c r="P9" i="4"/>
  <c r="O9" i="4"/>
  <c r="N9" i="4"/>
  <c r="Q8" i="4"/>
  <c r="P8" i="4"/>
  <c r="O8" i="4"/>
  <c r="N8" i="4"/>
  <c r="Q7" i="4"/>
  <c r="P7" i="4"/>
  <c r="O7" i="4"/>
  <c r="N7" i="4"/>
  <c r="Q6" i="4"/>
  <c r="P6" i="4"/>
  <c r="O6" i="4"/>
  <c r="N6" i="4"/>
  <c r="Q23" i="3"/>
  <c r="P23" i="3"/>
  <c r="O23" i="3"/>
  <c r="N23" i="3"/>
  <c r="Q22" i="3"/>
  <c r="P22" i="3"/>
  <c r="O22" i="3"/>
  <c r="N22" i="3"/>
  <c r="Q21" i="3"/>
  <c r="P21" i="3"/>
  <c r="O21" i="3"/>
  <c r="N21" i="3"/>
  <c r="Q20" i="3"/>
  <c r="P20" i="3"/>
  <c r="O20" i="3"/>
  <c r="N20" i="3"/>
  <c r="Q19" i="3"/>
  <c r="P19" i="3"/>
  <c r="O19" i="3"/>
  <c r="N19" i="3"/>
  <c r="Q18" i="3"/>
  <c r="P18" i="3"/>
  <c r="O18" i="3"/>
  <c r="N18" i="3"/>
  <c r="Q17" i="3"/>
  <c r="P17" i="3"/>
  <c r="O17" i="3"/>
  <c r="N17" i="3"/>
  <c r="Q16" i="3"/>
  <c r="P16" i="3"/>
  <c r="O16" i="3"/>
  <c r="N16" i="3"/>
  <c r="Q15" i="3"/>
  <c r="P15" i="3"/>
  <c r="O15" i="3"/>
  <c r="N15" i="3"/>
  <c r="Q14" i="3"/>
  <c r="P14" i="3"/>
  <c r="O14" i="3"/>
  <c r="N14" i="3"/>
  <c r="Q13" i="3"/>
  <c r="P13" i="3"/>
  <c r="O13" i="3"/>
  <c r="N13" i="3"/>
  <c r="Q12" i="3"/>
  <c r="P12" i="3"/>
  <c r="O12" i="3"/>
  <c r="N12" i="3"/>
  <c r="Q11" i="3"/>
  <c r="P11" i="3"/>
  <c r="O11" i="3"/>
  <c r="N11" i="3"/>
  <c r="Q10" i="3"/>
  <c r="P10" i="3"/>
  <c r="O10" i="3"/>
  <c r="N10" i="3"/>
  <c r="Q9" i="3"/>
  <c r="P9" i="3"/>
  <c r="O9" i="3"/>
  <c r="N9" i="3"/>
  <c r="Q8" i="3"/>
  <c r="P8" i="3"/>
  <c r="O8" i="3"/>
  <c r="N8" i="3"/>
  <c r="Q7" i="3"/>
  <c r="P7" i="3"/>
  <c r="O7" i="3"/>
  <c r="N7" i="3"/>
  <c r="Q6" i="3"/>
  <c r="P6" i="3"/>
  <c r="O6" i="3"/>
  <c r="N6" i="3"/>
  <c r="Q5" i="3"/>
  <c r="P5" i="3"/>
  <c r="O5" i="3"/>
  <c r="N5" i="3"/>
  <c r="L27" i="4"/>
  <c r="J27" i="4"/>
  <c r="I27" i="4"/>
  <c r="L26" i="4"/>
  <c r="J26" i="4"/>
  <c r="I26" i="4"/>
  <c r="L25" i="4"/>
  <c r="J25" i="4"/>
  <c r="I25" i="4"/>
  <c r="L24" i="4"/>
  <c r="J24" i="4"/>
  <c r="I24" i="4"/>
  <c r="L23" i="4"/>
  <c r="J23" i="4"/>
  <c r="I23" i="4"/>
  <c r="L22" i="4"/>
  <c r="J22" i="4"/>
  <c r="I22" i="4"/>
  <c r="L21" i="4"/>
  <c r="J21" i="4"/>
  <c r="I21" i="4"/>
  <c r="L20" i="4"/>
  <c r="J20" i="4"/>
  <c r="I20" i="4"/>
  <c r="L19" i="4"/>
  <c r="J19" i="4"/>
  <c r="I19" i="4"/>
  <c r="L18" i="4"/>
  <c r="J18" i="4"/>
  <c r="I18" i="4"/>
  <c r="L17" i="4"/>
  <c r="J17" i="4"/>
  <c r="I17" i="4"/>
  <c r="L16" i="4"/>
  <c r="J16" i="4"/>
  <c r="I16" i="4"/>
  <c r="L15" i="4"/>
  <c r="J15" i="4"/>
  <c r="I15" i="4"/>
  <c r="L14" i="4"/>
  <c r="J14" i="4"/>
  <c r="I14" i="4"/>
  <c r="L13" i="4"/>
  <c r="J13" i="4"/>
  <c r="I13" i="4"/>
  <c r="L12" i="4"/>
  <c r="J12" i="4"/>
  <c r="I12" i="4"/>
  <c r="L11" i="4"/>
  <c r="J11" i="4"/>
  <c r="I11" i="4"/>
  <c r="L10" i="4"/>
  <c r="J10" i="4"/>
  <c r="I10" i="4"/>
  <c r="L9" i="4"/>
  <c r="J9" i="4"/>
  <c r="I9" i="4"/>
  <c r="L8" i="4"/>
  <c r="J8" i="4"/>
  <c r="I8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L23" i="3"/>
  <c r="J23" i="3"/>
  <c r="I23" i="3"/>
  <c r="L22" i="3"/>
  <c r="J22" i="3"/>
  <c r="I22" i="3"/>
  <c r="L21" i="3"/>
  <c r="J21" i="3"/>
  <c r="I21" i="3"/>
  <c r="L20" i="3"/>
  <c r="J20" i="3"/>
  <c r="I20" i="3"/>
  <c r="L19" i="3"/>
  <c r="J19" i="3"/>
  <c r="I19" i="3"/>
  <c r="L18" i="3"/>
  <c r="J18" i="3"/>
  <c r="I18" i="3"/>
  <c r="L17" i="3"/>
  <c r="J17" i="3"/>
  <c r="I17" i="3"/>
  <c r="L16" i="3"/>
  <c r="J16" i="3"/>
  <c r="I16" i="3"/>
  <c r="L15" i="3"/>
  <c r="J15" i="3"/>
  <c r="I15" i="3"/>
  <c r="L14" i="3"/>
  <c r="J14" i="3"/>
  <c r="I14" i="3"/>
  <c r="L13" i="3"/>
  <c r="J13" i="3"/>
  <c r="I13" i="3"/>
  <c r="L12" i="3"/>
  <c r="J12" i="3"/>
  <c r="I12" i="3"/>
  <c r="L11" i="3"/>
  <c r="J11" i="3"/>
  <c r="I11" i="3"/>
  <c r="L10" i="3"/>
  <c r="J10" i="3"/>
  <c r="I10" i="3"/>
  <c r="L9" i="3"/>
  <c r="J9" i="3"/>
  <c r="I9" i="3"/>
  <c r="L8" i="3"/>
  <c r="J8" i="3"/>
  <c r="I8" i="3"/>
  <c r="L7" i="3"/>
  <c r="J7" i="3"/>
  <c r="I7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7" i="3"/>
  <c r="L7" i="4"/>
  <c r="J7" i="4"/>
  <c r="I7" i="4"/>
  <c r="L6" i="4"/>
  <c r="J6" i="4"/>
  <c r="I6" i="4"/>
  <c r="A6" i="4"/>
  <c r="A7" i="4" s="1"/>
  <c r="L5" i="4"/>
  <c r="I6" i="3"/>
  <c r="L6" i="3"/>
  <c r="L5" i="3"/>
  <c r="J5" i="3"/>
  <c r="I5" i="3"/>
  <c r="L4" i="3"/>
  <c r="A5" i="3"/>
  <c r="A6" i="3" s="1"/>
  <c r="J6" i="3" l="1"/>
  <c r="K40" i="2"/>
  <c r="I40" i="2"/>
  <c r="H40" i="2"/>
  <c r="C40" i="2"/>
  <c r="A40" i="2" l="1"/>
  <c r="K39" i="2"/>
  <c r="I39" i="2"/>
  <c r="H39" i="2"/>
  <c r="K38" i="2"/>
  <c r="I38" i="2"/>
  <c r="H38" i="2"/>
  <c r="K37" i="2"/>
  <c r="I37" i="2"/>
  <c r="H37" i="2"/>
  <c r="K36" i="2"/>
  <c r="I36" i="2"/>
  <c r="H36" i="2"/>
  <c r="K35" i="2"/>
  <c r="I35" i="2"/>
  <c r="H35" i="2"/>
  <c r="K34" i="2"/>
  <c r="I34" i="2"/>
  <c r="H34" i="2"/>
  <c r="K33" i="2"/>
  <c r="I33" i="2"/>
  <c r="H33" i="2"/>
  <c r="A39" i="2"/>
  <c r="A34" i="2"/>
  <c r="A35" i="2" s="1"/>
  <c r="A36" i="2" s="1"/>
  <c r="A37" i="2" s="1"/>
  <c r="A38" i="2" s="1"/>
  <c r="A33" i="2"/>
  <c r="K32" i="2" l="1"/>
  <c r="I32" i="2"/>
  <c r="H32" i="2"/>
  <c r="K31" i="2"/>
  <c r="I31" i="2"/>
  <c r="H31" i="2"/>
  <c r="K30" i="2"/>
  <c r="I30" i="2"/>
  <c r="H30" i="2"/>
  <c r="K29" i="2"/>
  <c r="I29" i="2"/>
  <c r="H29" i="2"/>
  <c r="K28" i="2"/>
  <c r="I28" i="2"/>
  <c r="H28" i="2"/>
  <c r="K27" i="2"/>
  <c r="I27" i="2"/>
  <c r="H27" i="2"/>
  <c r="I26" i="2"/>
  <c r="H26" i="2"/>
  <c r="K26" i="2"/>
  <c r="A31" i="2"/>
  <c r="A32" i="2" s="1"/>
  <c r="A26" i="2"/>
  <c r="A27" i="2" s="1"/>
  <c r="A28" i="2" s="1"/>
  <c r="A29" i="2" s="1"/>
  <c r="A30" i="2" s="1"/>
  <c r="K25" i="2" l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A2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5" i="2"/>
  <c r="G29" i="1" l="1"/>
  <c r="G28" i="1" l="1"/>
  <c r="G27" i="1" l="1"/>
  <c r="G26" i="1" l="1"/>
  <c r="G25" i="1" l="1"/>
  <c r="G24" i="1"/>
  <c r="G23" i="1" l="1"/>
  <c r="G22" i="1"/>
  <c r="G21" i="1"/>
  <c r="G20" i="1"/>
  <c r="G19" i="1" l="1"/>
  <c r="G18" i="1" l="1"/>
  <c r="G17" i="1"/>
  <c r="G16" i="1" l="1"/>
  <c r="G15" i="1" l="1"/>
  <c r="G14" i="1" l="1"/>
  <c r="H14" i="1" l="1"/>
  <c r="G13" i="1"/>
  <c r="H13" i="1" s="1"/>
  <c r="G12" i="1"/>
  <c r="C13" i="1"/>
  <c r="C14" i="1" s="1"/>
  <c r="L13" i="1" l="1"/>
  <c r="M13" i="1"/>
  <c r="M14" i="1"/>
  <c r="L14" i="1"/>
  <c r="H29" i="1"/>
  <c r="H28" i="1"/>
  <c r="H27" i="1"/>
  <c r="H26" i="1"/>
  <c r="H24" i="1"/>
  <c r="H20" i="1"/>
  <c r="H25" i="1"/>
  <c r="H22" i="1"/>
  <c r="H19" i="1"/>
  <c r="H23" i="1"/>
  <c r="H21" i="1"/>
  <c r="H18" i="1"/>
  <c r="H16" i="1"/>
  <c r="H17" i="1"/>
  <c r="H15" i="1"/>
  <c r="H12" i="1"/>
  <c r="M16" i="1" l="1"/>
  <c r="L16" i="1"/>
  <c r="L19" i="1"/>
  <c r="M19" i="1"/>
  <c r="M24" i="1"/>
  <c r="L24" i="1"/>
  <c r="L29" i="1"/>
  <c r="M29" i="1"/>
  <c r="M12" i="1"/>
  <c r="L12" i="1"/>
  <c r="M18" i="1"/>
  <c r="L18" i="1"/>
  <c r="M22" i="1"/>
  <c r="L22" i="1"/>
  <c r="M26" i="1"/>
  <c r="L26" i="1"/>
  <c r="L15" i="1"/>
  <c r="M15" i="1"/>
  <c r="L21" i="1"/>
  <c r="M21" i="1"/>
  <c r="L25" i="1"/>
  <c r="M25" i="1"/>
  <c r="L27" i="1"/>
  <c r="M27" i="1"/>
  <c r="L17" i="1"/>
  <c r="M17" i="1"/>
  <c r="L23" i="1"/>
  <c r="M23" i="1"/>
  <c r="M20" i="1"/>
  <c r="L20" i="1"/>
  <c r="L28" i="1"/>
  <c r="M28" i="1"/>
</calcChain>
</file>

<file path=xl/sharedStrings.xml><?xml version="1.0" encoding="utf-8"?>
<sst xmlns="http://schemas.openxmlformats.org/spreadsheetml/2006/main" count="46" uniqueCount="23">
  <si>
    <t>расчет</t>
  </si>
  <si>
    <t>верх.</t>
  </si>
  <si>
    <t>нижн.</t>
  </si>
  <si>
    <t>delta</t>
  </si>
  <si>
    <t>факт, $</t>
  </si>
  <si>
    <t>факт %$</t>
  </si>
  <si>
    <t>pos. val</t>
  </si>
  <si>
    <t>rew</t>
  </si>
  <si>
    <t>Impl.APY</t>
  </si>
  <si>
    <t>undrl.APY 1d</t>
  </si>
  <si>
    <t>undrl.APY 7d</t>
  </si>
  <si>
    <t>измен. Pos</t>
  </si>
  <si>
    <t>дата</t>
  </si>
  <si>
    <t>измен. Rew</t>
  </si>
  <si>
    <t>сумм. Rew+Pos</t>
  </si>
  <si>
    <t>price</t>
  </si>
  <si>
    <t>1145,87 YT</t>
  </si>
  <si>
    <t>2326,45 YT</t>
  </si>
  <si>
    <t>1540,83  YT</t>
  </si>
  <si>
    <t>изм. price</t>
  </si>
  <si>
    <t>изм. Impl.APY</t>
  </si>
  <si>
    <t>изм. undrl.APY 7d</t>
  </si>
  <si>
    <t>изм. undrl.APY 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</si>
</sst>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6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219C4"/>
      <name val="Calibri"/>
      <family val="2"/>
      <charset val="204"/>
      <scheme val="minor"/>
    </font>
    <font>
      <sz val="11"/>
      <color rgb="FF9933FF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9" fontId="1" fillId="0" borderId="0" xfId="0" applyNumberFormat="1" applyFont="1"/>
    <xf numFmtId="0" fontId="1" fillId="0" borderId="0" xfId="0" applyFont="1"/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166" fontId="4" fillId="0" borderId="0" xfId="0" applyNumberFormat="1" applyFont="1"/>
    <xf numFmtId="0" fontId="4" fillId="0" borderId="0" xfId="0" applyFont="1" applyAlignment="1">
      <alignment horizontal="right" textRotation="90"/>
    </xf>
    <xf numFmtId="0" fontId="5" fillId="0" borderId="0" xfId="0" applyFont="1" applyAlignment="1">
      <alignment horizontal="right" textRotation="90"/>
    </xf>
    <xf numFmtId="0" fontId="5" fillId="0" borderId="0" xfId="0" applyFont="1"/>
    <xf numFmtId="166" fontId="5" fillId="0" borderId="0" xfId="0" applyNumberFormat="1" applyFont="1"/>
    <xf numFmtId="0" fontId="6" fillId="0" borderId="0" xfId="0" applyFont="1" applyAlignment="1">
      <alignment horizontal="right" textRotation="90"/>
    </xf>
    <xf numFmtId="0" fontId="6" fillId="0" borderId="0" xfId="0" applyFont="1"/>
    <xf numFmtId="166" fontId="6" fillId="0" borderId="0" xfId="0" applyNumberFormat="1" applyFont="1"/>
    <xf numFmtId="0" fontId="1" fillId="0" borderId="0" xfId="0" applyFont="1" applyAlignment="1">
      <alignment textRotation="90"/>
    </xf>
    <xf numFmtId="166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33FF"/>
      <color rgb="FF9966FF"/>
      <color rgb="FFCC66FF"/>
      <color rgb="FF4E4454"/>
      <color rgb="FF5D3B56"/>
      <color rgb="FF0219C4"/>
      <color rgb="FF1007BF"/>
      <color rgb="FF2472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UNISWAP!$I$12:$I$29</c:f>
              <c:numCache>
                <c:formatCode>General</c:formatCode>
                <c:ptCount val="18"/>
                <c:pt idx="0">
                  <c:v>18</c:v>
                </c:pt>
                <c:pt idx="1">
                  <c:v>17</c:v>
                </c:pt>
                <c:pt idx="2">
                  <c:v>23</c:v>
                </c:pt>
                <c:pt idx="3">
                  <c:v>21</c:v>
                </c:pt>
                <c:pt idx="4">
                  <c:v>31</c:v>
                </c:pt>
                <c:pt idx="5">
                  <c:v>12</c:v>
                </c:pt>
                <c:pt idx="6">
                  <c:v>11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23</c:v>
                </c:pt>
                <c:pt idx="15">
                  <c:v>48</c:v>
                </c:pt>
                <c:pt idx="16">
                  <c:v>60</c:v>
                </c:pt>
                <c:pt idx="1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B-475D-A087-FF3678C55DE1}"/>
            </c:ext>
          </c:extLst>
        </c:ser>
        <c:ser>
          <c:idx val="0"/>
          <c:order val="1"/>
          <c:tx>
            <c:v>расчет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UNISWAP!$H$12:$H$29</c:f>
              <c:numCache>
                <c:formatCode>General</c:formatCode>
                <c:ptCount val="18"/>
                <c:pt idx="0">
                  <c:v>15.512887886284135</c:v>
                </c:pt>
                <c:pt idx="1">
                  <c:v>14.854074007613512</c:v>
                </c:pt>
                <c:pt idx="2">
                  <c:v>19.956677219651656</c:v>
                </c:pt>
                <c:pt idx="3">
                  <c:v>18.451915559030496</c:v>
                </c:pt>
                <c:pt idx="4">
                  <c:v>27.768876812058611</c:v>
                </c:pt>
                <c:pt idx="5">
                  <c:v>9.6194516720286316</c:v>
                </c:pt>
                <c:pt idx="6">
                  <c:v>9.2157038670067664</c:v>
                </c:pt>
                <c:pt idx="7">
                  <c:v>5.602481446827059</c:v>
                </c:pt>
                <c:pt idx="8">
                  <c:v>2.0020764172829555</c:v>
                </c:pt>
                <c:pt idx="9">
                  <c:v>2.8646868070598068</c:v>
                </c:pt>
                <c:pt idx="10">
                  <c:v>2.4071059613684103</c:v>
                </c:pt>
                <c:pt idx="11">
                  <c:v>1.529114702828777</c:v>
                </c:pt>
                <c:pt idx="12">
                  <c:v>1.4060677527269323</c:v>
                </c:pt>
                <c:pt idx="13">
                  <c:v>0.91644343044644128</c:v>
                </c:pt>
                <c:pt idx="14">
                  <c:v>20.525769363872886</c:v>
                </c:pt>
                <c:pt idx="15">
                  <c:v>45.164639382714448</c:v>
                </c:pt>
                <c:pt idx="16">
                  <c:v>57.630833514913043</c:v>
                </c:pt>
                <c:pt idx="17">
                  <c:v>92.979915148873999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B-475D-A087-FF3678C5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05536"/>
        <c:axId val="275003040"/>
      </c:scatterChart>
      <c:valAx>
        <c:axId val="275005536"/>
        <c:scaling>
          <c:orientation val="minMax"/>
          <c:min val="3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3040"/>
        <c:crosses val="autoZero"/>
        <c:crossBetween val="midCat"/>
      </c:valAx>
      <c:valAx>
        <c:axId val="275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553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114300</xdr:rowOff>
    </xdr:to>
    <xdr:sp macro="" textlink="">
      <xdr:nvSpPr>
        <xdr:cNvPr id="1027" name="AutoShape 3" descr="Uniswap png | PNGWing"/>
        <xdr:cNvSpPr>
          <a:spLocks noChangeAspect="1" noChangeArrowheads="1"/>
        </xdr:cNvSpPr>
      </xdr:nvSpPr>
      <xdr:spPr bwMode="auto">
        <a:xfrm>
          <a:off x="43338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428625</xdr:colOff>
      <xdr:row>1</xdr:row>
      <xdr:rowOff>19050</xdr:rowOff>
    </xdr:from>
    <xdr:to>
      <xdr:col>2</xdr:col>
      <xdr:colOff>523875</xdr:colOff>
      <xdr:row>8</xdr:row>
      <xdr:rowOff>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09550"/>
          <a:ext cx="13144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588308</xdr:colOff>
      <xdr:row>11</xdr:row>
      <xdr:rowOff>89647</xdr:rowOff>
    </xdr:from>
    <xdr:to>
      <xdr:col>24</xdr:col>
      <xdr:colOff>593912</xdr:colOff>
      <xdr:row>28</xdr:row>
      <xdr:rowOff>150157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M30"/>
  <sheetViews>
    <sheetView zoomScale="85" zoomScaleNormal="85" workbookViewId="0">
      <selection activeCell="I6" sqref="I6"/>
    </sheetView>
  </sheetViews>
  <sheetFormatPr defaultRowHeight="15" x14ac:dyDescent="0.25"/>
  <cols>
    <col min="5" max="5" width="10.140625" bestFit="1" customWidth="1"/>
    <col min="7" max="7" width="9.140625" style="3"/>
  </cols>
  <sheetData>
    <row r="11" spans="2:13" x14ac:dyDescent="0.25">
      <c r="B11" s="5" t="s">
        <v>1</v>
      </c>
      <c r="C11" s="5">
        <v>3999.75</v>
      </c>
      <c r="H11" s="2" t="s">
        <v>0</v>
      </c>
      <c r="I11" s="2" t="s">
        <v>5</v>
      </c>
      <c r="J11" t="s">
        <v>4</v>
      </c>
    </row>
    <row r="12" spans="2:13" x14ac:dyDescent="0.25">
      <c r="B12" s="5" t="s">
        <v>2</v>
      </c>
      <c r="C12" s="5">
        <v>3219.56</v>
      </c>
      <c r="E12" s="1">
        <v>45608</v>
      </c>
      <c r="F12">
        <v>3340.59</v>
      </c>
      <c r="G12" s="3">
        <f t="shared" ref="G12:G25" si="0">F12-$C$12</f>
        <v>121.0300000000002</v>
      </c>
      <c r="H12">
        <f t="shared" ref="H12:H29" si="1">G12/$C$14</f>
        <v>15.512887886284135</v>
      </c>
      <c r="I12">
        <v>18</v>
      </c>
      <c r="L12">
        <f>I12-H12</f>
        <v>2.4871121137158649</v>
      </c>
      <c r="M12">
        <f>(I12/H12-1)*100</f>
        <v>16.032553912252979</v>
      </c>
    </row>
    <row r="13" spans="2:13" x14ac:dyDescent="0.25">
      <c r="B13" s="3" t="s">
        <v>3</v>
      </c>
      <c r="C13" s="3">
        <f>C11-C12</f>
        <v>780.19</v>
      </c>
      <c r="F13">
        <v>3335.45</v>
      </c>
      <c r="G13" s="3">
        <f t="shared" si="0"/>
        <v>115.88999999999987</v>
      </c>
      <c r="H13">
        <f t="shared" si="1"/>
        <v>14.854074007613512</v>
      </c>
      <c r="I13">
        <v>17</v>
      </c>
      <c r="L13">
        <f t="shared" ref="L13:L29" si="2">I13-H13</f>
        <v>2.1459259923864877</v>
      </c>
      <c r="M13">
        <f t="shared" ref="M13:M29" si="3">(I13/H13-1)*100</f>
        <v>14.446716714125607</v>
      </c>
    </row>
    <row r="14" spans="2:13" x14ac:dyDescent="0.25">
      <c r="B14" s="4">
        <v>0.01</v>
      </c>
      <c r="C14" s="5">
        <f>C13/100</f>
        <v>7.8019000000000007</v>
      </c>
      <c r="F14">
        <v>3375.26</v>
      </c>
      <c r="G14" s="3">
        <f t="shared" si="0"/>
        <v>155.70000000000027</v>
      </c>
      <c r="H14">
        <f t="shared" si="1"/>
        <v>19.956677219651656</v>
      </c>
      <c r="I14">
        <v>23</v>
      </c>
      <c r="L14">
        <f t="shared" si="2"/>
        <v>3.043322780348344</v>
      </c>
      <c r="M14">
        <f t="shared" si="3"/>
        <v>15.24964675658298</v>
      </c>
    </row>
    <row r="15" spans="2:13" x14ac:dyDescent="0.25">
      <c r="F15">
        <v>3363.52</v>
      </c>
      <c r="G15" s="3">
        <f t="shared" si="0"/>
        <v>143.96000000000004</v>
      </c>
      <c r="H15">
        <f t="shared" si="1"/>
        <v>18.451915559030496</v>
      </c>
      <c r="I15">
        <v>21</v>
      </c>
      <c r="L15">
        <f t="shared" si="2"/>
        <v>2.5480844409695038</v>
      </c>
      <c r="M15">
        <f t="shared" si="3"/>
        <v>13.809322033898287</v>
      </c>
    </row>
    <row r="16" spans="2:13" x14ac:dyDescent="0.25">
      <c r="F16">
        <v>3436.21</v>
      </c>
      <c r="G16" s="3">
        <f t="shared" si="0"/>
        <v>216.65000000000009</v>
      </c>
      <c r="H16">
        <f t="shared" si="1"/>
        <v>27.768876812058611</v>
      </c>
      <c r="I16">
        <v>31</v>
      </c>
      <c r="L16">
        <f t="shared" si="2"/>
        <v>3.2311231879413889</v>
      </c>
      <c r="M16">
        <f t="shared" si="3"/>
        <v>11.635771982460152</v>
      </c>
    </row>
    <row r="17" spans="5:13" x14ac:dyDescent="0.25">
      <c r="F17">
        <v>3294.61</v>
      </c>
      <c r="G17" s="3">
        <f t="shared" si="0"/>
        <v>75.050000000000182</v>
      </c>
      <c r="H17">
        <f t="shared" si="1"/>
        <v>9.6194516720286316</v>
      </c>
      <c r="I17">
        <v>12</v>
      </c>
      <c r="L17">
        <f t="shared" si="2"/>
        <v>2.3805483279713684</v>
      </c>
      <c r="M17">
        <f t="shared" si="3"/>
        <v>24.747235176548664</v>
      </c>
    </row>
    <row r="18" spans="5:13" x14ac:dyDescent="0.25">
      <c r="F18">
        <v>3291.46</v>
      </c>
      <c r="G18" s="3">
        <f t="shared" si="0"/>
        <v>71.900000000000091</v>
      </c>
      <c r="H18">
        <f t="shared" si="1"/>
        <v>9.2157038670067664</v>
      </c>
      <c r="I18">
        <v>11</v>
      </c>
      <c r="L18">
        <f t="shared" si="2"/>
        <v>1.7842961329932336</v>
      </c>
      <c r="M18">
        <f t="shared" si="3"/>
        <v>19.361474269819045</v>
      </c>
    </row>
    <row r="19" spans="5:13" x14ac:dyDescent="0.25">
      <c r="F19">
        <v>3263.27</v>
      </c>
      <c r="G19" s="3">
        <f t="shared" si="0"/>
        <v>43.710000000000036</v>
      </c>
      <c r="H19">
        <f t="shared" si="1"/>
        <v>5.602481446827059</v>
      </c>
      <c r="I19">
        <v>7</v>
      </c>
      <c r="L19">
        <f t="shared" si="2"/>
        <v>1.397518553172941</v>
      </c>
      <c r="M19">
        <f t="shared" si="3"/>
        <v>24.94463509494387</v>
      </c>
    </row>
    <row r="20" spans="5:13" x14ac:dyDescent="0.25">
      <c r="F20">
        <v>3235.18</v>
      </c>
      <c r="G20" s="3">
        <f t="shared" si="0"/>
        <v>15.619999999999891</v>
      </c>
      <c r="H20">
        <f t="shared" si="1"/>
        <v>2.0020764172829555</v>
      </c>
      <c r="I20">
        <v>4</v>
      </c>
      <c r="L20">
        <f t="shared" si="2"/>
        <v>1.9979235827170445</v>
      </c>
      <c r="M20">
        <f t="shared" si="3"/>
        <v>99.792573623560926</v>
      </c>
    </row>
    <row r="21" spans="5:13" x14ac:dyDescent="0.25">
      <c r="F21">
        <v>3241.91</v>
      </c>
      <c r="G21" s="3">
        <f t="shared" si="0"/>
        <v>22.349999999999909</v>
      </c>
      <c r="H21">
        <f t="shared" si="1"/>
        <v>2.8646868070598068</v>
      </c>
      <c r="I21">
        <v>4</v>
      </c>
      <c r="L21">
        <f t="shared" si="2"/>
        <v>1.1353131929401932</v>
      </c>
      <c r="M21">
        <f t="shared" si="3"/>
        <v>39.631319910515117</v>
      </c>
    </row>
    <row r="22" spans="5:13" x14ac:dyDescent="0.25">
      <c r="F22">
        <v>3238.34</v>
      </c>
      <c r="G22" s="3">
        <f t="shared" si="0"/>
        <v>18.7800000000002</v>
      </c>
      <c r="H22">
        <f t="shared" si="1"/>
        <v>2.4071059613684103</v>
      </c>
      <c r="I22">
        <v>3</v>
      </c>
      <c r="L22">
        <f t="shared" si="2"/>
        <v>0.59289403863158974</v>
      </c>
      <c r="M22">
        <f t="shared" si="3"/>
        <v>24.630990415334143</v>
      </c>
    </row>
    <row r="23" spans="5:13" x14ac:dyDescent="0.25">
      <c r="F23">
        <v>3231.49</v>
      </c>
      <c r="G23" s="3">
        <f t="shared" si="0"/>
        <v>11.929999999999836</v>
      </c>
      <c r="H23">
        <f t="shared" si="1"/>
        <v>1.529114702828777</v>
      </c>
      <c r="I23">
        <v>2</v>
      </c>
      <c r="L23">
        <f t="shared" si="2"/>
        <v>0.47088529717122296</v>
      </c>
      <c r="M23">
        <f t="shared" si="3"/>
        <v>30.794635373011015</v>
      </c>
    </row>
    <row r="24" spans="5:13" x14ac:dyDescent="0.25">
      <c r="E24" s="1">
        <v>45609</v>
      </c>
      <c r="F24">
        <v>3230.53</v>
      </c>
      <c r="G24" s="3">
        <f t="shared" si="0"/>
        <v>10.970000000000255</v>
      </c>
      <c r="H24">
        <f t="shared" si="1"/>
        <v>1.4060677527269323</v>
      </c>
      <c r="I24">
        <v>2</v>
      </c>
      <c r="J24">
        <v>16</v>
      </c>
      <c r="L24">
        <f t="shared" si="2"/>
        <v>0.5939322472730677</v>
      </c>
      <c r="M24">
        <f t="shared" si="3"/>
        <v>42.240656335457061</v>
      </c>
    </row>
    <row r="25" spans="5:13" x14ac:dyDescent="0.25">
      <c r="F25">
        <v>3226.71</v>
      </c>
      <c r="G25" s="3">
        <f t="shared" si="0"/>
        <v>7.1500000000000909</v>
      </c>
      <c r="H25">
        <f t="shared" si="1"/>
        <v>0.91644343044644128</v>
      </c>
      <c r="I25">
        <v>1</v>
      </c>
      <c r="J25">
        <v>5.78</v>
      </c>
      <c r="L25">
        <f t="shared" si="2"/>
        <v>8.3556569553558724E-2</v>
      </c>
      <c r="M25">
        <f t="shared" si="3"/>
        <v>9.1174825174811467</v>
      </c>
    </row>
    <row r="26" spans="5:13" x14ac:dyDescent="0.25">
      <c r="E26" s="1">
        <v>45623</v>
      </c>
      <c r="F26">
        <v>3379.7</v>
      </c>
      <c r="G26" s="3">
        <f>F26-$C$12</f>
        <v>160.13999999999987</v>
      </c>
      <c r="H26">
        <f t="shared" si="1"/>
        <v>20.525769363872886</v>
      </c>
      <c r="I26">
        <v>23</v>
      </c>
      <c r="J26">
        <v>230.8</v>
      </c>
      <c r="L26">
        <f t="shared" si="2"/>
        <v>2.474230636127114</v>
      </c>
      <c r="M26">
        <f t="shared" si="3"/>
        <v>12.054265018109245</v>
      </c>
    </row>
    <row r="27" spans="5:13" x14ac:dyDescent="0.25">
      <c r="E27" s="1">
        <v>45625</v>
      </c>
      <c r="F27">
        <v>3571.93</v>
      </c>
      <c r="G27" s="3">
        <f>F27-$C$12</f>
        <v>352.36999999999989</v>
      </c>
      <c r="H27">
        <f t="shared" si="1"/>
        <v>45.164639382714448</v>
      </c>
      <c r="I27">
        <v>48</v>
      </c>
      <c r="J27">
        <v>500.74</v>
      </c>
      <c r="L27">
        <f t="shared" si="2"/>
        <v>2.8353606172855521</v>
      </c>
      <c r="M27">
        <f t="shared" si="3"/>
        <v>6.2778329596731242</v>
      </c>
    </row>
    <row r="28" spans="5:13" x14ac:dyDescent="0.25">
      <c r="E28" s="1">
        <v>45630</v>
      </c>
      <c r="F28">
        <v>3669.19</v>
      </c>
      <c r="G28" s="3">
        <f>F28-$C$12</f>
        <v>449.63000000000011</v>
      </c>
      <c r="H28">
        <f t="shared" si="1"/>
        <v>57.630833514913043</v>
      </c>
      <c r="I28">
        <v>60</v>
      </c>
      <c r="J28">
        <v>634.54999999999995</v>
      </c>
      <c r="L28">
        <f t="shared" si="2"/>
        <v>2.3691664850869572</v>
      </c>
      <c r="M28">
        <f t="shared" si="3"/>
        <v>4.1109356582078371</v>
      </c>
    </row>
    <row r="29" spans="5:13" x14ac:dyDescent="0.25">
      <c r="E29" s="1">
        <v>45631</v>
      </c>
      <c r="F29">
        <v>3944.98</v>
      </c>
      <c r="G29" s="3">
        <f>F29-$C$12</f>
        <v>725.42000000000007</v>
      </c>
      <c r="H29">
        <f t="shared" si="1"/>
        <v>92.979915148873999</v>
      </c>
      <c r="I29">
        <v>94</v>
      </c>
      <c r="J29">
        <v>1004.61</v>
      </c>
      <c r="L29">
        <f t="shared" si="2"/>
        <v>1.0200848511260006</v>
      </c>
      <c r="M29">
        <f t="shared" si="3"/>
        <v>1.0971023682831982</v>
      </c>
    </row>
    <row r="30" spans="5:13" x14ac:dyDescent="0.25">
      <c r="E30" s="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UNISWAP!F12:F12</xm:f>
              <xm:sqref>I12</xm:sqref>
            </x14:sparkline>
            <x14:sparkline>
              <xm:f>UNISWAP!F13:F13</xm:f>
              <xm:sqref>I13</xm:sqref>
            </x14:sparkline>
            <x14:sparkline>
              <xm:f>UNISWAP!F14:F14</xm:f>
              <xm:sqref>I14</xm:sqref>
            </x14:sparkline>
            <x14:sparkline>
              <xm:f>UNISWAP!F15:F15</xm:f>
              <xm:sqref>I15</xm:sqref>
            </x14:sparkline>
            <x14:sparkline>
              <xm:f>UNISWAP!F16:F16</xm:f>
              <xm:sqref>I16</xm:sqref>
            </x14:sparkline>
            <x14:sparkline>
              <xm:f>UNISWAP!F17:F17</xm:f>
              <xm:sqref>I17</xm:sqref>
            </x14:sparkline>
            <x14:sparkline>
              <xm:f>UNISWAP!F18:F18</xm:f>
              <xm:sqref>I18</xm:sqref>
            </x14:sparkline>
            <x14:sparkline>
              <xm:f>UNISWAP!F19:F19</xm:f>
              <xm:sqref>I19</xm:sqref>
            </x14:sparkline>
            <x14:sparkline>
              <xm:f>UNISWAP!F20:F20</xm:f>
              <xm:sqref>I20</xm:sqref>
            </x14:sparkline>
            <x14:sparkline>
              <xm:f>UNISWAP!F21:F21</xm:f>
              <xm:sqref>I21</xm:sqref>
            </x14:sparkline>
            <x14:sparkline>
              <xm:f>UNISWAP!F22:F22</xm:f>
              <xm:sqref>I22</xm:sqref>
            </x14:sparkline>
            <x14:sparkline>
              <xm:f>UNISWAP!F23:F23</xm:f>
              <xm:sqref>I23</xm:sqref>
            </x14:sparkline>
            <x14:sparkline>
              <xm:f>UNISWAP!F24:F24</xm:f>
              <xm:sqref>I24</xm:sqref>
            </x14:sparkline>
            <x14:sparkline>
              <xm:f>UNISWAP!F25:F25</xm:f>
              <xm:sqref>I25</xm:sqref>
            </x14:sparkline>
            <x14:sparkline>
              <xm:f>UNISWAP!F26:F26</xm:f>
              <xm:sqref>I26</xm:sqref>
            </x14:sparkline>
            <x14:sparkline>
              <xm:f>UNISWAP!F27:F27</xm:f>
              <xm:sqref>I27</xm:sqref>
            </x14:sparkline>
            <x14:sparkline>
              <xm:f>UNISWAP!F28:F28</xm:f>
              <xm:sqref>I28</xm:sqref>
            </x14:sparkline>
            <x14:sparkline>
              <xm:f>UNISWAP!F29:F29</xm:f>
              <xm:sqref>I29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  <col min="2" max="2" width="8" bestFit="1" customWidth="1"/>
    <col min="3" max="6" width="6" bestFit="1" customWidth="1"/>
    <col min="8" max="8" width="7.7109375" bestFit="1" customWidth="1"/>
    <col min="9" max="9" width="5" bestFit="1" customWidth="1"/>
  </cols>
  <sheetData>
    <row r="2" spans="1:11" x14ac:dyDescent="0.25">
      <c r="A2" t="s">
        <v>17</v>
      </c>
    </row>
    <row r="3" spans="1:11" ht="78" x14ac:dyDescent="0.25">
      <c r="A3" s="6" t="s">
        <v>12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6"/>
      <c r="H3" s="7" t="s">
        <v>11</v>
      </c>
      <c r="I3" s="7" t="s">
        <v>13</v>
      </c>
      <c r="K3" s="7" t="s">
        <v>14</v>
      </c>
    </row>
    <row r="4" spans="1:11" x14ac:dyDescent="0.25">
      <c r="A4" s="1">
        <v>45616</v>
      </c>
      <c r="B4">
        <v>23.86</v>
      </c>
      <c r="C4">
        <v>23.11</v>
      </c>
      <c r="D4">
        <v>12</v>
      </c>
      <c r="E4">
        <v>10</v>
      </c>
      <c r="F4">
        <v>17</v>
      </c>
      <c r="K4">
        <f>B4+C4</f>
        <v>46.97</v>
      </c>
    </row>
    <row r="5" spans="1:11" x14ac:dyDescent="0.25">
      <c r="A5" s="1">
        <f>A4+1</f>
        <v>45617</v>
      </c>
      <c r="B5">
        <v>23.44</v>
      </c>
      <c r="C5">
        <v>23.58</v>
      </c>
      <c r="D5">
        <v>11</v>
      </c>
      <c r="E5">
        <v>11</v>
      </c>
      <c r="F5">
        <v>16</v>
      </c>
      <c r="H5">
        <f>B5-B4</f>
        <v>-0.41999999999999815</v>
      </c>
      <c r="I5">
        <f>C5-C4</f>
        <v>0.46999999999999886</v>
      </c>
      <c r="K5">
        <f t="shared" ref="K5:K26" si="0">B5+C5</f>
        <v>47.019999999999996</v>
      </c>
    </row>
    <row r="6" spans="1:11" x14ac:dyDescent="0.25">
      <c r="A6" s="1">
        <f t="shared" ref="A6:A40" si="1">A5+1</f>
        <v>45618</v>
      </c>
      <c r="B6">
        <v>22.87</v>
      </c>
      <c r="C6">
        <v>24.28</v>
      </c>
      <c r="D6">
        <v>11</v>
      </c>
      <c r="E6">
        <v>12</v>
      </c>
      <c r="F6">
        <v>13</v>
      </c>
      <c r="H6">
        <f t="shared" ref="H6:H25" si="2">B6-B5</f>
        <v>-0.57000000000000028</v>
      </c>
      <c r="I6">
        <f t="shared" ref="I6:I25" si="3">C6-C5</f>
        <v>0.70000000000000284</v>
      </c>
      <c r="K6">
        <f t="shared" si="0"/>
        <v>47.150000000000006</v>
      </c>
    </row>
    <row r="7" spans="1:11" x14ac:dyDescent="0.25">
      <c r="A7" s="1">
        <f t="shared" si="1"/>
        <v>45619</v>
      </c>
      <c r="B7">
        <v>22.02</v>
      </c>
      <c r="C7">
        <v>24.9</v>
      </c>
      <c r="D7">
        <v>11</v>
      </c>
      <c r="E7">
        <v>10</v>
      </c>
      <c r="F7">
        <v>11</v>
      </c>
      <c r="H7">
        <f t="shared" si="2"/>
        <v>-0.85000000000000142</v>
      </c>
      <c r="I7">
        <f t="shared" si="3"/>
        <v>0.61999999999999744</v>
      </c>
      <c r="K7">
        <f t="shared" si="0"/>
        <v>46.92</v>
      </c>
    </row>
    <row r="8" spans="1:11" x14ac:dyDescent="0.25">
      <c r="A8" s="1">
        <f t="shared" si="1"/>
        <v>45620</v>
      </c>
      <c r="B8">
        <v>21.3</v>
      </c>
      <c r="C8">
        <v>25.3</v>
      </c>
      <c r="D8">
        <v>11</v>
      </c>
      <c r="E8">
        <v>6</v>
      </c>
      <c r="F8">
        <v>10</v>
      </c>
      <c r="H8">
        <f t="shared" si="2"/>
        <v>-0.71999999999999886</v>
      </c>
      <c r="I8">
        <f t="shared" si="3"/>
        <v>0.40000000000000213</v>
      </c>
      <c r="K8">
        <f t="shared" si="0"/>
        <v>46.6</v>
      </c>
    </row>
    <row r="9" spans="1:11" x14ac:dyDescent="0.25">
      <c r="A9" s="1">
        <f t="shared" si="1"/>
        <v>45621</v>
      </c>
      <c r="B9">
        <v>20.58</v>
      </c>
      <c r="C9">
        <v>25.79</v>
      </c>
      <c r="D9">
        <v>11</v>
      </c>
      <c r="E9">
        <v>8</v>
      </c>
      <c r="F9">
        <v>9</v>
      </c>
      <c r="H9">
        <f t="shared" si="2"/>
        <v>-0.72000000000000242</v>
      </c>
      <c r="I9">
        <f t="shared" si="3"/>
        <v>0.48999999999999844</v>
      </c>
      <c r="K9">
        <f t="shared" si="0"/>
        <v>46.37</v>
      </c>
    </row>
    <row r="10" spans="1:11" x14ac:dyDescent="0.25">
      <c r="A10" s="1">
        <f t="shared" si="1"/>
        <v>45622</v>
      </c>
      <c r="B10">
        <v>20.58</v>
      </c>
      <c r="C10">
        <v>26.37</v>
      </c>
      <c r="D10">
        <v>12</v>
      </c>
      <c r="E10">
        <v>10</v>
      </c>
      <c r="F10">
        <v>10</v>
      </c>
      <c r="H10">
        <f t="shared" si="2"/>
        <v>0</v>
      </c>
      <c r="I10">
        <f t="shared" si="3"/>
        <v>0.58000000000000185</v>
      </c>
      <c r="K10">
        <f t="shared" si="0"/>
        <v>46.95</v>
      </c>
    </row>
    <row r="11" spans="1:11" x14ac:dyDescent="0.25">
      <c r="A11" s="1">
        <f t="shared" si="1"/>
        <v>45623</v>
      </c>
      <c r="B11">
        <v>19.21</v>
      </c>
      <c r="C11">
        <v>26.74</v>
      </c>
      <c r="D11">
        <v>11</v>
      </c>
      <c r="E11">
        <v>6</v>
      </c>
      <c r="F11">
        <v>9</v>
      </c>
      <c r="H11">
        <f t="shared" si="2"/>
        <v>-1.3699999999999974</v>
      </c>
      <c r="I11">
        <f t="shared" si="3"/>
        <v>0.36999999999999744</v>
      </c>
      <c r="K11">
        <f t="shared" si="0"/>
        <v>45.95</v>
      </c>
    </row>
    <row r="12" spans="1:11" x14ac:dyDescent="0.25">
      <c r="A12" s="1">
        <f t="shared" si="1"/>
        <v>45624</v>
      </c>
      <c r="B12">
        <v>18.600000000000001</v>
      </c>
      <c r="C12">
        <v>27.16</v>
      </c>
      <c r="D12">
        <v>11</v>
      </c>
      <c r="E12">
        <v>7</v>
      </c>
      <c r="F12">
        <v>8</v>
      </c>
      <c r="H12">
        <f t="shared" si="2"/>
        <v>-0.60999999999999943</v>
      </c>
      <c r="I12">
        <f t="shared" si="3"/>
        <v>0.42000000000000171</v>
      </c>
      <c r="K12">
        <f t="shared" si="0"/>
        <v>45.760000000000005</v>
      </c>
    </row>
    <row r="13" spans="1:11" x14ac:dyDescent="0.25">
      <c r="A13" s="1">
        <f t="shared" si="1"/>
        <v>45625</v>
      </c>
      <c r="B13">
        <v>19.809999999999999</v>
      </c>
      <c r="C13">
        <v>27.5</v>
      </c>
      <c r="D13">
        <v>13</v>
      </c>
      <c r="E13">
        <v>5</v>
      </c>
      <c r="F13">
        <v>8</v>
      </c>
      <c r="H13">
        <f t="shared" si="2"/>
        <v>1.2099999999999973</v>
      </c>
      <c r="I13">
        <f t="shared" si="3"/>
        <v>0.33999999999999986</v>
      </c>
      <c r="K13">
        <f t="shared" si="0"/>
        <v>47.31</v>
      </c>
    </row>
    <row r="14" spans="1:11" x14ac:dyDescent="0.25">
      <c r="A14" s="1">
        <f t="shared" si="1"/>
        <v>45626</v>
      </c>
      <c r="B14">
        <v>18.77</v>
      </c>
      <c r="C14">
        <v>27.83</v>
      </c>
      <c r="D14">
        <v>13</v>
      </c>
      <c r="E14">
        <v>5</v>
      </c>
      <c r="F14">
        <v>6</v>
      </c>
      <c r="H14">
        <f t="shared" si="2"/>
        <v>-1.0399999999999991</v>
      </c>
      <c r="I14">
        <f t="shared" si="3"/>
        <v>0.32999999999999829</v>
      </c>
      <c r="K14">
        <f t="shared" si="0"/>
        <v>46.599999999999994</v>
      </c>
    </row>
    <row r="15" spans="1:11" x14ac:dyDescent="0.25">
      <c r="A15" s="1">
        <f t="shared" si="1"/>
        <v>45627</v>
      </c>
      <c r="B15">
        <v>17.66</v>
      </c>
      <c r="C15">
        <v>28.52</v>
      </c>
      <c r="D15">
        <v>13</v>
      </c>
      <c r="E15">
        <v>7</v>
      </c>
      <c r="F15">
        <v>7</v>
      </c>
      <c r="H15">
        <f t="shared" si="2"/>
        <v>-1.1099999999999994</v>
      </c>
      <c r="I15">
        <f t="shared" si="3"/>
        <v>0.69000000000000128</v>
      </c>
      <c r="K15">
        <f t="shared" si="0"/>
        <v>46.18</v>
      </c>
    </row>
    <row r="16" spans="1:11" x14ac:dyDescent="0.25">
      <c r="A16" s="1">
        <f t="shared" si="1"/>
        <v>45628</v>
      </c>
      <c r="B16">
        <v>16.8</v>
      </c>
      <c r="C16">
        <v>28.93</v>
      </c>
      <c r="D16">
        <v>12</v>
      </c>
      <c r="E16">
        <v>7</v>
      </c>
      <c r="F16">
        <v>7</v>
      </c>
      <c r="H16">
        <f t="shared" si="2"/>
        <v>-0.85999999999999943</v>
      </c>
      <c r="I16">
        <f t="shared" si="3"/>
        <v>0.41000000000000014</v>
      </c>
      <c r="K16">
        <f t="shared" si="0"/>
        <v>45.730000000000004</v>
      </c>
    </row>
    <row r="17" spans="1:11" x14ac:dyDescent="0.25">
      <c r="A17" s="1">
        <f t="shared" si="1"/>
        <v>45629</v>
      </c>
      <c r="B17">
        <v>16.190000000000001</v>
      </c>
      <c r="C17">
        <v>30.4</v>
      </c>
      <c r="D17">
        <v>12</v>
      </c>
      <c r="E17">
        <v>10</v>
      </c>
      <c r="F17">
        <v>10</v>
      </c>
      <c r="H17">
        <f t="shared" si="2"/>
        <v>-0.60999999999999943</v>
      </c>
      <c r="I17">
        <f t="shared" si="3"/>
        <v>1.4699999999999989</v>
      </c>
      <c r="K17">
        <f t="shared" si="0"/>
        <v>46.59</v>
      </c>
    </row>
    <row r="18" spans="1:11" x14ac:dyDescent="0.25">
      <c r="A18" s="1">
        <f t="shared" si="1"/>
        <v>45630</v>
      </c>
      <c r="B18">
        <v>15.58</v>
      </c>
      <c r="C18">
        <v>31.23</v>
      </c>
      <c r="D18">
        <v>12</v>
      </c>
      <c r="E18">
        <v>15</v>
      </c>
      <c r="F18">
        <v>11</v>
      </c>
      <c r="H18">
        <f t="shared" si="2"/>
        <v>-0.61000000000000121</v>
      </c>
      <c r="I18">
        <f t="shared" si="3"/>
        <v>0.83000000000000185</v>
      </c>
      <c r="K18">
        <f t="shared" si="0"/>
        <v>46.81</v>
      </c>
    </row>
    <row r="19" spans="1:11" x14ac:dyDescent="0.25">
      <c r="A19" s="1">
        <f t="shared" si="1"/>
        <v>45631</v>
      </c>
      <c r="B19">
        <v>14.79</v>
      </c>
      <c r="C19">
        <v>32.01</v>
      </c>
      <c r="D19">
        <v>12</v>
      </c>
      <c r="E19">
        <v>14</v>
      </c>
      <c r="F19">
        <v>12</v>
      </c>
      <c r="H19">
        <f t="shared" si="2"/>
        <v>-0.79000000000000092</v>
      </c>
      <c r="I19">
        <f t="shared" si="3"/>
        <v>0.77999999999999758</v>
      </c>
      <c r="K19">
        <f t="shared" si="0"/>
        <v>46.8</v>
      </c>
    </row>
    <row r="20" spans="1:11" x14ac:dyDescent="0.25">
      <c r="A20" s="1">
        <f t="shared" si="1"/>
        <v>45632</v>
      </c>
      <c r="B20">
        <v>14.62</v>
      </c>
      <c r="C20">
        <v>33.17</v>
      </c>
      <c r="D20">
        <v>12.22</v>
      </c>
      <c r="E20">
        <v>24.83</v>
      </c>
      <c r="F20">
        <v>13.82</v>
      </c>
      <c r="H20">
        <f t="shared" si="2"/>
        <v>-0.16999999999999993</v>
      </c>
      <c r="I20">
        <f t="shared" si="3"/>
        <v>1.1600000000000037</v>
      </c>
      <c r="K20">
        <f t="shared" si="0"/>
        <v>47.79</v>
      </c>
    </row>
    <row r="21" spans="1:11" x14ac:dyDescent="0.25">
      <c r="A21" s="1">
        <f t="shared" si="1"/>
        <v>45633</v>
      </c>
      <c r="B21">
        <v>14.71</v>
      </c>
      <c r="C21">
        <v>33.78</v>
      </c>
      <c r="D21">
        <v>13.11</v>
      </c>
      <c r="E21">
        <v>9.39</v>
      </c>
      <c r="F21">
        <v>13.85</v>
      </c>
      <c r="H21">
        <f t="shared" si="2"/>
        <v>9.0000000000001634E-2</v>
      </c>
      <c r="I21">
        <f t="shared" si="3"/>
        <v>0.60999999999999943</v>
      </c>
      <c r="K21">
        <f t="shared" si="0"/>
        <v>48.49</v>
      </c>
    </row>
    <row r="22" spans="1:11" x14ac:dyDescent="0.25">
      <c r="A22" s="1">
        <f t="shared" si="1"/>
        <v>45634</v>
      </c>
      <c r="B22">
        <v>14.12</v>
      </c>
      <c r="C22">
        <v>34.01</v>
      </c>
      <c r="D22">
        <v>13.16</v>
      </c>
      <c r="E22">
        <v>5.76</v>
      </c>
      <c r="F22">
        <v>13.56</v>
      </c>
      <c r="H22">
        <f t="shared" si="2"/>
        <v>-0.59000000000000163</v>
      </c>
      <c r="I22">
        <f t="shared" si="3"/>
        <v>0.22999999999999687</v>
      </c>
      <c r="K22">
        <f t="shared" si="0"/>
        <v>48.129999999999995</v>
      </c>
    </row>
    <row r="23" spans="1:11" x14ac:dyDescent="0.25">
      <c r="A23" s="1">
        <f t="shared" si="1"/>
        <v>45635</v>
      </c>
      <c r="B23">
        <v>13.5</v>
      </c>
      <c r="C23">
        <v>34.299999999999997</v>
      </c>
      <c r="D23">
        <v>13.3</v>
      </c>
      <c r="E23">
        <v>5.03</v>
      </c>
      <c r="F23">
        <v>13.3</v>
      </c>
      <c r="H23">
        <f t="shared" si="2"/>
        <v>-0.61999999999999922</v>
      </c>
      <c r="I23">
        <f t="shared" si="3"/>
        <v>0.28999999999999915</v>
      </c>
      <c r="K23">
        <f t="shared" si="0"/>
        <v>47.8</v>
      </c>
    </row>
    <row r="24" spans="1:11" x14ac:dyDescent="0.25">
      <c r="A24" s="1">
        <f t="shared" si="1"/>
        <v>45636</v>
      </c>
      <c r="B24">
        <v>12.7</v>
      </c>
      <c r="C24">
        <v>35.86</v>
      </c>
      <c r="D24">
        <v>13.29</v>
      </c>
      <c r="E24">
        <v>27.86</v>
      </c>
      <c r="F24">
        <v>13.44</v>
      </c>
      <c r="H24">
        <f t="shared" si="2"/>
        <v>-0.80000000000000071</v>
      </c>
      <c r="I24">
        <f t="shared" si="3"/>
        <v>1.5600000000000023</v>
      </c>
      <c r="K24">
        <f t="shared" si="0"/>
        <v>48.56</v>
      </c>
    </row>
    <row r="25" spans="1:11" x14ac:dyDescent="0.25">
      <c r="A25" s="1">
        <f t="shared" si="1"/>
        <v>45637</v>
      </c>
      <c r="B25">
        <v>11.89</v>
      </c>
      <c r="C25">
        <v>36.44</v>
      </c>
      <c r="D25">
        <v>13.29</v>
      </c>
      <c r="E25">
        <v>9.67</v>
      </c>
      <c r="F25">
        <v>12.67</v>
      </c>
      <c r="H25">
        <f t="shared" si="2"/>
        <v>-0.80999999999999872</v>
      </c>
      <c r="I25">
        <f t="shared" si="3"/>
        <v>0.57999999999999829</v>
      </c>
      <c r="K25">
        <f t="shared" si="0"/>
        <v>48.33</v>
      </c>
    </row>
    <row r="26" spans="1:11" x14ac:dyDescent="0.25">
      <c r="A26" s="1">
        <f t="shared" si="1"/>
        <v>45638</v>
      </c>
      <c r="B26">
        <v>11.09</v>
      </c>
      <c r="C26">
        <v>36.72</v>
      </c>
      <c r="D26">
        <v>13.33</v>
      </c>
      <c r="E26">
        <v>4.38</v>
      </c>
      <c r="F26">
        <v>11.34</v>
      </c>
      <c r="H26">
        <f t="shared" ref="H26" si="4">B26-B25</f>
        <v>-0.80000000000000071</v>
      </c>
      <c r="I26">
        <f t="shared" ref="I26" si="5">C26-C25</f>
        <v>0.28000000000000114</v>
      </c>
      <c r="K26">
        <f t="shared" si="0"/>
        <v>47.81</v>
      </c>
    </row>
    <row r="27" spans="1:11" x14ac:dyDescent="0.25">
      <c r="A27" s="1">
        <f t="shared" si="1"/>
        <v>45639</v>
      </c>
      <c r="B27">
        <v>10.42</v>
      </c>
      <c r="C27">
        <v>37.369999999999997</v>
      </c>
      <c r="D27">
        <v>13.45</v>
      </c>
      <c r="E27">
        <v>12.15</v>
      </c>
      <c r="F27">
        <v>10.039999999999999</v>
      </c>
      <c r="H27">
        <f t="shared" ref="H27:H32" si="6">B27-B26</f>
        <v>-0.66999999999999993</v>
      </c>
      <c r="I27">
        <f t="shared" ref="I27:I32" si="7">C27-C26</f>
        <v>0.64999999999999858</v>
      </c>
      <c r="K27">
        <f t="shared" ref="K27:K32" si="8">B27+C27</f>
        <v>47.79</v>
      </c>
    </row>
    <row r="28" spans="1:11" x14ac:dyDescent="0.25">
      <c r="A28" s="1">
        <f t="shared" si="1"/>
        <v>45640</v>
      </c>
      <c r="B28">
        <v>9.66</v>
      </c>
      <c r="C28">
        <v>37.729999999999997</v>
      </c>
      <c r="D28">
        <v>13.57</v>
      </c>
      <c r="E28">
        <v>5.2</v>
      </c>
      <c r="F28">
        <v>9.57</v>
      </c>
      <c r="H28">
        <f t="shared" si="6"/>
        <v>-0.75999999999999979</v>
      </c>
      <c r="I28">
        <f t="shared" si="7"/>
        <v>0.35999999999999943</v>
      </c>
      <c r="K28">
        <f t="shared" si="8"/>
        <v>47.39</v>
      </c>
    </row>
    <row r="29" spans="1:11" x14ac:dyDescent="0.25">
      <c r="A29" s="1">
        <f t="shared" si="1"/>
        <v>45641</v>
      </c>
      <c r="B29">
        <v>8.9600000000000009</v>
      </c>
      <c r="C29">
        <v>38.090000000000003</v>
      </c>
      <c r="D29">
        <v>13.69</v>
      </c>
      <c r="E29">
        <v>6.32</v>
      </c>
      <c r="F29">
        <v>9.73</v>
      </c>
      <c r="H29">
        <f t="shared" si="6"/>
        <v>-0.69999999999999929</v>
      </c>
      <c r="I29">
        <f t="shared" si="7"/>
        <v>0.36000000000000654</v>
      </c>
      <c r="K29">
        <f t="shared" si="8"/>
        <v>47.050000000000004</v>
      </c>
    </row>
    <row r="30" spans="1:11" x14ac:dyDescent="0.25">
      <c r="A30" s="1">
        <f t="shared" si="1"/>
        <v>45642</v>
      </c>
      <c r="B30">
        <v>8.1999999999999993</v>
      </c>
      <c r="C30">
        <v>38.4</v>
      </c>
      <c r="D30">
        <v>13.79</v>
      </c>
      <c r="E30">
        <v>5.03</v>
      </c>
      <c r="F30">
        <v>9.64</v>
      </c>
      <c r="H30">
        <f t="shared" si="6"/>
        <v>-0.76000000000000156</v>
      </c>
      <c r="I30">
        <f t="shared" si="7"/>
        <v>0.30999999999999517</v>
      </c>
      <c r="K30">
        <f t="shared" si="8"/>
        <v>46.599999999999994</v>
      </c>
    </row>
    <row r="31" spans="1:11" x14ac:dyDescent="0.25">
      <c r="A31" s="1">
        <f t="shared" si="1"/>
        <v>45643</v>
      </c>
      <c r="B31">
        <v>7.36</v>
      </c>
      <c r="C31">
        <v>38.94</v>
      </c>
      <c r="D31">
        <v>13.79</v>
      </c>
      <c r="E31">
        <v>8.6199999999999992</v>
      </c>
      <c r="F31">
        <v>7.21</v>
      </c>
      <c r="H31">
        <f t="shared" si="6"/>
        <v>-0.83999999999999897</v>
      </c>
      <c r="I31">
        <f t="shared" si="7"/>
        <v>0.53999999999999915</v>
      </c>
      <c r="K31">
        <f t="shared" si="8"/>
        <v>46.3</v>
      </c>
    </row>
    <row r="32" spans="1:11" x14ac:dyDescent="0.25">
      <c r="A32" s="1">
        <f t="shared" si="1"/>
        <v>45644</v>
      </c>
      <c r="B32">
        <v>6.96</v>
      </c>
      <c r="C32">
        <v>39.56</v>
      </c>
      <c r="D32">
        <v>14.64</v>
      </c>
      <c r="E32">
        <v>11.11</v>
      </c>
      <c r="F32">
        <v>7.34</v>
      </c>
      <c r="H32">
        <f t="shared" si="6"/>
        <v>-0.40000000000000036</v>
      </c>
      <c r="I32">
        <f t="shared" si="7"/>
        <v>0.62000000000000455</v>
      </c>
      <c r="K32">
        <f t="shared" si="8"/>
        <v>46.52</v>
      </c>
    </row>
    <row r="33" spans="1:11" x14ac:dyDescent="0.25">
      <c r="A33" s="1">
        <f t="shared" si="1"/>
        <v>45645</v>
      </c>
      <c r="B33">
        <v>6.04</v>
      </c>
      <c r="C33">
        <v>40.36</v>
      </c>
      <c r="D33">
        <v>14.64</v>
      </c>
      <c r="E33">
        <v>12.71</v>
      </c>
      <c r="F33">
        <v>8.61</v>
      </c>
      <c r="H33">
        <f t="shared" ref="H33:H39" si="9">B33-B32</f>
        <v>-0.91999999999999993</v>
      </c>
      <c r="I33">
        <f t="shared" ref="I33:I39" si="10">C33-C32</f>
        <v>0.79999999999999716</v>
      </c>
      <c r="K33">
        <f t="shared" ref="K33:K39" si="11">B33+C33</f>
        <v>46.4</v>
      </c>
    </row>
    <row r="34" spans="1:11" x14ac:dyDescent="0.25">
      <c r="A34" s="1">
        <f t="shared" si="1"/>
        <v>45646</v>
      </c>
      <c r="B34">
        <v>5.22</v>
      </c>
      <c r="C34">
        <v>41.64</v>
      </c>
      <c r="D34">
        <v>14.84</v>
      </c>
      <c r="E34">
        <v>22.58</v>
      </c>
      <c r="F34">
        <v>10.1</v>
      </c>
      <c r="H34">
        <f t="shared" si="9"/>
        <v>-0.82000000000000028</v>
      </c>
      <c r="I34">
        <f t="shared" si="10"/>
        <v>1.2800000000000011</v>
      </c>
      <c r="K34">
        <f t="shared" si="11"/>
        <v>46.86</v>
      </c>
    </row>
    <row r="35" spans="1:11" x14ac:dyDescent="0.25">
      <c r="A35" s="1">
        <f t="shared" si="1"/>
        <v>45647</v>
      </c>
      <c r="B35">
        <v>4.4000000000000004</v>
      </c>
      <c r="C35">
        <v>43.08</v>
      </c>
      <c r="D35">
        <v>14.87</v>
      </c>
      <c r="E35">
        <v>26.01</v>
      </c>
      <c r="F35">
        <v>12.98</v>
      </c>
      <c r="H35">
        <f t="shared" si="9"/>
        <v>-0.8199999999999994</v>
      </c>
      <c r="I35">
        <f t="shared" si="10"/>
        <v>1.4399999999999977</v>
      </c>
      <c r="K35">
        <f t="shared" si="11"/>
        <v>47.48</v>
      </c>
    </row>
    <row r="36" spans="1:11" x14ac:dyDescent="0.25">
      <c r="A36" s="1">
        <f t="shared" si="1"/>
        <v>45648</v>
      </c>
      <c r="B36">
        <v>3.6</v>
      </c>
      <c r="C36">
        <v>43.35</v>
      </c>
      <c r="D36">
        <v>15.09</v>
      </c>
      <c r="E36">
        <v>4.7</v>
      </c>
      <c r="F36">
        <v>12.72</v>
      </c>
      <c r="H36">
        <f t="shared" si="9"/>
        <v>-0.80000000000000027</v>
      </c>
      <c r="I36">
        <f t="shared" si="10"/>
        <v>0.27000000000000313</v>
      </c>
      <c r="K36">
        <f t="shared" si="11"/>
        <v>46.95</v>
      </c>
    </row>
    <row r="37" spans="1:11" x14ac:dyDescent="0.25">
      <c r="A37" s="1">
        <f t="shared" si="1"/>
        <v>45649</v>
      </c>
      <c r="B37">
        <v>2.66</v>
      </c>
      <c r="C37">
        <v>43.65</v>
      </c>
      <c r="D37">
        <v>15.09</v>
      </c>
      <c r="E37">
        <v>4.8</v>
      </c>
      <c r="F37">
        <v>12.72</v>
      </c>
      <c r="H37">
        <f t="shared" si="9"/>
        <v>-0.94</v>
      </c>
      <c r="I37">
        <f t="shared" si="10"/>
        <v>0.29999999999999716</v>
      </c>
      <c r="K37">
        <f t="shared" si="11"/>
        <v>46.31</v>
      </c>
    </row>
    <row r="38" spans="1:11" x14ac:dyDescent="0.25">
      <c r="A38" s="1">
        <f t="shared" si="1"/>
        <v>45650</v>
      </c>
      <c r="B38">
        <v>1.76</v>
      </c>
      <c r="C38">
        <v>44.05</v>
      </c>
      <c r="D38">
        <v>15.45</v>
      </c>
      <c r="E38">
        <v>6.59</v>
      </c>
      <c r="F38">
        <v>12.23</v>
      </c>
      <c r="H38">
        <f t="shared" si="9"/>
        <v>-0.90000000000000013</v>
      </c>
      <c r="I38">
        <f t="shared" si="10"/>
        <v>0.39999999999999858</v>
      </c>
      <c r="K38">
        <f t="shared" si="11"/>
        <v>45.809999999999995</v>
      </c>
    </row>
    <row r="39" spans="1:11" x14ac:dyDescent="0.25">
      <c r="A39" s="1">
        <f t="shared" si="1"/>
        <v>45651</v>
      </c>
      <c r="B39">
        <v>0.83</v>
      </c>
      <c r="C39">
        <v>44.97</v>
      </c>
      <c r="D39">
        <v>15.54</v>
      </c>
      <c r="E39">
        <v>15.49</v>
      </c>
      <c r="F39">
        <v>12.89</v>
      </c>
      <c r="H39">
        <f t="shared" si="9"/>
        <v>-0.93</v>
      </c>
      <c r="I39">
        <f t="shared" si="10"/>
        <v>0.92000000000000171</v>
      </c>
      <c r="K39">
        <f t="shared" si="11"/>
        <v>45.8</v>
      </c>
    </row>
    <row r="40" spans="1:11" x14ac:dyDescent="0.25">
      <c r="A40" s="1">
        <f t="shared" si="1"/>
        <v>45652</v>
      </c>
      <c r="B40">
        <v>0</v>
      </c>
      <c r="C40">
        <f>C39+0.52</f>
        <v>45.49</v>
      </c>
      <c r="H40">
        <f t="shared" ref="H40" si="12">B40-B39</f>
        <v>-0.83</v>
      </c>
      <c r="I40">
        <f t="shared" ref="I40" si="13">C40-C39</f>
        <v>0.52000000000000313</v>
      </c>
      <c r="K40">
        <f t="shared" ref="K40" si="14">B40+C40</f>
        <v>45.49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G8" sqref="G8"/>
    </sheetView>
  </sheetViews>
  <sheetFormatPr defaultRowHeight="15" x14ac:dyDescent="0.25"/>
  <cols>
    <col min="1" max="1" width="10.140625" bestFit="1" customWidth="1"/>
    <col min="2" max="2" width="10.140625" customWidth="1"/>
  </cols>
  <sheetData>
    <row r="1" spans="1:17" x14ac:dyDescent="0.25">
      <c r="N1" s="11"/>
      <c r="O1" s="11"/>
      <c r="P1" s="11"/>
      <c r="Q1" s="11"/>
    </row>
    <row r="2" spans="1:17" x14ac:dyDescent="0.25">
      <c r="A2" t="s">
        <v>16</v>
      </c>
      <c r="N2" s="11"/>
      <c r="O2" s="11"/>
      <c r="P2" s="11"/>
      <c r="Q2" s="11"/>
    </row>
    <row r="3" spans="1:17" ht="88.5" x14ac:dyDescent="0.25">
      <c r="A3" s="6" t="s">
        <v>12</v>
      </c>
      <c r="B3" s="6" t="s">
        <v>15</v>
      </c>
      <c r="C3" s="7" t="s">
        <v>6</v>
      </c>
      <c r="D3" s="7" t="s">
        <v>7</v>
      </c>
      <c r="E3" s="7" t="s">
        <v>8</v>
      </c>
      <c r="F3" s="7" t="s">
        <v>10</v>
      </c>
      <c r="G3" s="7" t="s">
        <v>9</v>
      </c>
      <c r="I3" s="7" t="s">
        <v>11</v>
      </c>
      <c r="J3" s="7" t="s">
        <v>13</v>
      </c>
      <c r="L3" s="7" t="s">
        <v>14</v>
      </c>
      <c r="N3" s="21" t="s">
        <v>19</v>
      </c>
      <c r="O3" s="14" t="s">
        <v>20</v>
      </c>
      <c r="P3" s="15" t="s">
        <v>21</v>
      </c>
      <c r="Q3" s="18" t="s">
        <v>22</v>
      </c>
    </row>
    <row r="4" spans="1:17" x14ac:dyDescent="0.25">
      <c r="A4" s="1">
        <v>45651</v>
      </c>
      <c r="B4" s="9">
        <v>3.8280000000000002E-2</v>
      </c>
      <c r="C4">
        <v>43.76</v>
      </c>
      <c r="D4">
        <v>0</v>
      </c>
      <c r="E4">
        <v>8.1</v>
      </c>
      <c r="F4">
        <v>12.95</v>
      </c>
      <c r="G4">
        <v>13.49</v>
      </c>
      <c r="L4">
        <f t="shared" ref="L4:L6" si="0">C4+D4</f>
        <v>43.76</v>
      </c>
      <c r="N4" s="5"/>
      <c r="O4" s="12"/>
      <c r="P4" s="16"/>
      <c r="Q4" s="19"/>
    </row>
    <row r="5" spans="1:17" x14ac:dyDescent="0.25">
      <c r="A5" s="1">
        <f t="shared" ref="A5:A23" si="1">A4+1</f>
        <v>45652</v>
      </c>
      <c r="B5" s="9">
        <v>3.7769999999999998E-2</v>
      </c>
      <c r="C5">
        <v>43.28</v>
      </c>
      <c r="D5">
        <v>0.25800000000000001</v>
      </c>
      <c r="E5">
        <v>8.0299999999999994</v>
      </c>
      <c r="F5">
        <v>12.52</v>
      </c>
      <c r="G5">
        <v>10.75</v>
      </c>
      <c r="I5">
        <f t="shared" ref="I5:J6" si="2">C5-C4</f>
        <v>-0.47999999999999687</v>
      </c>
      <c r="J5">
        <f t="shared" si="2"/>
        <v>0.25800000000000001</v>
      </c>
      <c r="L5">
        <f t="shared" si="0"/>
        <v>43.538000000000004</v>
      </c>
      <c r="N5" s="22">
        <f>(B5/B4-1)*100</f>
        <v>-1.3322884012539227</v>
      </c>
      <c r="O5" s="13">
        <f>E5-E4</f>
        <v>-7.0000000000000284E-2</v>
      </c>
      <c r="P5" s="17">
        <f t="shared" ref="P5:Q5" si="3">F5-F4</f>
        <v>-0.42999999999999972</v>
      </c>
      <c r="Q5" s="20">
        <f t="shared" si="3"/>
        <v>-2.74</v>
      </c>
    </row>
    <row r="6" spans="1:17" x14ac:dyDescent="0.25">
      <c r="A6" s="1">
        <f t="shared" si="1"/>
        <v>45653</v>
      </c>
      <c r="B6" s="9">
        <v>3.6049999999999999E-2</v>
      </c>
      <c r="C6">
        <v>41.31</v>
      </c>
      <c r="D6">
        <v>0.48609999999999998</v>
      </c>
      <c r="E6">
        <v>7.69</v>
      </c>
      <c r="F6">
        <v>10.11</v>
      </c>
      <c r="G6">
        <v>7</v>
      </c>
      <c r="I6">
        <f t="shared" si="2"/>
        <v>-1.9699999999999989</v>
      </c>
      <c r="J6">
        <f t="shared" si="2"/>
        <v>0.22809999999999997</v>
      </c>
      <c r="L6">
        <f t="shared" si="0"/>
        <v>41.796100000000003</v>
      </c>
      <c r="N6" s="22">
        <f t="shared" ref="N6:N23" si="4">(B6/B5-1)*100</f>
        <v>-4.5538787397405356</v>
      </c>
      <c r="O6" s="13">
        <f t="shared" ref="O6:O23" si="5">E6-E5</f>
        <v>-0.33999999999999897</v>
      </c>
      <c r="P6" s="17">
        <f t="shared" ref="P6:P23" si="6">F6-F5</f>
        <v>-2.41</v>
      </c>
      <c r="Q6" s="20">
        <f t="shared" ref="Q6:Q23" si="7">G6-G5</f>
        <v>-3.75</v>
      </c>
    </row>
    <row r="7" spans="1:17" x14ac:dyDescent="0.25">
      <c r="A7" s="1">
        <f t="shared" si="1"/>
        <v>45654</v>
      </c>
      <c r="B7" s="9">
        <v>3.6889999999999999E-2</v>
      </c>
      <c r="C7">
        <v>42.27</v>
      </c>
      <c r="D7">
        <v>0.76619999999999999</v>
      </c>
      <c r="E7">
        <v>7.93</v>
      </c>
      <c r="F7">
        <v>8.0399999999999991</v>
      </c>
      <c r="G7">
        <v>9.59</v>
      </c>
      <c r="I7">
        <f t="shared" ref="I7:I23" si="8">C7-C6</f>
        <v>0.96000000000000085</v>
      </c>
      <c r="J7">
        <f t="shared" ref="J7:J23" si="9">D7-D6</f>
        <v>0.28010000000000002</v>
      </c>
      <c r="L7">
        <f t="shared" ref="L7:L23" si="10">C7+D7</f>
        <v>43.036200000000001</v>
      </c>
      <c r="N7" s="22">
        <f t="shared" si="4"/>
        <v>2.3300970873786353</v>
      </c>
      <c r="O7" s="13">
        <f t="shared" si="5"/>
        <v>0.23999999999999932</v>
      </c>
      <c r="P7" s="17">
        <f t="shared" si="6"/>
        <v>-2.0700000000000003</v>
      </c>
      <c r="Q7" s="20">
        <f t="shared" si="7"/>
        <v>2.59</v>
      </c>
    </row>
    <row r="8" spans="1:17" x14ac:dyDescent="0.25">
      <c r="A8" s="1">
        <f t="shared" si="1"/>
        <v>45655</v>
      </c>
      <c r="B8" s="9"/>
      <c r="I8">
        <f t="shared" si="8"/>
        <v>-42.27</v>
      </c>
      <c r="J8">
        <f t="shared" si="9"/>
        <v>-0.76619999999999999</v>
      </c>
      <c r="L8">
        <f t="shared" si="10"/>
        <v>0</v>
      </c>
      <c r="N8" s="22">
        <f t="shared" si="4"/>
        <v>-100</v>
      </c>
      <c r="O8" s="13">
        <f t="shared" si="5"/>
        <v>-7.93</v>
      </c>
      <c r="P8" s="17">
        <f t="shared" si="6"/>
        <v>-8.0399999999999991</v>
      </c>
      <c r="Q8" s="20">
        <f t="shared" si="7"/>
        <v>-9.59</v>
      </c>
    </row>
    <row r="9" spans="1:17" x14ac:dyDescent="0.25">
      <c r="A9" s="1">
        <f t="shared" si="1"/>
        <v>45656</v>
      </c>
      <c r="B9" s="9"/>
      <c r="I9">
        <f t="shared" si="8"/>
        <v>0</v>
      </c>
      <c r="J9">
        <f t="shared" si="9"/>
        <v>0</v>
      </c>
      <c r="L9">
        <f t="shared" si="10"/>
        <v>0</v>
      </c>
      <c r="N9" s="22" t="e">
        <f t="shared" si="4"/>
        <v>#DIV/0!</v>
      </c>
      <c r="O9" s="13">
        <f t="shared" si="5"/>
        <v>0</v>
      </c>
      <c r="P9" s="17">
        <f t="shared" si="6"/>
        <v>0</v>
      </c>
      <c r="Q9" s="20">
        <f t="shared" si="7"/>
        <v>0</v>
      </c>
    </row>
    <row r="10" spans="1:17" x14ac:dyDescent="0.25">
      <c r="A10" s="1">
        <f t="shared" si="1"/>
        <v>45657</v>
      </c>
      <c r="B10" s="9"/>
      <c r="I10">
        <f t="shared" si="8"/>
        <v>0</v>
      </c>
      <c r="J10">
        <f t="shared" si="9"/>
        <v>0</v>
      </c>
      <c r="L10">
        <f t="shared" si="10"/>
        <v>0</v>
      </c>
      <c r="N10" s="22" t="e">
        <f t="shared" si="4"/>
        <v>#DIV/0!</v>
      </c>
      <c r="O10" s="13">
        <f t="shared" si="5"/>
        <v>0</v>
      </c>
      <c r="P10" s="17">
        <f t="shared" si="6"/>
        <v>0</v>
      </c>
      <c r="Q10" s="20">
        <f t="shared" si="7"/>
        <v>0</v>
      </c>
    </row>
    <row r="11" spans="1:17" x14ac:dyDescent="0.25">
      <c r="A11" s="1">
        <f t="shared" si="1"/>
        <v>45658</v>
      </c>
      <c r="B11" s="9"/>
      <c r="I11">
        <f t="shared" si="8"/>
        <v>0</v>
      </c>
      <c r="J11">
        <f t="shared" si="9"/>
        <v>0</v>
      </c>
      <c r="L11">
        <f t="shared" si="10"/>
        <v>0</v>
      </c>
      <c r="N11" s="22" t="e">
        <f t="shared" si="4"/>
        <v>#DIV/0!</v>
      </c>
      <c r="O11" s="13">
        <f t="shared" si="5"/>
        <v>0</v>
      </c>
      <c r="P11" s="17">
        <f t="shared" si="6"/>
        <v>0</v>
      </c>
      <c r="Q11" s="20">
        <f t="shared" si="7"/>
        <v>0</v>
      </c>
    </row>
    <row r="12" spans="1:17" x14ac:dyDescent="0.25">
      <c r="A12" s="1">
        <f t="shared" si="1"/>
        <v>45659</v>
      </c>
      <c r="B12" s="9"/>
      <c r="I12">
        <f t="shared" si="8"/>
        <v>0</v>
      </c>
      <c r="J12">
        <f t="shared" si="9"/>
        <v>0</v>
      </c>
      <c r="L12">
        <f t="shared" si="10"/>
        <v>0</v>
      </c>
      <c r="N12" s="22" t="e">
        <f t="shared" si="4"/>
        <v>#DIV/0!</v>
      </c>
      <c r="O12" s="13">
        <f t="shared" si="5"/>
        <v>0</v>
      </c>
      <c r="P12" s="17">
        <f t="shared" si="6"/>
        <v>0</v>
      </c>
      <c r="Q12" s="20">
        <f t="shared" si="7"/>
        <v>0</v>
      </c>
    </row>
    <row r="13" spans="1:17" x14ac:dyDescent="0.25">
      <c r="A13" s="1">
        <f t="shared" si="1"/>
        <v>45660</v>
      </c>
      <c r="B13" s="9"/>
      <c r="I13">
        <f t="shared" si="8"/>
        <v>0</v>
      </c>
      <c r="J13">
        <f t="shared" si="9"/>
        <v>0</v>
      </c>
      <c r="L13">
        <f t="shared" si="10"/>
        <v>0</v>
      </c>
      <c r="N13" s="22" t="e">
        <f t="shared" si="4"/>
        <v>#DIV/0!</v>
      </c>
      <c r="O13" s="13">
        <f t="shared" si="5"/>
        <v>0</v>
      </c>
      <c r="P13" s="17">
        <f t="shared" si="6"/>
        <v>0</v>
      </c>
      <c r="Q13" s="20">
        <f t="shared" si="7"/>
        <v>0</v>
      </c>
    </row>
    <row r="14" spans="1:17" x14ac:dyDescent="0.25">
      <c r="A14" s="1">
        <f t="shared" si="1"/>
        <v>45661</v>
      </c>
      <c r="B14" s="9"/>
      <c r="I14">
        <f t="shared" si="8"/>
        <v>0</v>
      </c>
      <c r="J14">
        <f t="shared" si="9"/>
        <v>0</v>
      </c>
      <c r="L14">
        <f t="shared" si="10"/>
        <v>0</v>
      </c>
      <c r="N14" s="22" t="e">
        <f t="shared" si="4"/>
        <v>#DIV/0!</v>
      </c>
      <c r="O14" s="13">
        <f t="shared" si="5"/>
        <v>0</v>
      </c>
      <c r="P14" s="17">
        <f t="shared" si="6"/>
        <v>0</v>
      </c>
      <c r="Q14" s="20">
        <f t="shared" si="7"/>
        <v>0</v>
      </c>
    </row>
    <row r="15" spans="1:17" x14ac:dyDescent="0.25">
      <c r="A15" s="1">
        <f t="shared" si="1"/>
        <v>45662</v>
      </c>
      <c r="B15" s="9"/>
      <c r="I15">
        <f t="shared" si="8"/>
        <v>0</v>
      </c>
      <c r="J15">
        <f t="shared" si="9"/>
        <v>0</v>
      </c>
      <c r="L15">
        <f t="shared" si="10"/>
        <v>0</v>
      </c>
      <c r="N15" s="22" t="e">
        <f t="shared" si="4"/>
        <v>#DIV/0!</v>
      </c>
      <c r="O15" s="13">
        <f t="shared" si="5"/>
        <v>0</v>
      </c>
      <c r="P15" s="17">
        <f t="shared" si="6"/>
        <v>0</v>
      </c>
      <c r="Q15" s="20">
        <f t="shared" si="7"/>
        <v>0</v>
      </c>
    </row>
    <row r="16" spans="1:17" x14ac:dyDescent="0.25">
      <c r="A16" s="1">
        <f t="shared" si="1"/>
        <v>45663</v>
      </c>
      <c r="B16" s="9"/>
      <c r="I16">
        <f t="shared" si="8"/>
        <v>0</v>
      </c>
      <c r="J16">
        <f t="shared" si="9"/>
        <v>0</v>
      </c>
      <c r="L16">
        <f t="shared" si="10"/>
        <v>0</v>
      </c>
      <c r="N16" s="22" t="e">
        <f t="shared" si="4"/>
        <v>#DIV/0!</v>
      </c>
      <c r="O16" s="13">
        <f t="shared" si="5"/>
        <v>0</v>
      </c>
      <c r="P16" s="17">
        <f t="shared" si="6"/>
        <v>0</v>
      </c>
      <c r="Q16" s="20">
        <f t="shared" si="7"/>
        <v>0</v>
      </c>
    </row>
    <row r="17" spans="1:17" x14ac:dyDescent="0.25">
      <c r="A17" s="1">
        <f t="shared" si="1"/>
        <v>45664</v>
      </c>
      <c r="B17" s="9"/>
      <c r="I17">
        <f t="shared" si="8"/>
        <v>0</v>
      </c>
      <c r="J17">
        <f t="shared" si="9"/>
        <v>0</v>
      </c>
      <c r="L17">
        <f t="shared" si="10"/>
        <v>0</v>
      </c>
      <c r="N17" s="22" t="e">
        <f t="shared" si="4"/>
        <v>#DIV/0!</v>
      </c>
      <c r="O17" s="13">
        <f t="shared" si="5"/>
        <v>0</v>
      </c>
      <c r="P17" s="17">
        <f t="shared" si="6"/>
        <v>0</v>
      </c>
      <c r="Q17" s="20">
        <f t="shared" si="7"/>
        <v>0</v>
      </c>
    </row>
    <row r="18" spans="1:17" x14ac:dyDescent="0.25">
      <c r="A18" s="1">
        <f t="shared" si="1"/>
        <v>45665</v>
      </c>
      <c r="B18" s="9"/>
      <c r="I18">
        <f t="shared" si="8"/>
        <v>0</v>
      </c>
      <c r="J18">
        <f t="shared" si="9"/>
        <v>0</v>
      </c>
      <c r="L18">
        <f t="shared" si="10"/>
        <v>0</v>
      </c>
      <c r="N18" s="22" t="e">
        <f t="shared" si="4"/>
        <v>#DIV/0!</v>
      </c>
      <c r="O18" s="13">
        <f t="shared" si="5"/>
        <v>0</v>
      </c>
      <c r="P18" s="17">
        <f t="shared" si="6"/>
        <v>0</v>
      </c>
      <c r="Q18" s="20">
        <f t="shared" si="7"/>
        <v>0</v>
      </c>
    </row>
    <row r="19" spans="1:17" x14ac:dyDescent="0.25">
      <c r="A19" s="1">
        <f t="shared" si="1"/>
        <v>45666</v>
      </c>
      <c r="B19" s="9"/>
      <c r="I19">
        <f t="shared" si="8"/>
        <v>0</v>
      </c>
      <c r="J19">
        <f t="shared" si="9"/>
        <v>0</v>
      </c>
      <c r="L19">
        <f t="shared" si="10"/>
        <v>0</v>
      </c>
      <c r="N19" s="22" t="e">
        <f t="shared" si="4"/>
        <v>#DIV/0!</v>
      </c>
      <c r="O19" s="13">
        <f t="shared" si="5"/>
        <v>0</v>
      </c>
      <c r="P19" s="17">
        <f t="shared" si="6"/>
        <v>0</v>
      </c>
      <c r="Q19" s="20">
        <f t="shared" si="7"/>
        <v>0</v>
      </c>
    </row>
    <row r="20" spans="1:17" x14ac:dyDescent="0.25">
      <c r="A20" s="1">
        <f t="shared" si="1"/>
        <v>45667</v>
      </c>
      <c r="B20" s="9"/>
      <c r="I20">
        <f t="shared" si="8"/>
        <v>0</v>
      </c>
      <c r="J20">
        <f t="shared" si="9"/>
        <v>0</v>
      </c>
      <c r="L20">
        <f t="shared" si="10"/>
        <v>0</v>
      </c>
      <c r="N20" s="22" t="e">
        <f t="shared" si="4"/>
        <v>#DIV/0!</v>
      </c>
      <c r="O20" s="13">
        <f t="shared" si="5"/>
        <v>0</v>
      </c>
      <c r="P20" s="17">
        <f t="shared" si="6"/>
        <v>0</v>
      </c>
      <c r="Q20" s="20">
        <f t="shared" si="7"/>
        <v>0</v>
      </c>
    </row>
    <row r="21" spans="1:17" x14ac:dyDescent="0.25">
      <c r="A21" s="1">
        <f t="shared" si="1"/>
        <v>45668</v>
      </c>
      <c r="B21" s="9"/>
      <c r="I21">
        <f t="shared" si="8"/>
        <v>0</v>
      </c>
      <c r="J21">
        <f t="shared" si="9"/>
        <v>0</v>
      </c>
      <c r="L21">
        <f t="shared" si="10"/>
        <v>0</v>
      </c>
      <c r="N21" s="22" t="e">
        <f t="shared" si="4"/>
        <v>#DIV/0!</v>
      </c>
      <c r="O21" s="13">
        <f t="shared" si="5"/>
        <v>0</v>
      </c>
      <c r="P21" s="17">
        <f t="shared" si="6"/>
        <v>0</v>
      </c>
      <c r="Q21" s="20">
        <f t="shared" si="7"/>
        <v>0</v>
      </c>
    </row>
    <row r="22" spans="1:17" x14ac:dyDescent="0.25">
      <c r="A22" s="1">
        <f t="shared" si="1"/>
        <v>45669</v>
      </c>
      <c r="B22" s="9"/>
      <c r="I22">
        <f t="shared" si="8"/>
        <v>0</v>
      </c>
      <c r="J22">
        <f t="shared" si="9"/>
        <v>0</v>
      </c>
      <c r="L22">
        <f t="shared" si="10"/>
        <v>0</v>
      </c>
      <c r="N22" s="22" t="e">
        <f t="shared" si="4"/>
        <v>#DIV/0!</v>
      </c>
      <c r="O22" s="13">
        <f t="shared" si="5"/>
        <v>0</v>
      </c>
      <c r="P22" s="17">
        <f t="shared" si="6"/>
        <v>0</v>
      </c>
      <c r="Q22" s="20">
        <f t="shared" si="7"/>
        <v>0</v>
      </c>
    </row>
    <row r="23" spans="1:17" x14ac:dyDescent="0.25">
      <c r="A23" s="1">
        <f t="shared" si="1"/>
        <v>45670</v>
      </c>
      <c r="B23" s="9"/>
      <c r="I23">
        <f t="shared" si="8"/>
        <v>0</v>
      </c>
      <c r="J23">
        <f t="shared" si="9"/>
        <v>0</v>
      </c>
      <c r="L23">
        <f t="shared" si="10"/>
        <v>0</v>
      </c>
      <c r="N23" s="22" t="e">
        <f t="shared" si="4"/>
        <v>#DIV/0!</v>
      </c>
      <c r="O23" s="13">
        <f t="shared" si="5"/>
        <v>0</v>
      </c>
      <c r="P23" s="17">
        <f t="shared" si="6"/>
        <v>0</v>
      </c>
      <c r="Q23" s="20">
        <f t="shared" si="7"/>
        <v>0</v>
      </c>
    </row>
    <row r="24" spans="1:17" x14ac:dyDescent="0.25">
      <c r="B24" s="9"/>
    </row>
    <row r="25" spans="1:17" x14ac:dyDescent="0.25">
      <c r="B25" s="9"/>
    </row>
    <row r="26" spans="1:17" x14ac:dyDescent="0.25">
      <c r="B26" s="9"/>
    </row>
    <row r="27" spans="1:17" x14ac:dyDescent="0.25">
      <c r="B27" s="9"/>
    </row>
    <row r="28" spans="1:17" x14ac:dyDescent="0.25">
      <c r="B28" s="9"/>
    </row>
    <row r="29" spans="1:17" x14ac:dyDescent="0.25">
      <c r="B29" s="9"/>
    </row>
    <row r="30" spans="1:17" x14ac:dyDescent="0.25">
      <c r="B30" s="9"/>
    </row>
    <row r="31" spans="1:17" x14ac:dyDescent="0.25">
      <c r="B31" s="10"/>
    </row>
    <row r="32" spans="1:17" x14ac:dyDescent="0.25">
      <c r="B32" s="10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7"/>
  <sheetViews>
    <sheetView tabSelected="1" workbookViewId="0">
      <selection activeCell="N6" sqref="N6"/>
    </sheetView>
  </sheetViews>
  <sheetFormatPr defaultRowHeight="15" x14ac:dyDescent="0.25"/>
  <cols>
    <col min="1" max="1" width="10.140625" bestFit="1" customWidth="1"/>
  </cols>
  <sheetData>
    <row r="2" spans="1:17" x14ac:dyDescent="0.25">
      <c r="A2" t="s">
        <v>18</v>
      </c>
    </row>
    <row r="4" spans="1:17" ht="88.5" x14ac:dyDescent="0.25">
      <c r="A4" s="6" t="s">
        <v>12</v>
      </c>
      <c r="B4" s="6" t="s">
        <v>15</v>
      </c>
      <c r="C4" s="7" t="s">
        <v>6</v>
      </c>
      <c r="D4" s="7" t="s">
        <v>7</v>
      </c>
      <c r="E4" s="7" t="s">
        <v>8</v>
      </c>
      <c r="F4" s="7" t="s">
        <v>10</v>
      </c>
      <c r="G4" s="7" t="s">
        <v>9</v>
      </c>
      <c r="I4" s="7" t="s">
        <v>11</v>
      </c>
      <c r="J4" s="7" t="s">
        <v>13</v>
      </c>
      <c r="L4" s="7" t="s">
        <v>14</v>
      </c>
      <c r="N4" s="21" t="s">
        <v>19</v>
      </c>
      <c r="O4" s="14" t="s">
        <v>20</v>
      </c>
      <c r="P4" s="15" t="s">
        <v>21</v>
      </c>
      <c r="Q4" s="18" t="s">
        <v>22</v>
      </c>
    </row>
    <row r="5" spans="1:17" x14ac:dyDescent="0.25">
      <c r="A5" s="1">
        <v>45653</v>
      </c>
      <c r="B5" s="10">
        <v>1.414E-2</v>
      </c>
      <c r="C5">
        <v>21.79</v>
      </c>
      <c r="D5">
        <v>0.14829999999999999</v>
      </c>
      <c r="E5">
        <v>4.2</v>
      </c>
      <c r="F5">
        <v>5.58</v>
      </c>
      <c r="G5">
        <v>6.39</v>
      </c>
      <c r="L5">
        <f t="shared" ref="L5:L7" si="0">C5+D5</f>
        <v>21.938299999999998</v>
      </c>
      <c r="N5" s="5"/>
      <c r="O5" s="12"/>
      <c r="P5" s="16"/>
      <c r="Q5" s="19"/>
    </row>
    <row r="6" spans="1:17" x14ac:dyDescent="0.25">
      <c r="A6" s="1">
        <f t="shared" ref="A6:A27" si="1">A5+1</f>
        <v>45654</v>
      </c>
      <c r="B6" s="10">
        <v>1.6670000000000001E-2</v>
      </c>
      <c r="C6">
        <v>25.68</v>
      </c>
      <c r="D6">
        <v>0.43109999999999998</v>
      </c>
      <c r="E6">
        <v>4.74</v>
      </c>
      <c r="F6">
        <v>5.38</v>
      </c>
      <c r="G6">
        <v>4.51</v>
      </c>
      <c r="I6">
        <f t="shared" ref="I6:J7" si="2">C6-C5</f>
        <v>3.8900000000000006</v>
      </c>
      <c r="J6">
        <f t="shared" si="2"/>
        <v>0.2828</v>
      </c>
      <c r="L6">
        <f t="shared" si="0"/>
        <v>26.1111</v>
      </c>
      <c r="N6" s="22">
        <f>(B6/B5-1)*100</f>
        <v>17.892503536067906</v>
      </c>
      <c r="O6" s="13">
        <f>E6-E5</f>
        <v>0.54</v>
      </c>
      <c r="P6" s="17">
        <f t="shared" ref="P6:Q21" si="3">F6-F5</f>
        <v>-0.20000000000000018</v>
      </c>
      <c r="Q6" s="20">
        <f t="shared" si="3"/>
        <v>-1.88</v>
      </c>
    </row>
    <row r="7" spans="1:17" x14ac:dyDescent="0.25">
      <c r="A7" s="1">
        <f t="shared" si="1"/>
        <v>45655</v>
      </c>
      <c r="B7" s="9"/>
      <c r="I7">
        <f t="shared" si="2"/>
        <v>-25.68</v>
      </c>
      <c r="J7">
        <f t="shared" si="2"/>
        <v>-0.43109999999999998</v>
      </c>
      <c r="L7">
        <f t="shared" si="0"/>
        <v>0</v>
      </c>
      <c r="N7" s="22">
        <f t="shared" ref="N7:N24" si="4">(B7/B6-1)*100</f>
        <v>-100</v>
      </c>
      <c r="O7" s="13">
        <f t="shared" ref="O7:Q24" si="5">E7-E6</f>
        <v>-4.74</v>
      </c>
      <c r="P7" s="17">
        <f t="shared" si="3"/>
        <v>-5.38</v>
      </c>
      <c r="Q7" s="20">
        <f t="shared" si="3"/>
        <v>-4.51</v>
      </c>
    </row>
    <row r="8" spans="1:17" x14ac:dyDescent="0.25">
      <c r="A8" s="1">
        <f t="shared" si="1"/>
        <v>45656</v>
      </c>
      <c r="I8">
        <f t="shared" ref="I8:I27" si="6">C8-C7</f>
        <v>0</v>
      </c>
      <c r="J8">
        <f t="shared" ref="J8:J27" si="7">D8-D7</f>
        <v>0</v>
      </c>
      <c r="L8">
        <f t="shared" ref="L8:L27" si="8">C8+D8</f>
        <v>0</v>
      </c>
      <c r="N8" s="22" t="e">
        <f t="shared" si="4"/>
        <v>#DIV/0!</v>
      </c>
      <c r="O8" s="13">
        <f t="shared" si="5"/>
        <v>0</v>
      </c>
      <c r="P8" s="17">
        <f t="shared" si="3"/>
        <v>0</v>
      </c>
      <c r="Q8" s="20">
        <f t="shared" si="3"/>
        <v>0</v>
      </c>
    </row>
    <row r="9" spans="1:17" x14ac:dyDescent="0.25">
      <c r="A9" s="1">
        <f t="shared" si="1"/>
        <v>45657</v>
      </c>
      <c r="I9">
        <f t="shared" si="6"/>
        <v>0</v>
      </c>
      <c r="J9">
        <f t="shared" si="7"/>
        <v>0</v>
      </c>
      <c r="L9">
        <f t="shared" si="8"/>
        <v>0</v>
      </c>
      <c r="N9" s="22" t="e">
        <f t="shared" si="4"/>
        <v>#DIV/0!</v>
      </c>
      <c r="O9" s="13">
        <f t="shared" si="5"/>
        <v>0</v>
      </c>
      <c r="P9" s="17">
        <f t="shared" si="3"/>
        <v>0</v>
      </c>
      <c r="Q9" s="20">
        <f t="shared" si="3"/>
        <v>0</v>
      </c>
    </row>
    <row r="10" spans="1:17" x14ac:dyDescent="0.25">
      <c r="A10" s="1">
        <f t="shared" si="1"/>
        <v>45658</v>
      </c>
      <c r="I10">
        <f t="shared" si="6"/>
        <v>0</v>
      </c>
      <c r="J10">
        <f t="shared" si="7"/>
        <v>0</v>
      </c>
      <c r="L10">
        <f t="shared" si="8"/>
        <v>0</v>
      </c>
      <c r="N10" s="22" t="e">
        <f t="shared" si="4"/>
        <v>#DIV/0!</v>
      </c>
      <c r="O10" s="13">
        <f t="shared" si="5"/>
        <v>0</v>
      </c>
      <c r="P10" s="17">
        <f t="shared" si="3"/>
        <v>0</v>
      </c>
      <c r="Q10" s="20">
        <f t="shared" si="3"/>
        <v>0</v>
      </c>
    </row>
    <row r="11" spans="1:17" x14ac:dyDescent="0.25">
      <c r="A11" s="1">
        <f t="shared" si="1"/>
        <v>45659</v>
      </c>
      <c r="I11">
        <f t="shared" si="6"/>
        <v>0</v>
      </c>
      <c r="J11">
        <f t="shared" si="7"/>
        <v>0</v>
      </c>
      <c r="L11">
        <f t="shared" si="8"/>
        <v>0</v>
      </c>
      <c r="N11" s="22" t="e">
        <f t="shared" si="4"/>
        <v>#DIV/0!</v>
      </c>
      <c r="O11" s="13">
        <f t="shared" si="5"/>
        <v>0</v>
      </c>
      <c r="P11" s="17">
        <f t="shared" si="3"/>
        <v>0</v>
      </c>
      <c r="Q11" s="20">
        <f t="shared" si="3"/>
        <v>0</v>
      </c>
    </row>
    <row r="12" spans="1:17" x14ac:dyDescent="0.25">
      <c r="A12" s="1">
        <f t="shared" si="1"/>
        <v>45660</v>
      </c>
      <c r="I12">
        <f t="shared" si="6"/>
        <v>0</v>
      </c>
      <c r="J12">
        <f t="shared" si="7"/>
        <v>0</v>
      </c>
      <c r="L12">
        <f t="shared" si="8"/>
        <v>0</v>
      </c>
      <c r="N12" s="22" t="e">
        <f t="shared" si="4"/>
        <v>#DIV/0!</v>
      </c>
      <c r="O12" s="13">
        <f t="shared" si="5"/>
        <v>0</v>
      </c>
      <c r="P12" s="17">
        <f t="shared" si="3"/>
        <v>0</v>
      </c>
      <c r="Q12" s="20">
        <f t="shared" si="3"/>
        <v>0</v>
      </c>
    </row>
    <row r="13" spans="1:17" x14ac:dyDescent="0.25">
      <c r="A13" s="1">
        <f t="shared" si="1"/>
        <v>45661</v>
      </c>
      <c r="I13">
        <f t="shared" si="6"/>
        <v>0</v>
      </c>
      <c r="J13">
        <f t="shared" si="7"/>
        <v>0</v>
      </c>
      <c r="L13">
        <f t="shared" si="8"/>
        <v>0</v>
      </c>
      <c r="N13" s="22" t="e">
        <f t="shared" si="4"/>
        <v>#DIV/0!</v>
      </c>
      <c r="O13" s="13">
        <f t="shared" si="5"/>
        <v>0</v>
      </c>
      <c r="P13" s="17">
        <f t="shared" si="3"/>
        <v>0</v>
      </c>
      <c r="Q13" s="20">
        <f t="shared" si="3"/>
        <v>0</v>
      </c>
    </row>
    <row r="14" spans="1:17" x14ac:dyDescent="0.25">
      <c r="A14" s="1">
        <f t="shared" si="1"/>
        <v>45662</v>
      </c>
      <c r="I14">
        <f t="shared" si="6"/>
        <v>0</v>
      </c>
      <c r="J14">
        <f t="shared" si="7"/>
        <v>0</v>
      </c>
      <c r="L14">
        <f t="shared" si="8"/>
        <v>0</v>
      </c>
      <c r="N14" s="22" t="e">
        <f t="shared" si="4"/>
        <v>#DIV/0!</v>
      </c>
      <c r="O14" s="13">
        <f t="shared" si="5"/>
        <v>0</v>
      </c>
      <c r="P14" s="17">
        <f t="shared" si="3"/>
        <v>0</v>
      </c>
      <c r="Q14" s="20">
        <f t="shared" si="3"/>
        <v>0</v>
      </c>
    </row>
    <row r="15" spans="1:17" x14ac:dyDescent="0.25">
      <c r="A15" s="1">
        <f t="shared" si="1"/>
        <v>45663</v>
      </c>
      <c r="I15">
        <f t="shared" si="6"/>
        <v>0</v>
      </c>
      <c r="J15">
        <f t="shared" si="7"/>
        <v>0</v>
      </c>
      <c r="L15">
        <f t="shared" si="8"/>
        <v>0</v>
      </c>
      <c r="N15" s="22" t="e">
        <f t="shared" si="4"/>
        <v>#DIV/0!</v>
      </c>
      <c r="O15" s="13">
        <f t="shared" si="5"/>
        <v>0</v>
      </c>
      <c r="P15" s="17">
        <f t="shared" si="3"/>
        <v>0</v>
      </c>
      <c r="Q15" s="20">
        <f t="shared" si="3"/>
        <v>0</v>
      </c>
    </row>
    <row r="16" spans="1:17" x14ac:dyDescent="0.25">
      <c r="A16" s="1">
        <f t="shared" si="1"/>
        <v>45664</v>
      </c>
      <c r="I16">
        <f t="shared" si="6"/>
        <v>0</v>
      </c>
      <c r="J16">
        <f t="shared" si="7"/>
        <v>0</v>
      </c>
      <c r="L16">
        <f t="shared" si="8"/>
        <v>0</v>
      </c>
      <c r="N16" s="22" t="e">
        <f t="shared" si="4"/>
        <v>#DIV/0!</v>
      </c>
      <c r="O16" s="13">
        <f t="shared" si="5"/>
        <v>0</v>
      </c>
      <c r="P16" s="17">
        <f t="shared" si="3"/>
        <v>0</v>
      </c>
      <c r="Q16" s="20">
        <f t="shared" si="3"/>
        <v>0</v>
      </c>
    </row>
    <row r="17" spans="1:17" x14ac:dyDescent="0.25">
      <c r="A17" s="1">
        <f t="shared" si="1"/>
        <v>45665</v>
      </c>
      <c r="I17">
        <f t="shared" si="6"/>
        <v>0</v>
      </c>
      <c r="J17">
        <f t="shared" si="7"/>
        <v>0</v>
      </c>
      <c r="L17">
        <f t="shared" si="8"/>
        <v>0</v>
      </c>
      <c r="N17" s="22" t="e">
        <f t="shared" si="4"/>
        <v>#DIV/0!</v>
      </c>
      <c r="O17" s="13">
        <f t="shared" si="5"/>
        <v>0</v>
      </c>
      <c r="P17" s="17">
        <f t="shared" si="3"/>
        <v>0</v>
      </c>
      <c r="Q17" s="20">
        <f t="shared" si="3"/>
        <v>0</v>
      </c>
    </row>
    <row r="18" spans="1:17" x14ac:dyDescent="0.25">
      <c r="A18" s="1">
        <f t="shared" si="1"/>
        <v>45666</v>
      </c>
      <c r="I18">
        <f t="shared" si="6"/>
        <v>0</v>
      </c>
      <c r="J18">
        <f t="shared" si="7"/>
        <v>0</v>
      </c>
      <c r="L18">
        <f t="shared" si="8"/>
        <v>0</v>
      </c>
      <c r="N18" s="22" t="e">
        <f t="shared" si="4"/>
        <v>#DIV/0!</v>
      </c>
      <c r="O18" s="13">
        <f t="shared" si="5"/>
        <v>0</v>
      </c>
      <c r="P18" s="17">
        <f t="shared" si="3"/>
        <v>0</v>
      </c>
      <c r="Q18" s="20">
        <f t="shared" si="3"/>
        <v>0</v>
      </c>
    </row>
    <row r="19" spans="1:17" x14ac:dyDescent="0.25">
      <c r="A19" s="1">
        <f t="shared" si="1"/>
        <v>45667</v>
      </c>
      <c r="I19">
        <f t="shared" si="6"/>
        <v>0</v>
      </c>
      <c r="J19">
        <f t="shared" si="7"/>
        <v>0</v>
      </c>
      <c r="L19">
        <f t="shared" si="8"/>
        <v>0</v>
      </c>
      <c r="N19" s="22" t="e">
        <f t="shared" si="4"/>
        <v>#DIV/0!</v>
      </c>
      <c r="O19" s="13">
        <f t="shared" si="5"/>
        <v>0</v>
      </c>
      <c r="P19" s="17">
        <f t="shared" si="3"/>
        <v>0</v>
      </c>
      <c r="Q19" s="20">
        <f t="shared" si="3"/>
        <v>0</v>
      </c>
    </row>
    <row r="20" spans="1:17" x14ac:dyDescent="0.25">
      <c r="A20" s="1">
        <f t="shared" si="1"/>
        <v>45668</v>
      </c>
      <c r="I20">
        <f t="shared" si="6"/>
        <v>0</v>
      </c>
      <c r="J20">
        <f t="shared" si="7"/>
        <v>0</v>
      </c>
      <c r="L20">
        <f t="shared" si="8"/>
        <v>0</v>
      </c>
      <c r="N20" s="22" t="e">
        <f t="shared" si="4"/>
        <v>#DIV/0!</v>
      </c>
      <c r="O20" s="13">
        <f t="shared" si="5"/>
        <v>0</v>
      </c>
      <c r="P20" s="17">
        <f t="shared" si="3"/>
        <v>0</v>
      </c>
      <c r="Q20" s="20">
        <f t="shared" si="3"/>
        <v>0</v>
      </c>
    </row>
    <row r="21" spans="1:17" x14ac:dyDescent="0.25">
      <c r="A21" s="1">
        <f t="shared" si="1"/>
        <v>45669</v>
      </c>
      <c r="I21">
        <f t="shared" si="6"/>
        <v>0</v>
      </c>
      <c r="J21">
        <f t="shared" si="7"/>
        <v>0</v>
      </c>
      <c r="L21">
        <f t="shared" si="8"/>
        <v>0</v>
      </c>
      <c r="N21" s="22" t="e">
        <f t="shared" si="4"/>
        <v>#DIV/0!</v>
      </c>
      <c r="O21" s="13">
        <f t="shared" si="5"/>
        <v>0</v>
      </c>
      <c r="P21" s="17">
        <f t="shared" si="3"/>
        <v>0</v>
      </c>
      <c r="Q21" s="20">
        <f t="shared" si="3"/>
        <v>0</v>
      </c>
    </row>
    <row r="22" spans="1:17" x14ac:dyDescent="0.25">
      <c r="A22" s="1">
        <f t="shared" si="1"/>
        <v>45670</v>
      </c>
      <c r="I22">
        <f t="shared" si="6"/>
        <v>0</v>
      </c>
      <c r="J22">
        <f t="shared" si="7"/>
        <v>0</v>
      </c>
      <c r="L22">
        <f t="shared" si="8"/>
        <v>0</v>
      </c>
      <c r="N22" s="22" t="e">
        <f t="shared" si="4"/>
        <v>#DIV/0!</v>
      </c>
      <c r="O22" s="13">
        <f t="shared" si="5"/>
        <v>0</v>
      </c>
      <c r="P22" s="17">
        <f t="shared" si="5"/>
        <v>0</v>
      </c>
      <c r="Q22" s="20">
        <f t="shared" si="5"/>
        <v>0</v>
      </c>
    </row>
    <row r="23" spans="1:17" x14ac:dyDescent="0.25">
      <c r="A23" s="1">
        <f t="shared" si="1"/>
        <v>45671</v>
      </c>
      <c r="I23">
        <f t="shared" si="6"/>
        <v>0</v>
      </c>
      <c r="J23">
        <f t="shared" si="7"/>
        <v>0</v>
      </c>
      <c r="L23">
        <f t="shared" si="8"/>
        <v>0</v>
      </c>
      <c r="N23" s="22" t="e">
        <f t="shared" si="4"/>
        <v>#DIV/0!</v>
      </c>
      <c r="O23" s="13">
        <f t="shared" si="5"/>
        <v>0</v>
      </c>
      <c r="P23" s="17">
        <f t="shared" si="5"/>
        <v>0</v>
      </c>
      <c r="Q23" s="20">
        <f t="shared" si="5"/>
        <v>0</v>
      </c>
    </row>
    <row r="24" spans="1:17" x14ac:dyDescent="0.25">
      <c r="A24" s="1">
        <f t="shared" si="1"/>
        <v>45672</v>
      </c>
      <c r="I24">
        <f t="shared" si="6"/>
        <v>0</v>
      </c>
      <c r="J24">
        <f t="shared" si="7"/>
        <v>0</v>
      </c>
      <c r="L24">
        <f t="shared" si="8"/>
        <v>0</v>
      </c>
      <c r="N24" s="22" t="e">
        <f t="shared" si="4"/>
        <v>#DIV/0!</v>
      </c>
      <c r="O24" s="13">
        <f t="shared" si="5"/>
        <v>0</v>
      </c>
      <c r="P24" s="17">
        <f t="shared" si="5"/>
        <v>0</v>
      </c>
      <c r="Q24" s="20">
        <f t="shared" si="5"/>
        <v>0</v>
      </c>
    </row>
    <row r="25" spans="1:17" x14ac:dyDescent="0.25">
      <c r="A25" s="1">
        <f t="shared" si="1"/>
        <v>45673</v>
      </c>
      <c r="I25">
        <f t="shared" si="6"/>
        <v>0</v>
      </c>
      <c r="J25">
        <f t="shared" si="7"/>
        <v>0</v>
      </c>
      <c r="L25">
        <f t="shared" si="8"/>
        <v>0</v>
      </c>
      <c r="N25" s="22" t="e">
        <f t="shared" ref="N25:N27" si="9">(B25/B24-1)*100</f>
        <v>#DIV/0!</v>
      </c>
      <c r="O25" s="13">
        <f t="shared" ref="O25:O27" si="10">E25-E24</f>
        <v>0</v>
      </c>
      <c r="P25" s="17">
        <f t="shared" ref="P25:P27" si="11">F25-F24</f>
        <v>0</v>
      </c>
      <c r="Q25" s="20">
        <f t="shared" ref="Q25:Q27" si="12">G25-G24</f>
        <v>0</v>
      </c>
    </row>
    <row r="26" spans="1:17" x14ac:dyDescent="0.25">
      <c r="A26" s="1">
        <f t="shared" si="1"/>
        <v>45674</v>
      </c>
      <c r="I26">
        <f t="shared" si="6"/>
        <v>0</v>
      </c>
      <c r="J26">
        <f t="shared" si="7"/>
        <v>0</v>
      </c>
      <c r="L26">
        <f t="shared" si="8"/>
        <v>0</v>
      </c>
      <c r="N26" s="22" t="e">
        <f t="shared" si="9"/>
        <v>#DIV/0!</v>
      </c>
      <c r="O26" s="13">
        <f t="shared" si="10"/>
        <v>0</v>
      </c>
      <c r="P26" s="17">
        <f t="shared" si="11"/>
        <v>0</v>
      </c>
      <c r="Q26" s="20">
        <f t="shared" si="12"/>
        <v>0</v>
      </c>
    </row>
    <row r="27" spans="1:17" x14ac:dyDescent="0.25">
      <c r="A27" s="1">
        <f t="shared" si="1"/>
        <v>45675</v>
      </c>
      <c r="I27">
        <f t="shared" si="6"/>
        <v>0</v>
      </c>
      <c r="J27">
        <f t="shared" si="7"/>
        <v>0</v>
      </c>
      <c r="L27">
        <f t="shared" si="8"/>
        <v>0</v>
      </c>
      <c r="N27" s="22" t="e">
        <f t="shared" si="9"/>
        <v>#DIV/0!</v>
      </c>
      <c r="O27" s="13">
        <f t="shared" si="10"/>
        <v>0</v>
      </c>
      <c r="P27" s="17">
        <f t="shared" si="11"/>
        <v>0</v>
      </c>
      <c r="Q27" s="20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UNISWAP</vt:lpstr>
      <vt:lpstr>gUSD 26.12.24</vt:lpstr>
      <vt:lpstr>gUSD 26.06.25</vt:lpstr>
      <vt:lpstr>mPendle 27.03.25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2024-11-12T04:53:06Z</dcterms:created>
  <dcterms:modified xsi:type="dcterms:W3CDTF">2024-12-28T03:57:25Z</dcterms:modified>
</cp:coreProperties>
</file>