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45" windowWidth="19110" windowHeight="12525"/>
  </bookViews>
  <sheets>
    <sheet name="GearMotor_ID_CMM" sheetId="6" r:id="rId1"/>
  </sheets>
  <calcPr calcId="125725"/>
</workbook>
</file>

<file path=xl/calcChain.xml><?xml version="1.0" encoding="utf-8"?>
<calcChain xmlns="http://schemas.openxmlformats.org/spreadsheetml/2006/main">
  <c r="D24" i="6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C24"/>
  <c r="S25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AC25"/>
  <c r="AB25"/>
  <c r="AA25"/>
  <c r="Z25"/>
  <c r="Y25"/>
  <c r="X25"/>
  <c r="W25"/>
  <c r="V25"/>
  <c r="U25"/>
  <c r="T25"/>
  <c r="R25"/>
  <c r="Q25"/>
  <c r="P25"/>
  <c r="O25"/>
  <c r="N25"/>
  <c r="M25"/>
  <c r="L25"/>
  <c r="K25"/>
  <c r="J25"/>
  <c r="I25"/>
  <c r="H25"/>
  <c r="G25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30"/>
  <c r="E30"/>
  <c r="D30"/>
  <c r="C30"/>
  <c r="F29"/>
  <c r="E29"/>
  <c r="E31" s="1"/>
  <c r="D29"/>
  <c r="C29"/>
  <c r="F26"/>
  <c r="E26"/>
  <c r="D26"/>
  <c r="C26"/>
  <c r="F25"/>
  <c r="E25"/>
  <c r="D25"/>
  <c r="C25"/>
  <c r="F23"/>
  <c r="E23"/>
  <c r="D23"/>
  <c r="C23"/>
  <c r="F22"/>
  <c r="E22"/>
  <c r="E34" s="1"/>
  <c r="D22"/>
  <c r="D34" s="1"/>
  <c r="C22"/>
  <c r="F31" l="1"/>
  <c r="D31"/>
  <c r="C31"/>
  <c r="AA32"/>
  <c r="D28"/>
  <c r="J32"/>
  <c r="N32"/>
  <c r="R32"/>
  <c r="V32"/>
  <c r="Z32"/>
  <c r="C34"/>
  <c r="I33"/>
  <c r="M33"/>
  <c r="AC33"/>
  <c r="J28"/>
  <c r="N28"/>
  <c r="V28"/>
  <c r="T34"/>
  <c r="AB34"/>
  <c r="C28"/>
  <c r="P28"/>
  <c r="T28"/>
  <c r="X28"/>
  <c r="E28"/>
  <c r="G31"/>
  <c r="K31"/>
  <c r="O31"/>
  <c r="S31"/>
  <c r="W31"/>
  <c r="AA31"/>
  <c r="G27"/>
  <c r="S27"/>
  <c r="AA27"/>
  <c r="L28"/>
  <c r="AB28"/>
  <c r="I27"/>
  <c r="M27"/>
  <c r="Q28"/>
  <c r="U28"/>
  <c r="Y28"/>
  <c r="H27"/>
  <c r="L27"/>
  <c r="P27"/>
  <c r="T27"/>
  <c r="AB27"/>
  <c r="J31"/>
  <c r="N31"/>
  <c r="R31"/>
  <c r="V31"/>
  <c r="Z31"/>
  <c r="H31"/>
  <c r="L31"/>
  <c r="P31"/>
  <c r="T31"/>
  <c r="X31"/>
  <c r="AB31"/>
  <c r="AC28"/>
  <c r="AC27"/>
  <c r="AC31"/>
  <c r="Z28"/>
  <c r="X27"/>
  <c r="Y27"/>
  <c r="Y31"/>
  <c r="W27"/>
  <c r="U27"/>
  <c r="U31"/>
  <c r="R28"/>
  <c r="Q33"/>
  <c r="Q27"/>
  <c r="O27"/>
  <c r="Q31"/>
  <c r="M31"/>
  <c r="K27"/>
  <c r="I31"/>
  <c r="F28"/>
  <c r="H28"/>
  <c r="Y33"/>
  <c r="X34"/>
  <c r="U33"/>
  <c r="W32"/>
  <c r="S32"/>
  <c r="O32"/>
  <c r="P34"/>
  <c r="L34"/>
  <c r="K32"/>
  <c r="F34"/>
  <c r="H34"/>
  <c r="G32"/>
  <c r="J27"/>
  <c r="N27"/>
  <c r="R27"/>
  <c r="V27"/>
  <c r="Z27"/>
  <c r="I28"/>
  <c r="M28"/>
  <c r="I32"/>
  <c r="M32"/>
  <c r="Q32"/>
  <c r="U32"/>
  <c r="Y32"/>
  <c r="AC32"/>
  <c r="H33"/>
  <c r="L33"/>
  <c r="P33"/>
  <c r="T33"/>
  <c r="X33"/>
  <c r="AB33"/>
  <c r="G34"/>
  <c r="K34"/>
  <c r="O34"/>
  <c r="S34"/>
  <c r="W34"/>
  <c r="AA34"/>
  <c r="H32"/>
  <c r="L32"/>
  <c r="P32"/>
  <c r="T32"/>
  <c r="X32"/>
  <c r="AB32"/>
  <c r="G33"/>
  <c r="K33"/>
  <c r="O33"/>
  <c r="S33"/>
  <c r="W33"/>
  <c r="AA33"/>
  <c r="J34"/>
  <c r="N34"/>
  <c r="R34"/>
  <c r="V34"/>
  <c r="Z34"/>
  <c r="G28"/>
  <c r="K28"/>
  <c r="O28"/>
  <c r="S28"/>
  <c r="W28"/>
  <c r="AA28"/>
  <c r="J33"/>
  <c r="N33"/>
  <c r="R33"/>
  <c r="V33"/>
  <c r="Z33"/>
  <c r="I34"/>
  <c r="M34"/>
  <c r="Q34"/>
  <c r="U34"/>
  <c r="Y34"/>
  <c r="AC34"/>
  <c r="C27"/>
  <c r="F27"/>
  <c r="F32"/>
  <c r="F33"/>
  <c r="E27"/>
  <c r="E32"/>
  <c r="E33"/>
  <c r="D27"/>
  <c r="D32"/>
  <c r="D33"/>
  <c r="C32"/>
  <c r="C33"/>
</calcChain>
</file>

<file path=xl/sharedStrings.xml><?xml version="1.0" encoding="utf-8"?>
<sst xmlns="http://schemas.openxmlformats.org/spreadsheetml/2006/main" count="183" uniqueCount="63">
  <si>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</si>
  <si>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</si>
  <si>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</si>
  <si>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</si>
  <si>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</si>
  <si>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</si>
  <si>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</si>
  <si>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</si>
  <si>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</si>
  <si>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</si>
  <si>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</si>
  <si>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</si>
  <si>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</si>
  <si>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</si>
  <si>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</si>
  <si>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</si>
  <si>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</si>
  <si>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</si>
  <si>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</si>
  <si>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</si>
  <si>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</si>
  <si>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</si>
  <si>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</si>
  <si>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</si>
  <si>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</si>
  <si>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</si>
  <si>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</si>
  <si>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</si>
  <si>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</si>
  <si>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</si>
  <si>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</si>
  <si>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</si>
  <si>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</si>
  <si>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</si>
  <si>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w/o</t>
  </si>
  <si>
    <t>n</t>
  </si>
  <si>
    <t>ID measurement on CMM</t>
  </si>
  <si>
    <t>2mm</t>
  </si>
  <si>
    <t>3mm</t>
  </si>
  <si>
    <t>LS Value</t>
  </si>
  <si>
    <t>MI Value</t>
  </si>
  <si>
    <t>MC Value</t>
  </si>
  <si>
    <t>10mm</t>
  </si>
  <si>
    <t>4mm</t>
  </si>
  <si>
    <t>5mm</t>
  </si>
  <si>
    <t>6mm</t>
  </si>
  <si>
    <t>7mm</t>
  </si>
  <si>
    <t>8mm</t>
  </si>
  <si>
    <t>9mm</t>
  </si>
  <si>
    <t>Part.no.:</t>
  </si>
  <si>
    <t>Cavity.no.:</t>
  </si>
  <si>
    <t>Taster 1,2mm  (Gribi-Taster)</t>
  </si>
  <si>
    <t>Messkraft 50mN = 5gr.</t>
  </si>
  <si>
    <t>Kreisbahnscan 499Punkte</t>
  </si>
  <si>
    <t>Filter 1/15 W/U_Gauss</t>
  </si>
  <si>
    <t>G. Bania</t>
  </si>
  <si>
    <t>Rotorgear assy</t>
  </si>
  <si>
    <t>LS = Gauss circle</t>
  </si>
  <si>
    <t>MI  = inscribed circle</t>
  </si>
  <si>
    <t>MC = enveloping circle</t>
  </si>
  <si>
    <t xml:space="preserve">VW, BLDC, ADJ.
 Actuator, Man. </t>
  </si>
  <si>
    <t>1316-112-00003E</t>
  </si>
  <si>
    <t>Untersuchung 10pcs.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</si>
</sst>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sz val="12"/>
      <color rgb="FF222222"/>
      <name val="Arial"/>
      <family val="2"/>
    </font>
    <font>
      <sz val="12"/>
      <color theme="1"/>
      <name val="Arial"/>
      <family val="2"/>
    </font>
    <font>
      <b/>
      <sz val="14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9" fillId="0" borderId="8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10" borderId="6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9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Continuous"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7" xfId="0" quotePrefix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6" fillId="10" borderId="1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0" borderId="9" xfId="0" applyFont="1" applyFill="1" applyBorder="1" applyAlignment="1">
      <alignment horizontal="left" vertical="center"/>
    </xf>
    <xf numFmtId="0" fontId="16" fillId="0" borderId="0" xfId="0" applyFont="1" applyAlignment="1">
      <alignment wrapText="1"/>
    </xf>
    <xf numFmtId="0" fontId="15" fillId="0" borderId="0" xfId="0" applyFont="1"/>
    <xf numFmtId="0" fontId="9" fillId="0" borderId="7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1" fontId="9" fillId="2" borderId="19" xfId="0" applyNumberFormat="1" applyFont="1" applyFill="1" applyBorder="1" applyAlignment="1">
      <alignment horizontal="center" vertical="center"/>
    </xf>
    <xf numFmtId="1" fontId="9" fillId="2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" fontId="9" fillId="0" borderId="23" xfId="0" applyNumberFormat="1" applyFont="1" applyFill="1" applyBorder="1" applyAlignment="1">
      <alignment horizontal="center" vertical="center"/>
    </xf>
    <xf numFmtId="164" fontId="9" fillId="3" borderId="26" xfId="0" applyNumberFormat="1" applyFont="1" applyFill="1" applyBorder="1" applyAlignment="1">
      <alignment horizontal="center" vertical="center"/>
    </xf>
    <xf numFmtId="164" fontId="9" fillId="7" borderId="26" xfId="0" applyNumberFormat="1" applyFont="1" applyFill="1" applyBorder="1" applyAlignment="1">
      <alignment horizontal="center" vertical="center"/>
    </xf>
    <xf numFmtId="164" fontId="9" fillId="8" borderId="26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164" fontId="9" fillId="5" borderId="26" xfId="0" applyNumberFormat="1" applyFont="1" applyFill="1" applyBorder="1" applyAlignment="1">
      <alignment horizontal="center" vertical="center"/>
    </xf>
    <xf numFmtId="2" fontId="9" fillId="0" borderId="26" xfId="0" applyNumberFormat="1" applyFont="1" applyFill="1" applyBorder="1" applyAlignment="1">
      <alignment horizontal="center"/>
    </xf>
    <xf numFmtId="2" fontId="9" fillId="6" borderId="21" xfId="0" applyNumberFormat="1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/>
    </xf>
    <xf numFmtId="0" fontId="17" fillId="0" borderId="15" xfId="0" applyFont="1" applyBorder="1" applyAlignment="1">
      <alignment horizontal="center" vertical="center" textRotation="90"/>
    </xf>
    <xf numFmtId="0" fontId="17" fillId="0" borderId="16" xfId="0" applyFont="1" applyBorder="1" applyAlignment="1">
      <alignment horizontal="center" vertical="center" textRotation="90"/>
    </xf>
    <xf numFmtId="0" fontId="17" fillId="0" borderId="17" xfId="0" applyFont="1" applyBorder="1" applyAlignment="1">
      <alignment horizontal="center" vertical="center" textRotation="90"/>
    </xf>
    <xf numFmtId="0" fontId="9" fillId="8" borderId="25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vertical="center"/>
    </xf>
    <xf numFmtId="0" fontId="11" fillId="10" borderId="25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164" fontId="0" fillId="0" borderId="3" xfId="0" applyNumberFormat="1" applyBorder="1"/>
    <xf numFmtId="0" fontId="6" fillId="0" borderId="19" xfId="0" applyFont="1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22" xfId="0" applyNumberFormat="1" applyBorder="1"/>
    <xf numFmtId="0" fontId="6" fillId="0" borderId="28" xfId="0" applyFont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</cellXfs>
  <cellStyles count="1">
    <cellStyle name="Standard" xfId="0" builtinId="0"/>
  </cellStyles>
  <dxfs count="1"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772822</xdr:colOff>
      <xdr:row>44</xdr:row>
      <xdr:rowOff>127723</xdr:rowOff>
    </xdr:from>
    <xdr:to>
      <xdr:col>13</xdr:col>
      <xdr:colOff>273325</xdr:colOff>
      <xdr:row>82</xdr:row>
      <xdr:rowOff>171903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6704657" y="10578888"/>
          <a:ext cx="6985008" cy="45197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0</xdr:row>
      <xdr:rowOff>1</xdr:rowOff>
    </xdr:from>
    <xdr:to>
      <xdr:col>7</xdr:col>
      <xdr:colOff>9524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44</xdr:row>
      <xdr:rowOff>171449</xdr:rowOff>
    </xdr:from>
    <xdr:to>
      <xdr:col>3</xdr:col>
      <xdr:colOff>285750</xdr:colOff>
      <xdr:row>79</xdr:row>
      <xdr:rowOff>57149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9174" t="16667" r="34380" b="14021"/>
        <a:stretch>
          <a:fillRect/>
        </a:stretch>
      </xdr:blipFill>
      <xdr:spPr bwMode="auto">
        <a:xfrm>
          <a:off x="95250" y="10991849"/>
          <a:ext cx="3810000" cy="6238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650502</xdr:colOff>
      <xdr:row>46</xdr:row>
      <xdr:rowOff>77321</xdr:rowOff>
    </xdr:from>
    <xdr:to>
      <xdr:col>7</xdr:col>
      <xdr:colOff>726702</xdr:colOff>
      <xdr:row>72</xdr:row>
      <xdr:rowOff>44823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5670" t="7841" r="33614" b="37811"/>
        <a:stretch>
          <a:fillRect/>
        </a:stretch>
      </xdr:blipFill>
      <xdr:spPr bwMode="auto">
        <a:xfrm>
          <a:off x="5155267" y="9591115"/>
          <a:ext cx="2731994" cy="4651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190500</xdr:colOff>
      <xdr:row>56</xdr:row>
      <xdr:rowOff>57150</xdr:rowOff>
    </xdr:from>
    <xdr:to>
      <xdr:col>10</xdr:col>
      <xdr:colOff>828675</xdr:colOff>
      <xdr:row>56</xdr:row>
      <xdr:rowOff>76200</xdr:rowOff>
    </xdr:to>
    <xdr:cxnSp macro="">
      <xdr:nvCxnSpPr>
        <xdr:cNvPr id="10" name="Gerade Verbindung mit Pfeil 9"/>
        <xdr:cNvCxnSpPr/>
      </xdr:nvCxnSpPr>
      <xdr:spPr>
        <a:xfrm>
          <a:off x="7353300" y="11430000"/>
          <a:ext cx="3152775" cy="1905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71</xdr:row>
      <xdr:rowOff>30260</xdr:rowOff>
    </xdr:from>
    <xdr:to>
      <xdr:col>11</xdr:col>
      <xdr:colOff>38100</xdr:colOff>
      <xdr:row>71</xdr:row>
      <xdr:rowOff>58835</xdr:rowOff>
    </xdr:to>
    <xdr:cxnSp macro="">
      <xdr:nvCxnSpPr>
        <xdr:cNvPr id="11" name="Gerade Verbindung mit Pfeil 10"/>
        <xdr:cNvCxnSpPr/>
      </xdr:nvCxnSpPr>
      <xdr:spPr>
        <a:xfrm>
          <a:off x="7446309" y="14048819"/>
          <a:ext cx="3114115" cy="28575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100853</xdr:colOff>
      <xdr:row>44</xdr:row>
      <xdr:rowOff>137274</xdr:rowOff>
    </xdr:from>
    <xdr:to>
      <xdr:col>23</xdr:col>
      <xdr:colOff>325530</xdr:colOff>
      <xdr:row>78</xdr:row>
      <xdr:rowOff>168650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b="9416"/>
        <a:stretch>
          <a:fillRect/>
        </a:stretch>
      </xdr:blipFill>
      <xdr:spPr bwMode="auto">
        <a:xfrm rot="5400000">
          <a:off x="13963930" y="7688638"/>
          <a:ext cx="6149788" cy="77886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AV49"/>
  <sheetViews>
    <sheetView tabSelected="1" topLeftCell="A25" zoomScale="85" zoomScaleNormal="85" workbookViewId="0">
      <selection activeCell="Z61" sqref="Z61"/>
    </sheetView>
  </sheetViews>
  <sheetFormatPr baseColWidth="10" defaultRowHeight="14.25"/>
  <cols>
    <col min="1" max="1" width="16.625" customWidth="1"/>
    <col min="2" max="2" width="19.25" bestFit="1" customWidth="1"/>
    <col min="3" max="7" width="11.625" customWidth="1"/>
  </cols>
  <sheetData>
    <row r="1" spans="1:48" ht="20.25" customHeight="1">
      <c r="A1" s="100" t="s">
        <v>0</v>
      </c>
      <c r="B1" s="101"/>
      <c r="C1" s="28"/>
      <c r="D1" s="28"/>
      <c r="E1" s="28"/>
      <c r="F1" s="28"/>
      <c r="G1" s="28"/>
    </row>
    <row r="2" spans="1:48" ht="15.75">
      <c r="A2" s="29"/>
      <c r="B2" s="29"/>
      <c r="C2" s="1"/>
      <c r="D2" s="1"/>
      <c r="E2" s="2"/>
      <c r="F2" s="1"/>
      <c r="G2" s="1"/>
    </row>
    <row r="3" spans="1:48" ht="15">
      <c r="A3" s="30" t="s">
        <v>1</v>
      </c>
      <c r="B3" s="4"/>
      <c r="C3" s="3"/>
      <c r="D3" s="31" t="s">
        <v>29</v>
      </c>
      <c r="E3" s="32"/>
      <c r="F3" s="32"/>
      <c r="G3" s="33"/>
    </row>
    <row r="4" spans="1:48" ht="25.5">
      <c r="A4" s="34" t="s">
        <v>2</v>
      </c>
      <c r="B4" s="126" t="s">
        <v>60</v>
      </c>
      <c r="C4" s="3"/>
      <c r="D4" s="35" t="s">
        <v>62</v>
      </c>
      <c r="E4" s="36"/>
      <c r="F4" s="36"/>
      <c r="G4" s="37"/>
    </row>
    <row r="5" spans="1:48" ht="15">
      <c r="A5" s="34" t="s">
        <v>3</v>
      </c>
      <c r="B5" s="5" t="s">
        <v>56</v>
      </c>
      <c r="C5" s="6"/>
      <c r="D5" s="35" t="s">
        <v>36</v>
      </c>
      <c r="E5" s="36"/>
      <c r="F5" s="36"/>
      <c r="G5" s="37"/>
    </row>
    <row r="6" spans="1:48" ht="15">
      <c r="A6" s="34" t="s">
        <v>4</v>
      </c>
      <c r="B6" s="57">
        <v>30740490004</v>
      </c>
      <c r="C6" s="6"/>
      <c r="D6" s="35" t="s">
        <v>51</v>
      </c>
      <c r="E6" s="36"/>
      <c r="F6" s="124" t="s">
        <v>57</v>
      </c>
      <c r="G6" s="37"/>
    </row>
    <row r="7" spans="1:48" ht="15">
      <c r="A7" s="34" t="s">
        <v>5</v>
      </c>
      <c r="B7" s="7" t="s">
        <v>61</v>
      </c>
      <c r="C7" s="8"/>
      <c r="D7" s="35" t="s">
        <v>52</v>
      </c>
      <c r="E7" s="38"/>
      <c r="F7" s="124" t="s">
        <v>58</v>
      </c>
      <c r="G7" s="39"/>
    </row>
    <row r="8" spans="1:48" ht="15">
      <c r="A8" s="34" t="s">
        <v>6</v>
      </c>
      <c r="B8" s="9">
        <v>43342</v>
      </c>
      <c r="C8" s="10"/>
      <c r="D8" s="35" t="s">
        <v>53</v>
      </c>
      <c r="E8" s="36"/>
      <c r="F8" s="125" t="s">
        <v>59</v>
      </c>
      <c r="G8" s="39"/>
    </row>
    <row r="9" spans="1:48" ht="15.75">
      <c r="A9" s="30" t="s">
        <v>30</v>
      </c>
      <c r="B9" s="7" t="s">
        <v>34</v>
      </c>
      <c r="C9" s="11"/>
      <c r="D9" s="68" t="s">
        <v>54</v>
      </c>
      <c r="E9" s="36"/>
      <c r="F9" s="41"/>
      <c r="G9" s="37"/>
    </row>
    <row r="10" spans="1:48" ht="15">
      <c r="A10" s="30" t="s">
        <v>31</v>
      </c>
      <c r="B10" s="7" t="s">
        <v>55</v>
      </c>
      <c r="C10" s="11"/>
      <c r="D10" s="40"/>
      <c r="E10" s="36"/>
      <c r="F10" s="36"/>
      <c r="G10" s="37"/>
    </row>
    <row r="11" spans="1:48" ht="15">
      <c r="A11" s="30" t="s">
        <v>32</v>
      </c>
      <c r="B11" s="42" t="s">
        <v>33</v>
      </c>
      <c r="C11" s="43"/>
      <c r="D11" s="66"/>
      <c r="E11" s="67"/>
      <c r="F11" s="36"/>
      <c r="G11" s="37"/>
    </row>
    <row r="12" spans="1:48" ht="20.100000000000001" customHeight="1" thickBot="1">
      <c r="A12" s="12"/>
      <c r="B12" s="12"/>
      <c r="C12" s="72" t="s">
        <v>39</v>
      </c>
      <c r="D12" s="73" t="s">
        <v>40</v>
      </c>
      <c r="E12" s="73" t="s">
        <v>41</v>
      </c>
      <c r="F12" s="72" t="s">
        <v>39</v>
      </c>
      <c r="G12" s="72" t="s">
        <v>40</v>
      </c>
      <c r="H12" s="72" t="s">
        <v>41</v>
      </c>
      <c r="I12" s="72" t="s">
        <v>39</v>
      </c>
      <c r="J12" s="72" t="s">
        <v>40</v>
      </c>
      <c r="K12" s="72" t="s">
        <v>41</v>
      </c>
      <c r="L12" s="72" t="s">
        <v>39</v>
      </c>
      <c r="M12" s="72" t="s">
        <v>40</v>
      </c>
      <c r="N12" s="72" t="s">
        <v>41</v>
      </c>
      <c r="O12" s="72" t="s">
        <v>39</v>
      </c>
      <c r="P12" s="72" t="s">
        <v>40</v>
      </c>
      <c r="Q12" s="72" t="s">
        <v>41</v>
      </c>
      <c r="R12" s="72" t="s">
        <v>39</v>
      </c>
      <c r="S12" s="72" t="s">
        <v>40</v>
      </c>
      <c r="T12" s="72" t="s">
        <v>41</v>
      </c>
      <c r="U12" s="72" t="s">
        <v>39</v>
      </c>
      <c r="V12" s="72" t="s">
        <v>40</v>
      </c>
      <c r="W12" s="72" t="s">
        <v>41</v>
      </c>
      <c r="X12" s="72" t="s">
        <v>39</v>
      </c>
      <c r="Y12" s="72" t="s">
        <v>40</v>
      </c>
      <c r="Z12" s="72" t="s">
        <v>41</v>
      </c>
      <c r="AA12" s="72" t="s">
        <v>39</v>
      </c>
      <c r="AB12" s="72" t="s">
        <v>40</v>
      </c>
      <c r="AC12" s="72" t="s">
        <v>41</v>
      </c>
    </row>
    <row r="13" spans="1:48">
      <c r="A13" s="102" t="s">
        <v>7</v>
      </c>
      <c r="B13" s="103"/>
      <c r="C13" s="74" t="s">
        <v>8</v>
      </c>
      <c r="D13" s="74" t="s">
        <v>8</v>
      </c>
      <c r="E13" s="74" t="s">
        <v>8</v>
      </c>
      <c r="F13" s="74" t="s">
        <v>8</v>
      </c>
      <c r="G13" s="74" t="s">
        <v>8</v>
      </c>
      <c r="H13" s="74" t="s">
        <v>8</v>
      </c>
      <c r="I13" s="74" t="s">
        <v>8</v>
      </c>
      <c r="J13" s="74" t="s">
        <v>8</v>
      </c>
      <c r="K13" s="74" t="s">
        <v>8</v>
      </c>
      <c r="L13" s="74" t="s">
        <v>8</v>
      </c>
      <c r="M13" s="74" t="s">
        <v>8</v>
      </c>
      <c r="N13" s="74" t="s">
        <v>8</v>
      </c>
      <c r="O13" s="74" t="s">
        <v>8</v>
      </c>
      <c r="P13" s="74" t="s">
        <v>8</v>
      </c>
      <c r="Q13" s="74" t="s">
        <v>8</v>
      </c>
      <c r="R13" s="74" t="s">
        <v>8</v>
      </c>
      <c r="S13" s="74" t="s">
        <v>8</v>
      </c>
      <c r="T13" s="74" t="s">
        <v>8</v>
      </c>
      <c r="U13" s="74" t="s">
        <v>8</v>
      </c>
      <c r="V13" s="74" t="s">
        <v>8</v>
      </c>
      <c r="W13" s="74" t="s">
        <v>8</v>
      </c>
      <c r="X13" s="74" t="s">
        <v>8</v>
      </c>
      <c r="Y13" s="74" t="s">
        <v>8</v>
      </c>
      <c r="Z13" s="74" t="s">
        <v>8</v>
      </c>
      <c r="AA13" s="74" t="s">
        <v>8</v>
      </c>
      <c r="AB13" s="74" t="s">
        <v>8</v>
      </c>
      <c r="AC13" s="75" t="s">
        <v>8</v>
      </c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</row>
    <row r="14" spans="1:48">
      <c r="A14" s="104" t="s">
        <v>9</v>
      </c>
      <c r="B14" s="105"/>
      <c r="C14" s="17">
        <v>62061</v>
      </c>
      <c r="D14" s="17">
        <v>62061</v>
      </c>
      <c r="E14" s="17">
        <v>62061</v>
      </c>
      <c r="F14" s="17">
        <v>62061</v>
      </c>
      <c r="G14" s="17">
        <v>62061</v>
      </c>
      <c r="H14" s="17">
        <v>62061</v>
      </c>
      <c r="I14" s="17">
        <v>62061</v>
      </c>
      <c r="J14" s="17">
        <v>62061</v>
      </c>
      <c r="K14" s="17">
        <v>62061</v>
      </c>
      <c r="L14" s="17">
        <v>62061</v>
      </c>
      <c r="M14" s="17">
        <v>62061</v>
      </c>
      <c r="N14" s="17">
        <v>62061</v>
      </c>
      <c r="O14" s="17">
        <v>62061</v>
      </c>
      <c r="P14" s="17">
        <v>62061</v>
      </c>
      <c r="Q14" s="17">
        <v>62061</v>
      </c>
      <c r="R14" s="17">
        <v>62061</v>
      </c>
      <c r="S14" s="17">
        <v>62061</v>
      </c>
      <c r="T14" s="17">
        <v>62061</v>
      </c>
      <c r="U14" s="17">
        <v>62061</v>
      </c>
      <c r="V14" s="17">
        <v>62061</v>
      </c>
      <c r="W14" s="17">
        <v>62061</v>
      </c>
      <c r="X14" s="17">
        <v>62061</v>
      </c>
      <c r="Y14" s="17">
        <v>62061</v>
      </c>
      <c r="Z14" s="17">
        <v>62061</v>
      </c>
      <c r="AA14" s="17">
        <v>62061</v>
      </c>
      <c r="AB14" s="17">
        <v>62061</v>
      </c>
      <c r="AC14" s="76">
        <v>62061</v>
      </c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</row>
    <row r="15" spans="1:48">
      <c r="A15" s="106" t="s">
        <v>10</v>
      </c>
      <c r="B15" s="107"/>
      <c r="C15" s="18" t="s">
        <v>37</v>
      </c>
      <c r="D15" s="18" t="s">
        <v>37</v>
      </c>
      <c r="E15" s="18" t="s">
        <v>37</v>
      </c>
      <c r="F15" s="18" t="s">
        <v>38</v>
      </c>
      <c r="G15" s="18" t="s">
        <v>38</v>
      </c>
      <c r="H15" s="18" t="s">
        <v>38</v>
      </c>
      <c r="I15" s="18" t="s">
        <v>43</v>
      </c>
      <c r="J15" s="18" t="s">
        <v>43</v>
      </c>
      <c r="K15" s="18" t="s">
        <v>43</v>
      </c>
      <c r="L15" s="18" t="s">
        <v>44</v>
      </c>
      <c r="M15" s="18" t="s">
        <v>44</v>
      </c>
      <c r="N15" s="18" t="s">
        <v>44</v>
      </c>
      <c r="O15" s="18" t="s">
        <v>45</v>
      </c>
      <c r="P15" s="18" t="s">
        <v>45</v>
      </c>
      <c r="Q15" s="18" t="s">
        <v>45</v>
      </c>
      <c r="R15" s="18" t="s">
        <v>46</v>
      </c>
      <c r="S15" s="18" t="s">
        <v>46</v>
      </c>
      <c r="T15" s="18" t="s">
        <v>46</v>
      </c>
      <c r="U15" s="18" t="s">
        <v>47</v>
      </c>
      <c r="V15" s="18" t="s">
        <v>47</v>
      </c>
      <c r="W15" s="18" t="s">
        <v>47</v>
      </c>
      <c r="X15" s="18" t="s">
        <v>48</v>
      </c>
      <c r="Y15" s="18" t="s">
        <v>48</v>
      </c>
      <c r="Z15" s="18" t="s">
        <v>48</v>
      </c>
      <c r="AA15" s="18" t="s">
        <v>42</v>
      </c>
      <c r="AB15" s="18" t="s">
        <v>42</v>
      </c>
      <c r="AC15" s="77" t="s">
        <v>42</v>
      </c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</row>
    <row r="16" spans="1:48" ht="17.25">
      <c r="A16" s="106" t="s">
        <v>26</v>
      </c>
      <c r="B16" s="107"/>
      <c r="C16" s="54" t="s">
        <v>35</v>
      </c>
      <c r="D16" s="54" t="s">
        <v>35</v>
      </c>
      <c r="E16" s="54" t="s">
        <v>35</v>
      </c>
      <c r="F16" s="54" t="s">
        <v>35</v>
      </c>
      <c r="G16" s="54" t="s">
        <v>35</v>
      </c>
      <c r="H16" s="54" t="s">
        <v>35</v>
      </c>
      <c r="I16" s="54" t="s">
        <v>35</v>
      </c>
      <c r="J16" s="54" t="s">
        <v>35</v>
      </c>
      <c r="K16" s="54" t="s">
        <v>35</v>
      </c>
      <c r="L16" s="54" t="s">
        <v>35</v>
      </c>
      <c r="M16" s="54" t="s">
        <v>35</v>
      </c>
      <c r="N16" s="54" t="s">
        <v>35</v>
      </c>
      <c r="O16" s="54" t="s">
        <v>35</v>
      </c>
      <c r="P16" s="54" t="s">
        <v>35</v>
      </c>
      <c r="Q16" s="54" t="s">
        <v>35</v>
      </c>
      <c r="R16" s="54" t="s">
        <v>35</v>
      </c>
      <c r="S16" s="54" t="s">
        <v>35</v>
      </c>
      <c r="T16" s="54" t="s">
        <v>35</v>
      </c>
      <c r="U16" s="54" t="s">
        <v>35</v>
      </c>
      <c r="V16" s="54" t="s">
        <v>35</v>
      </c>
      <c r="W16" s="54" t="s">
        <v>35</v>
      </c>
      <c r="X16" s="54" t="s">
        <v>35</v>
      </c>
      <c r="Y16" s="54" t="s">
        <v>35</v>
      </c>
      <c r="Z16" s="54" t="s">
        <v>35</v>
      </c>
      <c r="AA16" s="54" t="s">
        <v>35</v>
      </c>
      <c r="AB16" s="54" t="s">
        <v>35</v>
      </c>
      <c r="AC16" s="78" t="s">
        <v>35</v>
      </c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</row>
    <row r="17" spans="1:48">
      <c r="A17" s="98" t="s">
        <v>11</v>
      </c>
      <c r="B17" s="99"/>
      <c r="C17" s="19">
        <v>1.504</v>
      </c>
      <c r="D17" s="19">
        <v>1.504</v>
      </c>
      <c r="E17" s="19">
        <v>1.504</v>
      </c>
      <c r="F17" s="19">
        <v>1.504</v>
      </c>
      <c r="G17" s="19">
        <v>1.504</v>
      </c>
      <c r="H17" s="19">
        <v>1.504</v>
      </c>
      <c r="I17" s="19">
        <v>1.504</v>
      </c>
      <c r="J17" s="19">
        <v>1.504</v>
      </c>
      <c r="K17" s="19">
        <v>1.504</v>
      </c>
      <c r="L17" s="19">
        <v>1.504</v>
      </c>
      <c r="M17" s="19">
        <v>1.504</v>
      </c>
      <c r="N17" s="19">
        <v>1.504</v>
      </c>
      <c r="O17" s="19">
        <v>1.504</v>
      </c>
      <c r="P17" s="19">
        <v>1.504</v>
      </c>
      <c r="Q17" s="19">
        <v>1.504</v>
      </c>
      <c r="R17" s="19">
        <v>1.504</v>
      </c>
      <c r="S17" s="19">
        <v>1.504</v>
      </c>
      <c r="T17" s="19">
        <v>1.504</v>
      </c>
      <c r="U17" s="19">
        <v>1.504</v>
      </c>
      <c r="V17" s="19">
        <v>1.504</v>
      </c>
      <c r="W17" s="19">
        <v>1.504</v>
      </c>
      <c r="X17" s="19">
        <v>1.504</v>
      </c>
      <c r="Y17" s="19">
        <v>1.504</v>
      </c>
      <c r="Z17" s="19">
        <v>1.504</v>
      </c>
      <c r="AA17" s="19">
        <v>1.504</v>
      </c>
      <c r="AB17" s="19">
        <v>1.504</v>
      </c>
      <c r="AC17" s="79">
        <v>1.504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48">
      <c r="A18" s="112"/>
      <c r="B18" s="11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80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</row>
    <row r="19" spans="1:48">
      <c r="A19" s="112" t="s">
        <v>12</v>
      </c>
      <c r="B19" s="113"/>
      <c r="C19" s="20">
        <v>0.01</v>
      </c>
      <c r="D19" s="20">
        <v>0.01</v>
      </c>
      <c r="E19" s="20">
        <v>0.01</v>
      </c>
      <c r="F19" s="20">
        <v>0.01</v>
      </c>
      <c r="G19" s="20">
        <v>0.01</v>
      </c>
      <c r="H19" s="20">
        <v>0.01</v>
      </c>
      <c r="I19" s="20">
        <v>0.01</v>
      </c>
      <c r="J19" s="20">
        <v>0.01</v>
      </c>
      <c r="K19" s="20">
        <v>0.01</v>
      </c>
      <c r="L19" s="20">
        <v>0.01</v>
      </c>
      <c r="M19" s="20">
        <v>0.01</v>
      </c>
      <c r="N19" s="20">
        <v>0.01</v>
      </c>
      <c r="O19" s="20">
        <v>0.01</v>
      </c>
      <c r="P19" s="20">
        <v>0.01</v>
      </c>
      <c r="Q19" s="20">
        <v>0.01</v>
      </c>
      <c r="R19" s="20">
        <v>0.01</v>
      </c>
      <c r="S19" s="20">
        <v>0.01</v>
      </c>
      <c r="T19" s="20">
        <v>0.01</v>
      </c>
      <c r="U19" s="20">
        <v>0.01</v>
      </c>
      <c r="V19" s="20">
        <v>0.01</v>
      </c>
      <c r="W19" s="20">
        <v>0.01</v>
      </c>
      <c r="X19" s="20">
        <v>0.01</v>
      </c>
      <c r="Y19" s="20">
        <v>0.01</v>
      </c>
      <c r="Z19" s="20">
        <v>0.01</v>
      </c>
      <c r="AA19" s="20">
        <v>0.01</v>
      </c>
      <c r="AB19" s="20">
        <v>0.01</v>
      </c>
      <c r="AC19" s="80">
        <v>0.01</v>
      </c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</row>
    <row r="20" spans="1:48">
      <c r="A20" s="108" t="s">
        <v>13</v>
      </c>
      <c r="B20" s="109"/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1">
        <v>0</v>
      </c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</row>
    <row r="21" spans="1:48">
      <c r="A21" s="120" t="s">
        <v>14</v>
      </c>
      <c r="B21" s="121"/>
      <c r="C21" s="21" t="s">
        <v>15</v>
      </c>
      <c r="D21" s="21" t="s">
        <v>15</v>
      </c>
      <c r="E21" s="21" t="s">
        <v>15</v>
      </c>
      <c r="F21" s="21" t="s">
        <v>15</v>
      </c>
      <c r="G21" s="21" t="s">
        <v>15</v>
      </c>
      <c r="H21" s="21" t="s">
        <v>15</v>
      </c>
      <c r="I21" s="21" t="s">
        <v>15</v>
      </c>
      <c r="J21" s="21" t="s">
        <v>15</v>
      </c>
      <c r="K21" s="21" t="s">
        <v>15</v>
      </c>
      <c r="L21" s="21" t="s">
        <v>15</v>
      </c>
      <c r="M21" s="21" t="s">
        <v>15</v>
      </c>
      <c r="N21" s="21" t="s">
        <v>15</v>
      </c>
      <c r="O21" s="21" t="s">
        <v>15</v>
      </c>
      <c r="P21" s="21" t="s">
        <v>15</v>
      </c>
      <c r="Q21" s="21" t="s">
        <v>15</v>
      </c>
      <c r="R21" s="21" t="s">
        <v>15</v>
      </c>
      <c r="S21" s="21" t="s">
        <v>15</v>
      </c>
      <c r="T21" s="21" t="s">
        <v>15</v>
      </c>
      <c r="U21" s="21" t="s">
        <v>15</v>
      </c>
      <c r="V21" s="21" t="s">
        <v>15</v>
      </c>
      <c r="W21" s="21" t="s">
        <v>15</v>
      </c>
      <c r="X21" s="21" t="s">
        <v>15</v>
      </c>
      <c r="Y21" s="21" t="s">
        <v>15</v>
      </c>
      <c r="Z21" s="21" t="s">
        <v>15</v>
      </c>
      <c r="AA21" s="21" t="s">
        <v>15</v>
      </c>
      <c r="AB21" s="21" t="s">
        <v>15</v>
      </c>
      <c r="AC21" s="81" t="s">
        <v>15</v>
      </c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</row>
    <row r="22" spans="1:48">
      <c r="A22" s="98" t="s">
        <v>16</v>
      </c>
      <c r="B22" s="99"/>
      <c r="C22" s="22">
        <f t="shared" ref="C22:F22" si="0">C17+C19</f>
        <v>1.514</v>
      </c>
      <c r="D22" s="22">
        <f t="shared" si="0"/>
        <v>1.514</v>
      </c>
      <c r="E22" s="22">
        <f t="shared" si="0"/>
        <v>1.514</v>
      </c>
      <c r="F22" s="45">
        <f t="shared" si="0"/>
        <v>1.514</v>
      </c>
      <c r="G22" s="45">
        <f t="shared" ref="G22:AC22" si="1">G17+G19</f>
        <v>1.514</v>
      </c>
      <c r="H22" s="45">
        <f t="shared" si="1"/>
        <v>1.514</v>
      </c>
      <c r="I22" s="45">
        <f t="shared" si="1"/>
        <v>1.514</v>
      </c>
      <c r="J22" s="45">
        <f t="shared" si="1"/>
        <v>1.514</v>
      </c>
      <c r="K22" s="45">
        <f t="shared" si="1"/>
        <v>1.514</v>
      </c>
      <c r="L22" s="45">
        <f t="shared" si="1"/>
        <v>1.514</v>
      </c>
      <c r="M22" s="45">
        <f t="shared" si="1"/>
        <v>1.514</v>
      </c>
      <c r="N22" s="45">
        <f t="shared" si="1"/>
        <v>1.514</v>
      </c>
      <c r="O22" s="45">
        <f t="shared" si="1"/>
        <v>1.514</v>
      </c>
      <c r="P22" s="45">
        <f t="shared" si="1"/>
        <v>1.514</v>
      </c>
      <c r="Q22" s="45">
        <f t="shared" si="1"/>
        <v>1.514</v>
      </c>
      <c r="R22" s="45">
        <f t="shared" si="1"/>
        <v>1.514</v>
      </c>
      <c r="S22" s="45">
        <f t="shared" si="1"/>
        <v>1.514</v>
      </c>
      <c r="T22" s="45">
        <f t="shared" si="1"/>
        <v>1.514</v>
      </c>
      <c r="U22" s="45">
        <f t="shared" si="1"/>
        <v>1.514</v>
      </c>
      <c r="V22" s="45">
        <f t="shared" si="1"/>
        <v>1.514</v>
      </c>
      <c r="W22" s="45">
        <f t="shared" si="1"/>
        <v>1.514</v>
      </c>
      <c r="X22" s="45">
        <f t="shared" si="1"/>
        <v>1.514</v>
      </c>
      <c r="Y22" s="45">
        <f t="shared" si="1"/>
        <v>1.514</v>
      </c>
      <c r="Z22" s="45">
        <f t="shared" si="1"/>
        <v>1.514</v>
      </c>
      <c r="AA22" s="45">
        <f t="shared" si="1"/>
        <v>1.514</v>
      </c>
      <c r="AB22" s="45">
        <f t="shared" si="1"/>
        <v>1.514</v>
      </c>
      <c r="AC22" s="82">
        <f t="shared" si="1"/>
        <v>1.514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</row>
    <row r="23" spans="1:48">
      <c r="A23" s="108" t="s">
        <v>17</v>
      </c>
      <c r="B23" s="109"/>
      <c r="C23" s="21">
        <f t="shared" ref="C23:F23" si="2">C17+C20</f>
        <v>1.504</v>
      </c>
      <c r="D23" s="21">
        <f t="shared" si="2"/>
        <v>1.504</v>
      </c>
      <c r="E23" s="21">
        <f t="shared" si="2"/>
        <v>1.504</v>
      </c>
      <c r="F23" s="44">
        <f t="shared" si="2"/>
        <v>1.504</v>
      </c>
      <c r="G23" s="44">
        <f t="shared" ref="G23:AC23" si="3">G17+G20</f>
        <v>1.504</v>
      </c>
      <c r="H23" s="44">
        <f t="shared" si="3"/>
        <v>1.504</v>
      </c>
      <c r="I23" s="44">
        <f t="shared" si="3"/>
        <v>1.504</v>
      </c>
      <c r="J23" s="44">
        <f t="shared" si="3"/>
        <v>1.504</v>
      </c>
      <c r="K23" s="44">
        <f t="shared" si="3"/>
        <v>1.504</v>
      </c>
      <c r="L23" s="44">
        <f t="shared" si="3"/>
        <v>1.504</v>
      </c>
      <c r="M23" s="44">
        <f t="shared" si="3"/>
        <v>1.504</v>
      </c>
      <c r="N23" s="44">
        <f t="shared" si="3"/>
        <v>1.504</v>
      </c>
      <c r="O23" s="44">
        <f t="shared" si="3"/>
        <v>1.504</v>
      </c>
      <c r="P23" s="44">
        <f t="shared" si="3"/>
        <v>1.504</v>
      </c>
      <c r="Q23" s="44">
        <f t="shared" si="3"/>
        <v>1.504</v>
      </c>
      <c r="R23" s="44">
        <f t="shared" si="3"/>
        <v>1.504</v>
      </c>
      <c r="S23" s="44">
        <f t="shared" si="3"/>
        <v>1.504</v>
      </c>
      <c r="T23" s="44">
        <f t="shared" si="3"/>
        <v>1.504</v>
      </c>
      <c r="U23" s="44">
        <f t="shared" si="3"/>
        <v>1.504</v>
      </c>
      <c r="V23" s="44">
        <f t="shared" si="3"/>
        <v>1.504</v>
      </c>
      <c r="W23" s="44">
        <f t="shared" si="3"/>
        <v>1.504</v>
      </c>
      <c r="X23" s="44">
        <f t="shared" si="3"/>
        <v>1.504</v>
      </c>
      <c r="Y23" s="44">
        <f t="shared" si="3"/>
        <v>1.504</v>
      </c>
      <c r="Z23" s="44">
        <f t="shared" si="3"/>
        <v>1.504</v>
      </c>
      <c r="AA23" s="44">
        <f t="shared" si="3"/>
        <v>1.504</v>
      </c>
      <c r="AB23" s="44">
        <f t="shared" si="3"/>
        <v>1.504</v>
      </c>
      <c r="AC23" s="81">
        <f t="shared" si="3"/>
        <v>1.504</v>
      </c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</row>
    <row r="24" spans="1:48">
      <c r="A24" s="98" t="s">
        <v>18</v>
      </c>
      <c r="B24" s="99"/>
      <c r="C24" s="13">
        <f>COUNT(C35:C45)</f>
        <v>10</v>
      </c>
      <c r="D24" s="13">
        <f>COUNT(D35:D45)</f>
        <v>10</v>
      </c>
      <c r="E24" s="13">
        <f>COUNT(E35:E45)</f>
        <v>10</v>
      </c>
      <c r="F24" s="13">
        <f>COUNT(F35:F45)</f>
        <v>10</v>
      </c>
      <c r="G24" s="13">
        <f>COUNT(G35:G45)</f>
        <v>10</v>
      </c>
      <c r="H24" s="13">
        <f>COUNT(H35:H45)</f>
        <v>10</v>
      </c>
      <c r="I24" s="13">
        <f>COUNT(I35:I45)</f>
        <v>10</v>
      </c>
      <c r="J24" s="13">
        <f>COUNT(J35:J45)</f>
        <v>10</v>
      </c>
      <c r="K24" s="13">
        <f>COUNT(K35:K45)</f>
        <v>10</v>
      </c>
      <c r="L24" s="13">
        <f>COUNT(L35:L45)</f>
        <v>10</v>
      </c>
      <c r="M24" s="13">
        <f>COUNT(M35:M45)</f>
        <v>10</v>
      </c>
      <c r="N24" s="13">
        <f>COUNT(N35:N45)</f>
        <v>10</v>
      </c>
      <c r="O24" s="13">
        <f>COUNT(O35:O45)</f>
        <v>10</v>
      </c>
      <c r="P24" s="13">
        <f>COUNT(P35:P45)</f>
        <v>10</v>
      </c>
      <c r="Q24" s="13">
        <f>COUNT(Q35:Q45)</f>
        <v>10</v>
      </c>
      <c r="R24" s="13">
        <f>COUNT(R35:R45)</f>
        <v>10</v>
      </c>
      <c r="S24" s="13">
        <f>COUNT(S35:S45)</f>
        <v>10</v>
      </c>
      <c r="T24" s="13">
        <f>COUNT(T35:T45)</f>
        <v>10</v>
      </c>
      <c r="U24" s="13">
        <f>COUNT(U35:U45)</f>
        <v>10</v>
      </c>
      <c r="V24" s="13">
        <f>COUNT(V35:V45)</f>
        <v>10</v>
      </c>
      <c r="W24" s="13">
        <f>COUNT(W35:W45)</f>
        <v>10</v>
      </c>
      <c r="X24" s="13">
        <f>COUNT(X35:X45)</f>
        <v>10</v>
      </c>
      <c r="Y24" s="13">
        <f>COUNT(Y35:Y45)</f>
        <v>10</v>
      </c>
      <c r="Z24" s="13">
        <f>COUNT(Z35:Z45)</f>
        <v>10</v>
      </c>
      <c r="AA24" s="13">
        <f>COUNT(AA35:AA45)</f>
        <v>10</v>
      </c>
      <c r="AB24" s="13">
        <f>COUNT(AB35:AB45)</f>
        <v>10</v>
      </c>
      <c r="AC24" s="83">
        <f>COUNT(AC35:AC45)</f>
        <v>10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</row>
    <row r="25" spans="1:48">
      <c r="A25" s="110" t="s">
        <v>19</v>
      </c>
      <c r="B25" s="111"/>
      <c r="C25" s="23">
        <f>AVERAGE(C35:C45)</f>
        <v>1.5409393900000001</v>
      </c>
      <c r="D25" s="23">
        <f>AVERAGE(D35:D44)</f>
        <v>1.5371016100000001</v>
      </c>
      <c r="E25" s="23">
        <f>AVERAGE(E35:E44)</f>
        <v>1.5443703699999998</v>
      </c>
      <c r="F25" s="59">
        <f>AVERAGE(F35:F44)</f>
        <v>1.5460257099999999</v>
      </c>
      <c r="G25" s="59">
        <f>AVERAGE(G35:G44)</f>
        <v>1.5414116199999999</v>
      </c>
      <c r="H25" s="59">
        <f>AVERAGE(H35:H44)</f>
        <v>1.5499946200000001</v>
      </c>
      <c r="I25" s="59">
        <f>AVERAGE(I35:I44)</f>
        <v>1.5456574599999999</v>
      </c>
      <c r="J25" s="59">
        <f>AVERAGE(J35:J44)</f>
        <v>1.5414559100000003</v>
      </c>
      <c r="K25" s="59">
        <f>AVERAGE(K35:K44)</f>
        <v>1.54997294</v>
      </c>
      <c r="L25" s="59">
        <f>AVERAGE(L35:L44)</f>
        <v>1.5459570499999999</v>
      </c>
      <c r="M25" s="59">
        <f>AVERAGE(M35:M44)</f>
        <v>1.5413571200000002</v>
      </c>
      <c r="N25" s="59">
        <f>AVERAGE(N35:N44)</f>
        <v>1.5502024300000001</v>
      </c>
      <c r="O25" s="59">
        <f>AVERAGE(O35:O44)</f>
        <v>1.5456366300000002</v>
      </c>
      <c r="P25" s="59">
        <f>AVERAGE(P35:P44)</f>
        <v>1.5409007400000001</v>
      </c>
      <c r="Q25" s="59">
        <f>AVERAGE(Q35:Q44)</f>
        <v>1.55019766</v>
      </c>
      <c r="R25" s="59">
        <f>AVERAGE(R35:R44)</f>
        <v>1.53915201</v>
      </c>
      <c r="S25" s="59">
        <f>AVERAGE(S35:S44)</f>
        <v>1.5326776200000001</v>
      </c>
      <c r="T25" s="59">
        <f>AVERAGE(T35:T44)</f>
        <v>1.54414527</v>
      </c>
      <c r="U25" s="59">
        <f>AVERAGE(U35:U44)</f>
        <v>1.5310049700000001</v>
      </c>
      <c r="V25" s="59">
        <f>AVERAGE(V35:V44)</f>
        <v>1.52070098</v>
      </c>
      <c r="W25" s="59">
        <f>AVERAGE(W35:W44)</f>
        <v>1.5376935</v>
      </c>
      <c r="X25" s="59">
        <f>AVERAGE(X35:X44)</f>
        <v>1.5223376199999998</v>
      </c>
      <c r="Y25" s="59">
        <f>AVERAGE(Y35:Y44)</f>
        <v>1.5044776499999999</v>
      </c>
      <c r="Z25" s="59">
        <f>AVERAGE(Z35:Z44)</f>
        <v>1.53321876</v>
      </c>
      <c r="AA25" s="59">
        <f>AVERAGE(AA35:AA44)</f>
        <v>1.5137675500000001</v>
      </c>
      <c r="AB25" s="59">
        <f>AVERAGE(AB35:AB44)</f>
        <v>1.4875356500000001</v>
      </c>
      <c r="AC25" s="84">
        <f>AVERAGE(AC35:AC44)</f>
        <v>1.5306340299999999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48">
      <c r="A26" s="112" t="s">
        <v>20</v>
      </c>
      <c r="B26" s="113"/>
      <c r="C26" s="22">
        <f>STDEV(C35:C45)</f>
        <v>1.1482002288122591E-3</v>
      </c>
      <c r="D26" s="22">
        <f>STDEV(D35:D44)</f>
        <v>2.3616371216453698E-3</v>
      </c>
      <c r="E26" s="22">
        <f>STDEV(E35:E44)</f>
        <v>1.3298016268518187E-3</v>
      </c>
      <c r="F26" s="45">
        <f>STDEV(F35:F44)</f>
        <v>1.6303455614957499E-3</v>
      </c>
      <c r="G26" s="45">
        <f>STDEV(G35:G44)</f>
        <v>2.5794059500418029E-3</v>
      </c>
      <c r="H26" s="45">
        <f>STDEV(H35:H44)</f>
        <v>1.7411780595651537E-3</v>
      </c>
      <c r="I26" s="45">
        <f>STDEV(I35:I44)</f>
        <v>1.5098345539973734E-3</v>
      </c>
      <c r="J26" s="45">
        <f>STDEV(J35:J44)</f>
        <v>1.985552557546076E-3</v>
      </c>
      <c r="K26" s="45">
        <f>STDEV(K35:K44)</f>
        <v>2.1314310055817981E-3</v>
      </c>
      <c r="L26" s="45">
        <f>STDEV(L35:L44)</f>
        <v>1.3897008553002855E-3</v>
      </c>
      <c r="M26" s="45">
        <f>STDEV(M35:M44)</f>
        <v>1.9232747615576392E-3</v>
      </c>
      <c r="N26" s="45">
        <f>STDEV(N35:N44)</f>
        <v>1.7339000842993208E-3</v>
      </c>
      <c r="O26" s="45">
        <f>STDEV(O35:O44)</f>
        <v>1.1706712908507659E-3</v>
      </c>
      <c r="P26" s="45">
        <f>STDEV(P35:P44)</f>
        <v>2.0451044799173141E-3</v>
      </c>
      <c r="Q26" s="45">
        <f>STDEV(Q35:Q44)</f>
        <v>1.2058455347919725E-3</v>
      </c>
      <c r="R26" s="45">
        <f>STDEV(R35:R44)</f>
        <v>3.1387247185405633E-3</v>
      </c>
      <c r="S26" s="45">
        <f>STDEV(S35:S44)</f>
        <v>7.7805275654889618E-3</v>
      </c>
      <c r="T26" s="45">
        <f>STDEV(T35:T44)</f>
        <v>1.3875677056954222E-3</v>
      </c>
      <c r="U26" s="45">
        <f>STDEV(U35:U44)</f>
        <v>5.8032490807688438E-3</v>
      </c>
      <c r="V26" s="45">
        <f>STDEV(V35:V44)</f>
        <v>1.3440737793224786E-2</v>
      </c>
      <c r="W26" s="45">
        <f>STDEV(W35:W44)</f>
        <v>1.6822034438992764E-3</v>
      </c>
      <c r="X26" s="45">
        <f>STDEV(X35:X44)</f>
        <v>8.1706906359526339E-3</v>
      </c>
      <c r="Y26" s="45">
        <f>STDEV(Y35:Y44)</f>
        <v>1.7191176868850792E-2</v>
      </c>
      <c r="Z26" s="45">
        <f>STDEV(Z35:Z44)</f>
        <v>2.0005450452869767E-3</v>
      </c>
      <c r="AA26" s="45">
        <f>STDEV(AA35:AA44)</f>
        <v>1.0336902086027097E-2</v>
      </c>
      <c r="AB26" s="45">
        <f>STDEV(AB35:AB44)</f>
        <v>1.9667422413854871E-2</v>
      </c>
      <c r="AC26" s="82">
        <f>STDEV(AC35:AC44)</f>
        <v>2.6735500623079203E-3</v>
      </c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</row>
    <row r="27" spans="1:48">
      <c r="A27" s="114" t="s">
        <v>27</v>
      </c>
      <c r="B27" s="115"/>
      <c r="C27" s="24">
        <f>C25+5*C26</f>
        <v>1.5466803911440614</v>
      </c>
      <c r="D27" s="24">
        <f t="shared" ref="D27:F27" si="4">D25+5*D26</f>
        <v>1.5489097956082269</v>
      </c>
      <c r="E27" s="24">
        <f t="shared" si="4"/>
        <v>1.5510193781342589</v>
      </c>
      <c r="F27" s="60">
        <f t="shared" si="4"/>
        <v>1.5541774378074786</v>
      </c>
      <c r="G27" s="60">
        <f t="shared" ref="G27:AC27" si="5">G25+5*G26</f>
        <v>1.554308649750209</v>
      </c>
      <c r="H27" s="60">
        <f t="shared" si="5"/>
        <v>1.558700510297826</v>
      </c>
      <c r="I27" s="60">
        <f t="shared" si="5"/>
        <v>1.5532066327699867</v>
      </c>
      <c r="J27" s="60">
        <f t="shared" si="5"/>
        <v>1.5513836727877306</v>
      </c>
      <c r="K27" s="60">
        <f t="shared" si="5"/>
        <v>1.5606300950279091</v>
      </c>
      <c r="L27" s="60">
        <f t="shared" si="5"/>
        <v>1.5529055542765013</v>
      </c>
      <c r="M27" s="60">
        <f t="shared" si="5"/>
        <v>1.5509734938077884</v>
      </c>
      <c r="N27" s="60">
        <f t="shared" si="5"/>
        <v>1.5588719304214966</v>
      </c>
      <c r="O27" s="60">
        <f t="shared" si="5"/>
        <v>1.551489986454254</v>
      </c>
      <c r="P27" s="60">
        <f t="shared" si="5"/>
        <v>1.5511262623995867</v>
      </c>
      <c r="Q27" s="60">
        <f t="shared" si="5"/>
        <v>1.55622688767396</v>
      </c>
      <c r="R27" s="60">
        <f t="shared" si="5"/>
        <v>1.5548456335927028</v>
      </c>
      <c r="S27" s="60">
        <f t="shared" si="5"/>
        <v>1.5715802578274449</v>
      </c>
      <c r="T27" s="60">
        <f t="shared" si="5"/>
        <v>1.5510831085284771</v>
      </c>
      <c r="U27" s="60">
        <f t="shared" si="5"/>
        <v>1.5600212154038444</v>
      </c>
      <c r="V27" s="60">
        <f t="shared" si="5"/>
        <v>1.5879046689661238</v>
      </c>
      <c r="W27" s="60">
        <f t="shared" si="5"/>
        <v>1.5461045172194965</v>
      </c>
      <c r="X27" s="60">
        <f t="shared" si="5"/>
        <v>1.5631910731797629</v>
      </c>
      <c r="Y27" s="60">
        <f t="shared" si="5"/>
        <v>1.5904335343442539</v>
      </c>
      <c r="Z27" s="60">
        <f t="shared" si="5"/>
        <v>1.543221485226435</v>
      </c>
      <c r="AA27" s="60">
        <f t="shared" si="5"/>
        <v>1.5654520604301356</v>
      </c>
      <c r="AB27" s="60">
        <f t="shared" si="5"/>
        <v>1.5858727620692745</v>
      </c>
      <c r="AC27" s="85">
        <f t="shared" si="5"/>
        <v>1.5440017803115396</v>
      </c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</row>
    <row r="28" spans="1:48">
      <c r="A28" s="96" t="s">
        <v>28</v>
      </c>
      <c r="B28" s="97"/>
      <c r="C28" s="25">
        <f>C25-5*C26</f>
        <v>1.5351983888559388</v>
      </c>
      <c r="D28" s="25">
        <f t="shared" ref="D28:F28" si="6">D25-5*D26</f>
        <v>1.5252934243917733</v>
      </c>
      <c r="E28" s="25">
        <f t="shared" si="6"/>
        <v>1.5377213618657406</v>
      </c>
      <c r="F28" s="61">
        <f t="shared" si="6"/>
        <v>1.5378739821925211</v>
      </c>
      <c r="G28" s="61">
        <f t="shared" ref="G28:AC28" si="7">G25-5*G26</f>
        <v>1.5285145902497907</v>
      </c>
      <c r="H28" s="61">
        <f t="shared" si="7"/>
        <v>1.5412887297021742</v>
      </c>
      <c r="I28" s="61">
        <f t="shared" si="7"/>
        <v>1.5381082872300131</v>
      </c>
      <c r="J28" s="61">
        <f t="shared" si="7"/>
        <v>1.5315281472122699</v>
      </c>
      <c r="K28" s="61">
        <f t="shared" si="7"/>
        <v>1.5393157849720909</v>
      </c>
      <c r="L28" s="61">
        <f t="shared" si="7"/>
        <v>1.5390085457234985</v>
      </c>
      <c r="M28" s="61">
        <f t="shared" si="7"/>
        <v>1.5317407461922121</v>
      </c>
      <c r="N28" s="61">
        <f t="shared" si="7"/>
        <v>1.5415329295785036</v>
      </c>
      <c r="O28" s="61">
        <f t="shared" si="7"/>
        <v>1.5397832735457464</v>
      </c>
      <c r="P28" s="61">
        <f t="shared" si="7"/>
        <v>1.5306752176004135</v>
      </c>
      <c r="Q28" s="61">
        <f t="shared" si="7"/>
        <v>1.5441684323260401</v>
      </c>
      <c r="R28" s="61">
        <f t="shared" si="7"/>
        <v>1.5234583864072972</v>
      </c>
      <c r="S28" s="61">
        <f t="shared" si="7"/>
        <v>1.4937749821725552</v>
      </c>
      <c r="T28" s="61">
        <f t="shared" si="7"/>
        <v>1.5372074314715229</v>
      </c>
      <c r="U28" s="61">
        <f t="shared" si="7"/>
        <v>1.5019887245961558</v>
      </c>
      <c r="V28" s="61">
        <f t="shared" si="7"/>
        <v>1.4534972910338761</v>
      </c>
      <c r="W28" s="61">
        <f t="shared" si="7"/>
        <v>1.5292824827805036</v>
      </c>
      <c r="X28" s="61">
        <f t="shared" si="7"/>
        <v>1.4814841668202368</v>
      </c>
      <c r="Y28" s="61">
        <f t="shared" si="7"/>
        <v>1.4185217656557458</v>
      </c>
      <c r="Z28" s="61">
        <f t="shared" si="7"/>
        <v>1.523216034773565</v>
      </c>
      <c r="AA28" s="61">
        <f t="shared" si="7"/>
        <v>1.4620830395698645</v>
      </c>
      <c r="AB28" s="61">
        <f t="shared" si="7"/>
        <v>1.3891985379307257</v>
      </c>
      <c r="AC28" s="86">
        <f t="shared" si="7"/>
        <v>1.5172662796884602</v>
      </c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</row>
    <row r="29" spans="1:48">
      <c r="A29" s="118" t="s">
        <v>21</v>
      </c>
      <c r="B29" s="119"/>
      <c r="C29" s="26">
        <f>MAX(C35:C45)</f>
        <v>1.5424827000000001</v>
      </c>
      <c r="D29" s="26">
        <f>MAX(D35:D44)</f>
        <v>1.5393540999999999</v>
      </c>
      <c r="E29" s="26">
        <f>MAX(E35:E44)</f>
        <v>1.5465534999999999</v>
      </c>
      <c r="F29" s="62">
        <f>MAX(F35:F44)</f>
        <v>1.5476322</v>
      </c>
      <c r="G29" s="62">
        <f>MAX(G35:G44)</f>
        <v>1.5444272999999999</v>
      </c>
      <c r="H29" s="62">
        <f>MAX(H35:H44)</f>
        <v>1.5531622</v>
      </c>
      <c r="I29" s="62">
        <f>MAX(I35:I44)</f>
        <v>1.5470725999999999</v>
      </c>
      <c r="J29" s="62">
        <f>MAX(J35:J44)</f>
        <v>1.5443354</v>
      </c>
      <c r="K29" s="62">
        <f>MAX(K35:K44)</f>
        <v>1.5528635</v>
      </c>
      <c r="L29" s="62">
        <f>MAX(L35:L44)</f>
        <v>1.5476122999999999</v>
      </c>
      <c r="M29" s="62">
        <f>MAX(M35:M44)</f>
        <v>1.5442279000000001</v>
      </c>
      <c r="N29" s="62">
        <f>MAX(N35:N44)</f>
        <v>1.5522587999999999</v>
      </c>
      <c r="O29" s="62">
        <f>MAX(O35:O44)</f>
        <v>1.547218</v>
      </c>
      <c r="P29" s="62">
        <f>MAX(P35:P44)</f>
        <v>1.5435364</v>
      </c>
      <c r="Q29" s="62">
        <f>MAX(Q35:Q44)</f>
        <v>1.5524830999999999</v>
      </c>
      <c r="R29" s="62">
        <f>MAX(R35:R44)</f>
        <v>1.5417651999999999</v>
      </c>
      <c r="S29" s="62">
        <f>MAX(S35:S44)</f>
        <v>1.5393631000000001</v>
      </c>
      <c r="T29" s="62">
        <f>MAX(T35:T44)</f>
        <v>1.5467458000000001</v>
      </c>
      <c r="U29" s="62">
        <f>MAX(U35:U44)</f>
        <v>1.5350604000000001</v>
      </c>
      <c r="V29" s="62">
        <f>MAX(V35:V44)</f>
        <v>1.5322705000000001</v>
      </c>
      <c r="W29" s="62">
        <f>MAX(W35:W44)</f>
        <v>1.5397789</v>
      </c>
      <c r="X29" s="62">
        <f>MAX(X35:X44)</f>
        <v>1.5313089</v>
      </c>
      <c r="Y29" s="62">
        <f>MAX(Y35:Y44)</f>
        <v>1.5279216</v>
      </c>
      <c r="Z29" s="62">
        <f>MAX(Z35:Z44)</f>
        <v>1.5355406</v>
      </c>
      <c r="AA29" s="62">
        <f>MAX(AA35:AA44)</f>
        <v>1.5272239000000001</v>
      </c>
      <c r="AB29" s="62">
        <f>MAX(AB35:AB44)</f>
        <v>1.5159587000000001</v>
      </c>
      <c r="AC29" s="87">
        <f>MAX(AC35:AC44)</f>
        <v>1.5330444999999999</v>
      </c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</row>
    <row r="30" spans="1:48">
      <c r="A30" s="122" t="s">
        <v>22</v>
      </c>
      <c r="B30" s="123"/>
      <c r="C30" s="27">
        <f>MIN(C35:C45)</f>
        <v>1.5391298</v>
      </c>
      <c r="D30" s="27">
        <f>MIN(D35:D44)</f>
        <v>1.5317276</v>
      </c>
      <c r="E30" s="27">
        <f>MIN(E35:E44)</f>
        <v>1.5424054</v>
      </c>
      <c r="F30" s="63">
        <f>MIN(F35:F44)</f>
        <v>1.5435612999999999</v>
      </c>
      <c r="G30" s="63">
        <f>MIN(G35:G44)</f>
        <v>1.5361099</v>
      </c>
      <c r="H30" s="63">
        <f>MIN(H35:H44)</f>
        <v>1.5474223</v>
      </c>
      <c r="I30" s="63">
        <f>MIN(I35:I44)</f>
        <v>1.5425415</v>
      </c>
      <c r="J30" s="63">
        <f>MIN(J35:J44)</f>
        <v>1.5389469</v>
      </c>
      <c r="K30" s="63">
        <f>MIN(K35:K44)</f>
        <v>1.5457799000000001</v>
      </c>
      <c r="L30" s="63">
        <f>MIN(L35:L44)</f>
        <v>1.5425587999999999</v>
      </c>
      <c r="M30" s="63">
        <f>MIN(M35:M44)</f>
        <v>1.5382241999999999</v>
      </c>
      <c r="N30" s="63">
        <f>MIN(N35:N44)</f>
        <v>1.5464135000000001</v>
      </c>
      <c r="O30" s="63">
        <f>MIN(O35:O44)</f>
        <v>1.5433242</v>
      </c>
      <c r="P30" s="63">
        <f>MIN(P35:P44)</f>
        <v>1.5380638</v>
      </c>
      <c r="Q30" s="63">
        <f>MIN(Q35:Q44)</f>
        <v>1.5489871</v>
      </c>
      <c r="R30" s="63">
        <f>MIN(R35:R44)</f>
        <v>1.5311501000000001</v>
      </c>
      <c r="S30" s="63">
        <f>MIN(S35:S44)</f>
        <v>1.512918</v>
      </c>
      <c r="T30" s="63">
        <f>MIN(T35:T44)</f>
        <v>1.5420916</v>
      </c>
      <c r="U30" s="63">
        <f>MIN(U35:U44)</f>
        <v>1.516826</v>
      </c>
      <c r="V30" s="63">
        <f>MIN(V35:V44)</f>
        <v>1.4891544000000001</v>
      </c>
      <c r="W30" s="63">
        <f>MIN(W35:W44)</f>
        <v>1.5341996</v>
      </c>
      <c r="X30" s="63">
        <f>MIN(X35:X44)</f>
        <v>1.5033764000000001</v>
      </c>
      <c r="Y30" s="63">
        <f>MIN(Y35:Y44)</f>
        <v>1.4668767</v>
      </c>
      <c r="Z30" s="63">
        <f>MIN(Z35:Z44)</f>
        <v>1.5292227</v>
      </c>
      <c r="AA30" s="63">
        <f>MIN(AA35:AA44)</f>
        <v>1.4914646</v>
      </c>
      <c r="AB30" s="63">
        <f>MIN(AB35:AB44)</f>
        <v>1.4463045999999999</v>
      </c>
      <c r="AC30" s="88">
        <f>MIN(AC35:AC44)</f>
        <v>1.5243426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</row>
    <row r="31" spans="1:48">
      <c r="A31" s="112" t="s">
        <v>23</v>
      </c>
      <c r="B31" s="113"/>
      <c r="C31" s="22">
        <f t="shared" ref="C31:F31" si="8">C29-C30</f>
        <v>3.352900000000103E-3</v>
      </c>
      <c r="D31" s="22">
        <f t="shared" si="8"/>
        <v>7.6264999999999805E-3</v>
      </c>
      <c r="E31" s="22">
        <f t="shared" si="8"/>
        <v>4.1480999999998769E-3</v>
      </c>
      <c r="F31" s="45">
        <f t="shared" si="8"/>
        <v>4.0709000000000994E-3</v>
      </c>
      <c r="G31" s="45">
        <f t="shared" ref="G31:AC31" si="9">G29-G30</f>
        <v>8.3173999999999193E-3</v>
      </c>
      <c r="H31" s="45">
        <f t="shared" si="9"/>
        <v>5.73990000000002E-3</v>
      </c>
      <c r="I31" s="45">
        <f t="shared" si="9"/>
        <v>4.5310999999998991E-3</v>
      </c>
      <c r="J31" s="45">
        <f t="shared" si="9"/>
        <v>5.3885000000000183E-3</v>
      </c>
      <c r="K31" s="45">
        <f t="shared" si="9"/>
        <v>7.0835999999998567E-3</v>
      </c>
      <c r="L31" s="45">
        <f t="shared" si="9"/>
        <v>5.0535000000000441E-3</v>
      </c>
      <c r="M31" s="45">
        <f t="shared" si="9"/>
        <v>6.0037000000001672E-3</v>
      </c>
      <c r="N31" s="45">
        <f t="shared" si="9"/>
        <v>5.8452999999998312E-3</v>
      </c>
      <c r="O31" s="45">
        <f t="shared" si="9"/>
        <v>3.8937999999999473E-3</v>
      </c>
      <c r="P31" s="45">
        <f t="shared" si="9"/>
        <v>5.4726000000000496E-3</v>
      </c>
      <c r="Q31" s="45">
        <f t="shared" si="9"/>
        <v>3.4959999999999436E-3</v>
      </c>
      <c r="R31" s="45">
        <f t="shared" si="9"/>
        <v>1.0615099999999877E-2</v>
      </c>
      <c r="S31" s="45">
        <f t="shared" si="9"/>
        <v>2.644510000000011E-2</v>
      </c>
      <c r="T31" s="45">
        <f t="shared" si="9"/>
        <v>4.6542000000000527E-3</v>
      </c>
      <c r="U31" s="45">
        <f t="shared" si="9"/>
        <v>1.8234400000000095E-2</v>
      </c>
      <c r="V31" s="45">
        <f t="shared" si="9"/>
        <v>4.3116099999999991E-2</v>
      </c>
      <c r="W31" s="45">
        <f t="shared" si="9"/>
        <v>5.5792999999999537E-3</v>
      </c>
      <c r="X31" s="45">
        <f t="shared" si="9"/>
        <v>2.7932499999999916E-2</v>
      </c>
      <c r="Y31" s="45">
        <f t="shared" si="9"/>
        <v>6.1044899999999958E-2</v>
      </c>
      <c r="Z31" s="45">
        <f t="shared" si="9"/>
        <v>6.3178999999999874E-3</v>
      </c>
      <c r="AA31" s="45">
        <f t="shared" si="9"/>
        <v>3.5759300000000049E-2</v>
      </c>
      <c r="AB31" s="45">
        <f t="shared" si="9"/>
        <v>6.9654100000000163E-2</v>
      </c>
      <c r="AC31" s="82">
        <f t="shared" si="9"/>
        <v>8.7018999999999291E-3</v>
      </c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</row>
    <row r="32" spans="1:48">
      <c r="A32" s="112" t="s">
        <v>24</v>
      </c>
      <c r="B32" s="113"/>
      <c r="C32" s="14">
        <f t="shared" ref="C32:F32" si="10">IF(OR(ISBLANK(C22),ISBLANK(C23))," ",(C22-C23)/6/C26)</f>
        <v>1.4515470602115537</v>
      </c>
      <c r="D32" s="14">
        <f t="shared" si="10"/>
        <v>0.70572513083868249</v>
      </c>
      <c r="E32" s="14">
        <f t="shared" si="10"/>
        <v>1.2533197681614707</v>
      </c>
      <c r="F32" s="46">
        <f t="shared" si="10"/>
        <v>1.0222781636167952</v>
      </c>
      <c r="G32" s="46">
        <f t="shared" ref="G32:AC32" si="11">IF(OR(ISBLANK(G22),ISBLANK(G23))," ",(G22-G23)/6/G26)</f>
        <v>0.64614360784879843</v>
      </c>
      <c r="H32" s="46">
        <f t="shared" si="11"/>
        <v>0.95720633367210339</v>
      </c>
      <c r="I32" s="46">
        <f t="shared" si="11"/>
        <v>1.10387370739004</v>
      </c>
      <c r="J32" s="46">
        <f t="shared" si="11"/>
        <v>0.83939690255617527</v>
      </c>
      <c r="K32" s="46">
        <f t="shared" si="11"/>
        <v>0.78194727500069028</v>
      </c>
      <c r="L32" s="46">
        <f t="shared" si="11"/>
        <v>1.1992988709117085</v>
      </c>
      <c r="M32" s="46">
        <f t="shared" si="11"/>
        <v>0.86657751662942484</v>
      </c>
      <c r="N32" s="46">
        <f t="shared" si="11"/>
        <v>0.96122416842731617</v>
      </c>
      <c r="O32" s="46">
        <f t="shared" si="11"/>
        <v>1.4236845813955563</v>
      </c>
      <c r="P32" s="46">
        <f t="shared" si="11"/>
        <v>0.81495428866013409</v>
      </c>
      <c r="Q32" s="46">
        <f t="shared" si="11"/>
        <v>1.3821560212968691</v>
      </c>
      <c r="R32" s="46">
        <f t="shared" si="11"/>
        <v>0.53100122378417136</v>
      </c>
      <c r="S32" s="46">
        <f t="shared" si="11"/>
        <v>0.2142099816032112</v>
      </c>
      <c r="T32" s="46">
        <f t="shared" si="11"/>
        <v>1.2011425891692737</v>
      </c>
      <c r="U32" s="46">
        <f t="shared" si="11"/>
        <v>0.28719543887746751</v>
      </c>
      <c r="V32" s="46">
        <f t="shared" si="11"/>
        <v>0.12400112942511253</v>
      </c>
      <c r="W32" s="46">
        <f t="shared" si="11"/>
        <v>0.99076403196714735</v>
      </c>
      <c r="X32" s="46">
        <f t="shared" si="11"/>
        <v>0.20398112484310804</v>
      </c>
      <c r="Y32" s="46">
        <f t="shared" si="11"/>
        <v>9.694895697842254E-2</v>
      </c>
      <c r="Z32" s="46">
        <f t="shared" si="11"/>
        <v>0.83310629300405781</v>
      </c>
      <c r="AA32" s="46">
        <f t="shared" si="11"/>
        <v>0.1612346380759071</v>
      </c>
      <c r="AB32" s="46">
        <f t="shared" si="11"/>
        <v>8.4742506241823112E-2</v>
      </c>
      <c r="AC32" s="89">
        <f t="shared" si="11"/>
        <v>0.6233908577825289</v>
      </c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</row>
    <row r="33" spans="1:48">
      <c r="A33" s="116" t="s">
        <v>25</v>
      </c>
      <c r="B33" s="117"/>
      <c r="C33" s="16">
        <f t="shared" ref="C33:F33" si="12">IF(AND(ISBLANK(C22),ISBLANK(C23)),"",IF(ISBLANK(C23),((C22-C25)/3/C26),IF(ISBLANK(C22),((C25-C23)/3/C26),MIN((C22-C25)/3/C26,(C25-C23)/3/C26))))</f>
        <v>-7.8207584716785332</v>
      </c>
      <c r="D33" s="16">
        <f t="shared" si="12"/>
        <v>-3.2606773479668552</v>
      </c>
      <c r="E33" s="16">
        <f t="shared" si="12"/>
        <v>-7.6127570174755501</v>
      </c>
      <c r="F33" s="64">
        <f t="shared" si="12"/>
        <v>-6.5478368014647756</v>
      </c>
      <c r="G33" s="64">
        <f t="shared" ref="G33:AC33" si="13">IF(AND(ISBLANK(G22),ISBLANK(G23)),"",IF(ISBLANK(G23),((G22-G25)/3/G26),IF(ISBLANK(G22),((G25-G23)/3/G26),MIN((G22-G25)/3/G26,(G25-G23)/3/G26))))</f>
        <v>-3.5423686087560347</v>
      </c>
      <c r="H33" s="64">
        <f t="shared" si="13"/>
        <v>-6.8908556484241243</v>
      </c>
      <c r="I33" s="64">
        <f t="shared" si="13"/>
        <v>-6.9891675473503545</v>
      </c>
      <c r="J33" s="64">
        <f t="shared" si="13"/>
        <v>-4.6092811621722616</v>
      </c>
      <c r="K33" s="64">
        <f t="shared" si="13"/>
        <v>-5.6257884813526537</v>
      </c>
      <c r="L33" s="64">
        <f t="shared" si="13"/>
        <v>-7.6652107965337803</v>
      </c>
      <c r="M33" s="64">
        <f t="shared" si="13"/>
        <v>-4.7414130223466708</v>
      </c>
      <c r="N33" s="64">
        <f t="shared" si="13"/>
        <v>-6.9597301343596421</v>
      </c>
      <c r="O33" s="64">
        <f t="shared" si="13"/>
        <v>-9.0081164676632586</v>
      </c>
      <c r="P33" s="64">
        <f t="shared" si="13"/>
        <v>-4.3845746862262533</v>
      </c>
      <c r="Q33" s="64">
        <f t="shared" si="13"/>
        <v>-10.006162745171363</v>
      </c>
      <c r="R33" s="64">
        <f t="shared" si="13"/>
        <v>-2.6711496181263414</v>
      </c>
      <c r="S33" s="64">
        <f t="shared" si="13"/>
        <v>-0.80018652731835582</v>
      </c>
      <c r="T33" s="64">
        <f t="shared" si="13"/>
        <v>-7.2417535318013604</v>
      </c>
      <c r="U33" s="64">
        <f t="shared" si="13"/>
        <v>-0.97674996444963991</v>
      </c>
      <c r="V33" s="64">
        <f t="shared" si="13"/>
        <v>-0.16618581765101717</v>
      </c>
      <c r="W33" s="64">
        <f t="shared" si="13"/>
        <v>-4.6949335182827241</v>
      </c>
      <c r="X33" s="64">
        <f t="shared" si="13"/>
        <v>-0.34014342122287144</v>
      </c>
      <c r="Y33" s="64">
        <f t="shared" si="13"/>
        <v>9.2615338601464686E-3</v>
      </c>
      <c r="Z33" s="64">
        <f t="shared" si="13"/>
        <v>-3.2022539799469305</v>
      </c>
      <c r="AA33" s="64">
        <f t="shared" si="13"/>
        <v>7.4957983241469676E-3</v>
      </c>
      <c r="AB33" s="64">
        <f t="shared" si="13"/>
        <v>-0.27904605652851022</v>
      </c>
      <c r="AC33" s="90">
        <f t="shared" si="13"/>
        <v>-2.0739004460160442</v>
      </c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</row>
    <row r="34" spans="1:48" ht="15" thickBot="1">
      <c r="A34" s="91" t="s">
        <v>50</v>
      </c>
      <c r="B34" s="71" t="s">
        <v>49</v>
      </c>
      <c r="C34" s="15" t="str">
        <f t="shared" ref="C34:F34" si="14">IF(AND(ISBLANK(C22),ISBLANK(C23)),"",IF(ISBLANK(C23),IF(C29&gt;C22,"FAIL","O.K."),IF(ISBLANK(C22),IF(C30&lt;C23,"FAIL","O.K."),IF(OR(C30&lt;C23,C29&gt;C22),"FAIL","O.K."))))</f>
        <v>FAIL</v>
      </c>
      <c r="D34" s="15" t="str">
        <f t="shared" si="14"/>
        <v>FAIL</v>
      </c>
      <c r="E34" s="15" t="str">
        <f t="shared" si="14"/>
        <v>FAIL</v>
      </c>
      <c r="F34" s="65" t="str">
        <f t="shared" si="14"/>
        <v>FAIL</v>
      </c>
      <c r="G34" s="65" t="str">
        <f t="shared" ref="G34:AC34" si="15">IF(AND(ISBLANK(G22),ISBLANK(G23)),"",IF(ISBLANK(G23),IF(G29&gt;G22,"FAIL","O.K."),IF(ISBLANK(G22),IF(G30&lt;G23,"FAIL","O.K."),IF(OR(G30&lt;G23,G29&gt;G22),"FAIL","O.K."))))</f>
        <v>FAIL</v>
      </c>
      <c r="H34" s="65" t="str">
        <f t="shared" si="15"/>
        <v>FAIL</v>
      </c>
      <c r="I34" s="65" t="str">
        <f t="shared" si="15"/>
        <v>FAIL</v>
      </c>
      <c r="J34" s="65" t="str">
        <f t="shared" si="15"/>
        <v>FAIL</v>
      </c>
      <c r="K34" s="65" t="str">
        <f t="shared" si="15"/>
        <v>FAIL</v>
      </c>
      <c r="L34" s="65" t="str">
        <f t="shared" si="15"/>
        <v>FAIL</v>
      </c>
      <c r="M34" s="65" t="str">
        <f t="shared" si="15"/>
        <v>FAIL</v>
      </c>
      <c r="N34" s="65" t="str">
        <f t="shared" si="15"/>
        <v>FAIL</v>
      </c>
      <c r="O34" s="65" t="str">
        <f t="shared" si="15"/>
        <v>FAIL</v>
      </c>
      <c r="P34" s="65" t="str">
        <f t="shared" si="15"/>
        <v>FAIL</v>
      </c>
      <c r="Q34" s="65" t="str">
        <f t="shared" si="15"/>
        <v>FAIL</v>
      </c>
      <c r="R34" s="65" t="str">
        <f t="shared" si="15"/>
        <v>FAIL</v>
      </c>
      <c r="S34" s="65" t="str">
        <f t="shared" si="15"/>
        <v>FAIL</v>
      </c>
      <c r="T34" s="65" t="str">
        <f t="shared" si="15"/>
        <v>FAIL</v>
      </c>
      <c r="U34" s="65" t="str">
        <f t="shared" si="15"/>
        <v>FAIL</v>
      </c>
      <c r="V34" s="65" t="str">
        <f t="shared" si="15"/>
        <v>FAIL</v>
      </c>
      <c r="W34" s="65" t="str">
        <f t="shared" si="15"/>
        <v>FAIL</v>
      </c>
      <c r="X34" s="65" t="str">
        <f t="shared" si="15"/>
        <v>FAIL</v>
      </c>
      <c r="Y34" s="65" t="str">
        <f t="shared" si="15"/>
        <v>FAIL</v>
      </c>
      <c r="Z34" s="65" t="str">
        <f t="shared" si="15"/>
        <v>FAIL</v>
      </c>
      <c r="AA34" s="65" t="str">
        <f t="shared" si="15"/>
        <v>FAIL</v>
      </c>
      <c r="AB34" s="65" t="str">
        <f t="shared" si="15"/>
        <v>FAIL</v>
      </c>
      <c r="AC34" s="92" t="str">
        <f t="shared" si="15"/>
        <v>FAIL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48">
      <c r="A35" s="93"/>
      <c r="B35" s="129">
        <v>1</v>
      </c>
      <c r="C35" s="130">
        <v>1.5403277</v>
      </c>
      <c r="D35" s="130">
        <v>1.5370638999999999</v>
      </c>
      <c r="E35" s="130">
        <v>1.5435387</v>
      </c>
      <c r="F35" s="130">
        <v>1.5442442000000001</v>
      </c>
      <c r="G35" s="130">
        <v>1.5404</v>
      </c>
      <c r="H35" s="130">
        <v>1.5474223</v>
      </c>
      <c r="I35" s="130">
        <v>1.5425415</v>
      </c>
      <c r="J35" s="130">
        <v>1.5392079000000001</v>
      </c>
      <c r="K35" s="130">
        <v>1.5457799000000001</v>
      </c>
      <c r="L35" s="130">
        <v>1.5425587999999999</v>
      </c>
      <c r="M35" s="130">
        <v>1.5390957999999999</v>
      </c>
      <c r="N35" s="130">
        <v>1.5464135000000001</v>
      </c>
      <c r="O35" s="130">
        <v>1.5433242</v>
      </c>
      <c r="P35" s="130">
        <v>1.5393933</v>
      </c>
      <c r="Q35" s="130">
        <v>1.5489871</v>
      </c>
      <c r="R35" s="130">
        <v>1.5376088000000001</v>
      </c>
      <c r="S35" s="130">
        <v>1.5323906</v>
      </c>
      <c r="T35" s="130">
        <v>1.5444116999999999</v>
      </c>
      <c r="U35" s="130">
        <v>1.5267416</v>
      </c>
      <c r="V35" s="130">
        <v>1.5131680000000001</v>
      </c>
      <c r="W35" s="130">
        <v>1.5365552</v>
      </c>
      <c r="X35" s="130">
        <v>1.5158262</v>
      </c>
      <c r="Y35" s="130">
        <v>1.4929228000000001</v>
      </c>
      <c r="Z35" s="130">
        <v>1.5300164999999999</v>
      </c>
      <c r="AA35" s="130">
        <v>1.5041027</v>
      </c>
      <c r="AB35" s="130">
        <v>1.4731091000000001</v>
      </c>
      <c r="AC35" s="131">
        <v>1.5243426</v>
      </c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</row>
    <row r="36" spans="1:48">
      <c r="A36" s="94"/>
      <c r="B36" s="127">
        <v>2</v>
      </c>
      <c r="C36" s="128">
        <v>1.5424827000000001</v>
      </c>
      <c r="D36" s="128">
        <v>1.5393540999999999</v>
      </c>
      <c r="E36" s="128">
        <v>1.5453815</v>
      </c>
      <c r="F36" s="128">
        <v>1.5476322</v>
      </c>
      <c r="G36" s="128">
        <v>1.5444272999999999</v>
      </c>
      <c r="H36" s="128">
        <v>1.5505674</v>
      </c>
      <c r="I36" s="128">
        <v>1.5470725999999999</v>
      </c>
      <c r="J36" s="128">
        <v>1.5443354</v>
      </c>
      <c r="K36" s="128">
        <v>1.5494663</v>
      </c>
      <c r="L36" s="128">
        <v>1.5476122999999999</v>
      </c>
      <c r="M36" s="128">
        <v>1.5442279000000001</v>
      </c>
      <c r="N36" s="128">
        <v>1.5513836999999999</v>
      </c>
      <c r="O36" s="128">
        <v>1.5462313000000001</v>
      </c>
      <c r="P36" s="128">
        <v>1.5431048000000001</v>
      </c>
      <c r="Q36" s="128">
        <v>1.5504088</v>
      </c>
      <c r="R36" s="128">
        <v>1.5400541000000001</v>
      </c>
      <c r="S36" s="128">
        <v>1.5368383999999999</v>
      </c>
      <c r="T36" s="128">
        <v>1.5434148000000001</v>
      </c>
      <c r="U36" s="128">
        <v>1.5343465000000001</v>
      </c>
      <c r="V36" s="128">
        <v>1.5291291</v>
      </c>
      <c r="W36" s="128">
        <v>1.5378219</v>
      </c>
      <c r="X36" s="128">
        <v>1.5258860000000001</v>
      </c>
      <c r="Y36" s="128">
        <v>1.5101180000000001</v>
      </c>
      <c r="Z36" s="128">
        <v>1.5340704000000001</v>
      </c>
      <c r="AA36" s="128">
        <v>1.5176243</v>
      </c>
      <c r="AB36" s="128">
        <v>1.4940397999999999</v>
      </c>
      <c r="AC36" s="132">
        <v>1.5326229</v>
      </c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</row>
    <row r="37" spans="1:48">
      <c r="A37" s="94"/>
      <c r="B37" s="127">
        <v>3</v>
      </c>
      <c r="C37" s="128">
        <v>1.5391298</v>
      </c>
      <c r="D37" s="128">
        <v>1.5317276</v>
      </c>
      <c r="E37" s="128">
        <v>1.5440706</v>
      </c>
      <c r="F37" s="128">
        <v>1.5435612999999999</v>
      </c>
      <c r="G37" s="128">
        <v>1.5361099</v>
      </c>
      <c r="H37" s="128">
        <v>1.5492748000000001</v>
      </c>
      <c r="I37" s="128">
        <v>1.5441383</v>
      </c>
      <c r="J37" s="128">
        <v>1.5390045000000001</v>
      </c>
      <c r="K37" s="128">
        <v>1.5503259</v>
      </c>
      <c r="L37" s="128">
        <v>1.5467097000000001</v>
      </c>
      <c r="M37" s="128">
        <v>1.5423647</v>
      </c>
      <c r="N37" s="128">
        <v>1.5500623</v>
      </c>
      <c r="O37" s="128">
        <v>1.547218</v>
      </c>
      <c r="P37" s="128">
        <v>1.5425789999999999</v>
      </c>
      <c r="Q37" s="128">
        <v>1.5504922000000001</v>
      </c>
      <c r="R37" s="128">
        <v>1.5411630999999999</v>
      </c>
      <c r="S37" s="128">
        <v>1.5367196000000001</v>
      </c>
      <c r="T37" s="128">
        <v>1.5439103999999999</v>
      </c>
      <c r="U37" s="128">
        <v>1.5333209000000001</v>
      </c>
      <c r="V37" s="128">
        <v>1.5274987</v>
      </c>
      <c r="W37" s="128">
        <v>1.5376737</v>
      </c>
      <c r="X37" s="128">
        <v>1.5248743</v>
      </c>
      <c r="Y37" s="128">
        <v>1.5108889999999999</v>
      </c>
      <c r="Z37" s="128">
        <v>1.533523</v>
      </c>
      <c r="AA37" s="128">
        <v>1.5167382</v>
      </c>
      <c r="AB37" s="128">
        <v>1.4953186000000001</v>
      </c>
      <c r="AC37" s="132">
        <v>1.5304268000000001</v>
      </c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</row>
    <row r="38" spans="1:48">
      <c r="A38" s="94"/>
      <c r="B38" s="127">
        <v>4</v>
      </c>
      <c r="C38" s="128">
        <v>1.5410617</v>
      </c>
      <c r="D38" s="128">
        <v>1.534789</v>
      </c>
      <c r="E38" s="128">
        <v>1.5451904999999999</v>
      </c>
      <c r="F38" s="128">
        <v>1.5472699999999999</v>
      </c>
      <c r="G38" s="128">
        <v>1.5399749</v>
      </c>
      <c r="H38" s="128">
        <v>1.5531622</v>
      </c>
      <c r="I38" s="128">
        <v>1.5468402000000001</v>
      </c>
      <c r="J38" s="128">
        <v>1.5389469</v>
      </c>
      <c r="K38" s="128">
        <v>1.5526439999999999</v>
      </c>
      <c r="L38" s="128">
        <v>1.5463435000000001</v>
      </c>
      <c r="M38" s="128">
        <v>1.5382241999999999</v>
      </c>
      <c r="N38" s="128">
        <v>1.5519396999999999</v>
      </c>
      <c r="O38" s="128">
        <v>1.5460399</v>
      </c>
      <c r="P38" s="128">
        <v>1.5386763999999999</v>
      </c>
      <c r="Q38" s="128">
        <v>1.5500006</v>
      </c>
      <c r="R38" s="128">
        <v>1.5410518</v>
      </c>
      <c r="S38" s="128">
        <v>1.5347317</v>
      </c>
      <c r="T38" s="128">
        <v>1.5434527</v>
      </c>
      <c r="U38" s="128">
        <v>1.5349451999999999</v>
      </c>
      <c r="V38" s="128">
        <v>1.5322705000000001</v>
      </c>
      <c r="W38" s="128">
        <v>1.5371809000000001</v>
      </c>
      <c r="X38" s="128">
        <v>1.5313089</v>
      </c>
      <c r="Y38" s="128">
        <v>1.5279216</v>
      </c>
      <c r="Z38" s="128">
        <v>1.5346286</v>
      </c>
      <c r="AA38" s="128">
        <v>1.5272239000000001</v>
      </c>
      <c r="AB38" s="128">
        <v>1.5159587000000001</v>
      </c>
      <c r="AC38" s="132">
        <v>1.5320526000000001</v>
      </c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</row>
    <row r="39" spans="1:48">
      <c r="A39" s="94"/>
      <c r="B39" s="127">
        <v>5</v>
      </c>
      <c r="C39" s="128">
        <v>1.5416946</v>
      </c>
      <c r="D39" s="128">
        <v>1.5390942000000001</v>
      </c>
      <c r="E39" s="128">
        <v>1.5436801</v>
      </c>
      <c r="F39" s="128">
        <v>1.5474032</v>
      </c>
      <c r="G39" s="128">
        <v>1.5431743</v>
      </c>
      <c r="H39" s="128">
        <v>1.549668</v>
      </c>
      <c r="I39" s="128">
        <v>1.5456304000000001</v>
      </c>
      <c r="J39" s="128">
        <v>1.5413938</v>
      </c>
      <c r="K39" s="128">
        <v>1.5489287</v>
      </c>
      <c r="L39" s="128">
        <v>1.5449980999999999</v>
      </c>
      <c r="M39" s="128">
        <v>1.5413029</v>
      </c>
      <c r="N39" s="128">
        <v>1.5485013999999999</v>
      </c>
      <c r="O39" s="128">
        <v>1.5457113</v>
      </c>
      <c r="P39" s="128">
        <v>1.5420286000000001</v>
      </c>
      <c r="Q39" s="128">
        <v>1.5490664000000001</v>
      </c>
      <c r="R39" s="128">
        <v>1.5377357</v>
      </c>
      <c r="S39" s="128">
        <v>1.5267573999999999</v>
      </c>
      <c r="T39" s="128">
        <v>1.5437517000000001</v>
      </c>
      <c r="U39" s="128">
        <v>1.5277376</v>
      </c>
      <c r="V39" s="128">
        <v>1.5083858000000001</v>
      </c>
      <c r="W39" s="128">
        <v>1.5391345999999999</v>
      </c>
      <c r="X39" s="128">
        <v>1.5170827</v>
      </c>
      <c r="Y39" s="128">
        <v>1.4909905999999999</v>
      </c>
      <c r="Z39" s="128">
        <v>1.5355406</v>
      </c>
      <c r="AA39" s="128">
        <v>1.5061351999999999</v>
      </c>
      <c r="AB39" s="128">
        <v>1.4702063999999999</v>
      </c>
      <c r="AC39" s="132">
        <v>1.5317944999999999</v>
      </c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</row>
    <row r="40" spans="1:48">
      <c r="A40" s="94"/>
      <c r="B40" s="127">
        <v>6</v>
      </c>
      <c r="C40" s="128">
        <v>1.5411417999999999</v>
      </c>
      <c r="D40" s="128">
        <v>1.5383486</v>
      </c>
      <c r="E40" s="128">
        <v>1.5446211000000001</v>
      </c>
      <c r="F40" s="128">
        <v>1.5467769</v>
      </c>
      <c r="G40" s="128">
        <v>1.5429033999999999</v>
      </c>
      <c r="H40" s="128">
        <v>1.5508375999999999</v>
      </c>
      <c r="I40" s="128">
        <v>1.5449309</v>
      </c>
      <c r="J40" s="128">
        <v>1.5410482000000001</v>
      </c>
      <c r="K40" s="128">
        <v>1.5510332</v>
      </c>
      <c r="L40" s="128">
        <v>1.5458091</v>
      </c>
      <c r="M40" s="128">
        <v>1.5425593</v>
      </c>
      <c r="N40" s="128">
        <v>1.5507848</v>
      </c>
      <c r="O40" s="128">
        <v>1.5451277000000001</v>
      </c>
      <c r="P40" s="128">
        <v>1.5406483</v>
      </c>
      <c r="Q40" s="128">
        <v>1.5518529000000001</v>
      </c>
      <c r="R40" s="128">
        <v>1.540918</v>
      </c>
      <c r="S40" s="128">
        <v>1.5370514</v>
      </c>
      <c r="T40" s="128">
        <v>1.5450219999999999</v>
      </c>
      <c r="U40" s="128">
        <v>1.5344271</v>
      </c>
      <c r="V40" s="128">
        <v>1.5279731999999999</v>
      </c>
      <c r="W40" s="128">
        <v>1.5382449</v>
      </c>
      <c r="X40" s="128">
        <v>1.5270309</v>
      </c>
      <c r="Y40" s="128">
        <v>1.5098560999999999</v>
      </c>
      <c r="Z40" s="128">
        <v>1.5336368</v>
      </c>
      <c r="AA40" s="128">
        <v>1.5195738999999999</v>
      </c>
      <c r="AB40" s="128">
        <v>1.4937130000000001</v>
      </c>
      <c r="AC40" s="132">
        <v>1.5330444999999999</v>
      </c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</row>
    <row r="41" spans="1:48">
      <c r="A41" s="94"/>
      <c r="B41" s="127">
        <v>7</v>
      </c>
      <c r="C41" s="128">
        <v>1.5418073000000001</v>
      </c>
      <c r="D41" s="128">
        <v>1.5380615</v>
      </c>
      <c r="E41" s="128">
        <v>1.5455730000000001</v>
      </c>
      <c r="F41" s="128">
        <v>1.546956</v>
      </c>
      <c r="G41" s="128">
        <v>1.5439054000000001</v>
      </c>
      <c r="H41" s="128">
        <v>1.5499375</v>
      </c>
      <c r="I41" s="128">
        <v>1.5468563</v>
      </c>
      <c r="J41" s="128">
        <v>1.5421446000000001</v>
      </c>
      <c r="K41" s="128">
        <v>1.5508317</v>
      </c>
      <c r="L41" s="128">
        <v>1.5469493000000001</v>
      </c>
      <c r="M41" s="128">
        <v>1.5424017000000001</v>
      </c>
      <c r="N41" s="128">
        <v>1.54972</v>
      </c>
      <c r="O41" s="128">
        <v>1.5466584000000001</v>
      </c>
      <c r="P41" s="128">
        <v>1.5435364</v>
      </c>
      <c r="Q41" s="128">
        <v>1.5503705999999999</v>
      </c>
      <c r="R41" s="128">
        <v>1.5417651999999999</v>
      </c>
      <c r="S41" s="128">
        <v>1.5393631000000001</v>
      </c>
      <c r="T41" s="128">
        <v>1.5457784999999999</v>
      </c>
      <c r="U41" s="128">
        <v>1.5343834999999999</v>
      </c>
      <c r="V41" s="128">
        <v>1.5273083999999999</v>
      </c>
      <c r="W41" s="128">
        <v>1.5396721</v>
      </c>
      <c r="X41" s="128">
        <v>1.5249048999999999</v>
      </c>
      <c r="Y41" s="128">
        <v>1.5086402999999999</v>
      </c>
      <c r="Z41" s="128">
        <v>1.5337269</v>
      </c>
      <c r="AA41" s="128">
        <v>1.5164172</v>
      </c>
      <c r="AB41" s="128">
        <v>1.4915609999999999</v>
      </c>
      <c r="AC41" s="132">
        <v>1.5311937</v>
      </c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</row>
    <row r="42" spans="1:48">
      <c r="A42" s="94"/>
      <c r="B42" s="127">
        <v>8</v>
      </c>
      <c r="C42" s="128">
        <v>1.5421822999999999</v>
      </c>
      <c r="D42" s="128">
        <v>1.5390508000000001</v>
      </c>
      <c r="E42" s="128">
        <v>1.5465534999999999</v>
      </c>
      <c r="F42" s="128">
        <v>1.5475193</v>
      </c>
      <c r="G42" s="128">
        <v>1.5433254999999999</v>
      </c>
      <c r="H42" s="128">
        <v>1.5520872999999999</v>
      </c>
      <c r="I42" s="128">
        <v>1.5470317</v>
      </c>
      <c r="J42" s="128">
        <v>1.5432182000000001</v>
      </c>
      <c r="K42" s="128">
        <v>1.5528635</v>
      </c>
      <c r="L42" s="128">
        <v>1.5466055000000001</v>
      </c>
      <c r="M42" s="128">
        <v>1.541938</v>
      </c>
      <c r="N42" s="128">
        <v>1.5509385</v>
      </c>
      <c r="O42" s="128">
        <v>1.5459191999999999</v>
      </c>
      <c r="P42" s="128">
        <v>1.5422315</v>
      </c>
      <c r="Q42" s="128">
        <v>1.5490733000000001</v>
      </c>
      <c r="R42" s="128">
        <v>1.5396718</v>
      </c>
      <c r="S42" s="128">
        <v>1.5368396</v>
      </c>
      <c r="T42" s="128">
        <v>1.5428735</v>
      </c>
      <c r="U42" s="128">
        <v>1.5322609</v>
      </c>
      <c r="V42" s="128">
        <v>1.5231292000000001</v>
      </c>
      <c r="W42" s="128">
        <v>1.5366732000000001</v>
      </c>
      <c r="X42" s="128">
        <v>1.5245675999999999</v>
      </c>
      <c r="Y42" s="128">
        <v>1.5059731000000001</v>
      </c>
      <c r="Z42" s="128">
        <v>1.5342340999999999</v>
      </c>
      <c r="AA42" s="128">
        <v>1.5171854</v>
      </c>
      <c r="AB42" s="128">
        <v>1.4902841</v>
      </c>
      <c r="AC42" s="132">
        <v>1.5319366999999999</v>
      </c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</row>
    <row r="43" spans="1:48">
      <c r="A43" s="94"/>
      <c r="B43" s="127">
        <v>9</v>
      </c>
      <c r="C43" s="128">
        <v>1.5394395999999999</v>
      </c>
      <c r="D43" s="128">
        <v>1.5363062999999999</v>
      </c>
      <c r="E43" s="128">
        <v>1.5426892999999999</v>
      </c>
      <c r="F43" s="128">
        <v>1.5444057</v>
      </c>
      <c r="G43" s="128">
        <v>1.5397358999999999</v>
      </c>
      <c r="H43" s="128">
        <v>1.5487048000000001</v>
      </c>
      <c r="I43" s="128">
        <v>1.5465473000000001</v>
      </c>
      <c r="J43" s="128">
        <v>1.5439194000000001</v>
      </c>
      <c r="K43" s="128">
        <v>1.5500001999999999</v>
      </c>
      <c r="L43" s="128">
        <v>1.5461118</v>
      </c>
      <c r="M43" s="128">
        <v>1.5390794000000001</v>
      </c>
      <c r="N43" s="128">
        <v>1.5522587999999999</v>
      </c>
      <c r="O43" s="128">
        <v>1.5460518000000001</v>
      </c>
      <c r="P43" s="128">
        <v>1.5387453</v>
      </c>
      <c r="Q43" s="128">
        <v>1.5524830999999999</v>
      </c>
      <c r="R43" s="128">
        <v>1.5404015</v>
      </c>
      <c r="S43" s="128">
        <v>1.5331664</v>
      </c>
      <c r="T43" s="128">
        <v>1.5467458000000001</v>
      </c>
      <c r="U43" s="128">
        <v>1.5350604000000001</v>
      </c>
      <c r="V43" s="128">
        <v>1.5289925</v>
      </c>
      <c r="W43" s="128">
        <v>1.5397789</v>
      </c>
      <c r="X43" s="128">
        <v>1.5285183</v>
      </c>
      <c r="Y43" s="128">
        <v>1.5205883</v>
      </c>
      <c r="Z43" s="128">
        <v>1.533588</v>
      </c>
      <c r="AA43" s="128">
        <v>1.5212101</v>
      </c>
      <c r="AB43" s="128">
        <v>1.5048611999999999</v>
      </c>
      <c r="AC43" s="132">
        <v>1.5313106999999999</v>
      </c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</row>
    <row r="44" spans="1:48" ht="15" thickBot="1">
      <c r="A44" s="95"/>
      <c r="B44" s="133">
        <v>10</v>
      </c>
      <c r="C44" s="134">
        <v>1.5401263999999999</v>
      </c>
      <c r="D44" s="134">
        <v>1.5372201000000001</v>
      </c>
      <c r="E44" s="134">
        <v>1.5424054</v>
      </c>
      <c r="F44" s="134">
        <v>1.5444883</v>
      </c>
      <c r="G44" s="134">
        <v>1.5401596</v>
      </c>
      <c r="H44" s="134">
        <v>1.5482842999999999</v>
      </c>
      <c r="I44" s="134">
        <v>1.5449854000000001</v>
      </c>
      <c r="J44" s="134">
        <v>1.5413402</v>
      </c>
      <c r="K44" s="134">
        <v>1.5478559999999999</v>
      </c>
      <c r="L44" s="134">
        <v>1.5458723999999999</v>
      </c>
      <c r="M44" s="134">
        <v>1.5423773000000001</v>
      </c>
      <c r="N44" s="134">
        <v>1.5500216</v>
      </c>
      <c r="O44" s="134">
        <v>1.5440845000000001</v>
      </c>
      <c r="P44" s="134">
        <v>1.5380638</v>
      </c>
      <c r="Q44" s="134">
        <v>1.5492416</v>
      </c>
      <c r="R44" s="134">
        <v>1.5311501000000001</v>
      </c>
      <c r="S44" s="134">
        <v>1.512918</v>
      </c>
      <c r="T44" s="134">
        <v>1.5420916</v>
      </c>
      <c r="U44" s="134">
        <v>1.516826</v>
      </c>
      <c r="V44" s="134">
        <v>1.4891544000000001</v>
      </c>
      <c r="W44" s="134">
        <v>1.5341996</v>
      </c>
      <c r="X44" s="134">
        <v>1.5033764000000001</v>
      </c>
      <c r="Y44" s="134">
        <v>1.4668767</v>
      </c>
      <c r="Z44" s="134">
        <v>1.5292227</v>
      </c>
      <c r="AA44" s="134">
        <v>1.4914646</v>
      </c>
      <c r="AB44" s="134">
        <v>1.4463045999999999</v>
      </c>
      <c r="AC44" s="135">
        <v>1.5276152999999999</v>
      </c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</row>
    <row r="45" spans="1:48">
      <c r="A45" s="58"/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</row>
    <row r="48" spans="1:48" ht="15">
      <c r="A48" s="69"/>
    </row>
    <row r="49" spans="1:1" ht="15">
      <c r="A49" s="70"/>
    </row>
  </sheetData>
  <mergeCells count="23">
    <mergeCell ref="A33:B33"/>
    <mergeCell ref="A29:B29"/>
    <mergeCell ref="A20:B20"/>
    <mergeCell ref="A21:B21"/>
    <mergeCell ref="A22:B22"/>
    <mergeCell ref="A30:B30"/>
    <mergeCell ref="A31:B31"/>
    <mergeCell ref="A35:A44"/>
    <mergeCell ref="A28:B28"/>
    <mergeCell ref="A17:B17"/>
    <mergeCell ref="A1:B1"/>
    <mergeCell ref="A13:B13"/>
    <mergeCell ref="A14:B14"/>
    <mergeCell ref="A15:B15"/>
    <mergeCell ref="A16:B16"/>
    <mergeCell ref="A23:B23"/>
    <mergeCell ref="A24:B24"/>
    <mergeCell ref="A25:B25"/>
    <mergeCell ref="A26:B26"/>
    <mergeCell ref="A27:B27"/>
    <mergeCell ref="A18:B18"/>
    <mergeCell ref="A19:B19"/>
    <mergeCell ref="A32:B32"/>
  </mergeCells>
  <conditionalFormatting sqref="C35:AC45">
    <cfRule type="cellIs" dxfId="0" priority="1" operator="notBetween">
      <formula>$C$22</formula>
      <formula>$C$23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gv9617</cp:lastModifiedBy>
  <cp:lastPrinted>2017-01-27T12:39:50Z</cp:lastPrinted>
  <dcterms:created xsi:type="dcterms:W3CDTF">2013-11-27T09:40:30Z</dcterms:created>
  <dcterms:modified xsi:type="dcterms:W3CDTF">2018-08-30T08:51:05Z</dcterms:modified>
</cp:coreProperties>
</file>