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960" yWindow="-30" windowWidth="18540" windowHeight="12435"/>
  </bookViews>
  <sheets>
    <sheet name="GearMotor_ID_CMM" sheetId="6" r:id="rId1"/>
  </sheets>
  <calcPr calcId="145621"/>
</workbook>
</file>

<file path=xl/calcChain.xml><?xml version="1.0" encoding="utf-8"?>
<calcChain xmlns="http://schemas.openxmlformats.org/spreadsheetml/2006/main">
  <c r="AV30" i="6" l="1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V29" i="6"/>
  <c r="AU29" i="6"/>
  <c r="AT29" i="6"/>
  <c r="AS29" i="6"/>
  <c r="AR29" i="6"/>
  <c r="AR31" i="6" s="1"/>
  <c r="AQ29" i="6"/>
  <c r="AP29" i="6"/>
  <c r="AO29" i="6"/>
  <c r="AN29" i="6"/>
  <c r="AN31" i="6" s="1"/>
  <c r="AM29" i="6"/>
  <c r="AL29" i="6"/>
  <c r="AK29" i="6"/>
  <c r="AJ29" i="6"/>
  <c r="AJ31" i="6" s="1"/>
  <c r="AI29" i="6"/>
  <c r="AH29" i="6"/>
  <c r="AG29" i="6"/>
  <c r="AF29" i="6"/>
  <c r="AF31" i="6" s="1"/>
  <c r="AE29" i="6"/>
  <c r="AD29" i="6"/>
  <c r="AC29" i="6"/>
  <c r="AB29" i="6"/>
  <c r="AB31" i="6" s="1"/>
  <c r="AA29" i="6"/>
  <c r="Z29" i="6"/>
  <c r="Y29" i="6"/>
  <c r="X29" i="6"/>
  <c r="X31" i="6" s="1"/>
  <c r="W29" i="6"/>
  <c r="V29" i="6"/>
  <c r="U29" i="6"/>
  <c r="T29" i="6"/>
  <c r="T31" i="6" s="1"/>
  <c r="S29" i="6"/>
  <c r="R29" i="6"/>
  <c r="Q29" i="6"/>
  <c r="P29" i="6"/>
  <c r="P31" i="6" s="1"/>
  <c r="O29" i="6"/>
  <c r="N29" i="6"/>
  <c r="M29" i="6"/>
  <c r="L29" i="6"/>
  <c r="L31" i="6" s="1"/>
  <c r="K29" i="6"/>
  <c r="J29" i="6"/>
  <c r="I29" i="6"/>
  <c r="H29" i="6"/>
  <c r="H31" i="6" s="1"/>
  <c r="G29" i="6"/>
  <c r="F29" i="6"/>
  <c r="E29" i="6"/>
  <c r="D29" i="6"/>
  <c r="D31" i="6" s="1"/>
  <c r="C29" i="6"/>
  <c r="AI31" i="6" l="1"/>
  <c r="C31" i="6"/>
  <c r="G31" i="6"/>
  <c r="K31" i="6"/>
  <c r="O31" i="6"/>
  <c r="S31" i="6"/>
  <c r="W31" i="6"/>
  <c r="AA31" i="6"/>
  <c r="AE31" i="6"/>
  <c r="AM31" i="6"/>
  <c r="AQ31" i="6"/>
  <c r="AU31" i="6"/>
  <c r="AT31" i="6" s="1"/>
  <c r="F31" i="6"/>
  <c r="J31" i="6"/>
  <c r="N31" i="6"/>
  <c r="R31" i="6"/>
  <c r="V31" i="6"/>
  <c r="Z31" i="6"/>
  <c r="AD31" i="6"/>
  <c r="AH31" i="6"/>
  <c r="AL31" i="6"/>
  <c r="AP31" i="6"/>
  <c r="E31" i="6"/>
  <c r="I31" i="6"/>
  <c r="M31" i="6"/>
  <c r="Q31" i="6"/>
  <c r="U31" i="6"/>
  <c r="Y31" i="6"/>
  <c r="AC31" i="6"/>
  <c r="AG31" i="6"/>
  <c r="AK31" i="6"/>
  <c r="AO31" i="6"/>
  <c r="AS31" i="6"/>
  <c r="AV31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V22" i="6"/>
  <c r="AU22" i="6"/>
  <c r="AT22" i="6"/>
  <c r="AS22" i="6"/>
  <c r="AR22" i="6"/>
  <c r="AQ22" i="6"/>
  <c r="AP22" i="6"/>
  <c r="AO22" i="6"/>
  <c r="AO34" i="6" s="1"/>
  <c r="AN22" i="6"/>
  <c r="AM22" i="6"/>
  <c r="AL22" i="6"/>
  <c r="AK22" i="6"/>
  <c r="AJ22" i="6"/>
  <c r="AI22" i="6"/>
  <c r="AH22" i="6"/>
  <c r="AG22" i="6"/>
  <c r="AG34" i="6" s="1"/>
  <c r="AF22" i="6"/>
  <c r="AE22" i="6"/>
  <c r="AD22" i="6"/>
  <c r="AC22" i="6"/>
  <c r="AC34" i="6" s="1"/>
  <c r="AB22" i="6"/>
  <c r="AA22" i="6"/>
  <c r="Z22" i="6"/>
  <c r="Y22" i="6"/>
  <c r="Y34" i="6" s="1"/>
  <c r="X22" i="6"/>
  <c r="W22" i="6"/>
  <c r="V22" i="6"/>
  <c r="U22" i="6"/>
  <c r="U34" i="6" s="1"/>
  <c r="T22" i="6"/>
  <c r="S22" i="6"/>
  <c r="R22" i="6"/>
  <c r="Q22" i="6"/>
  <c r="Q34" i="6" s="1"/>
  <c r="P22" i="6"/>
  <c r="O22" i="6"/>
  <c r="N22" i="6"/>
  <c r="M22" i="6"/>
  <c r="M34" i="6" s="1"/>
  <c r="L22" i="6"/>
  <c r="K22" i="6"/>
  <c r="J22" i="6"/>
  <c r="I22" i="6"/>
  <c r="I34" i="6" s="1"/>
  <c r="H22" i="6"/>
  <c r="G22" i="6"/>
  <c r="F22" i="6"/>
  <c r="E22" i="6"/>
  <c r="E34" i="6" s="1"/>
  <c r="D22" i="6"/>
  <c r="C22" i="6"/>
  <c r="G34" i="6" l="1"/>
  <c r="K34" i="6"/>
  <c r="O34" i="6"/>
  <c r="S34" i="6"/>
  <c r="W34" i="6"/>
  <c r="AA34" i="6"/>
  <c r="AE34" i="6"/>
  <c r="AI34" i="6"/>
  <c r="AU34" i="6"/>
  <c r="H34" i="6"/>
  <c r="L34" i="6"/>
  <c r="P34" i="6"/>
  <c r="T34" i="6"/>
  <c r="X34" i="6"/>
  <c r="AB34" i="6"/>
  <c r="AF34" i="6"/>
  <c r="AN34" i="6"/>
  <c r="AM34" i="6" s="1"/>
  <c r="AR34" i="6"/>
  <c r="AQ34" i="6"/>
  <c r="D34" i="6"/>
  <c r="F34" i="6"/>
  <c r="J34" i="6"/>
  <c r="N34" i="6"/>
  <c r="R34" i="6"/>
  <c r="V34" i="6"/>
  <c r="Z34" i="6"/>
  <c r="AD34" i="6"/>
  <c r="AT34" i="6"/>
  <c r="AS34" i="6" s="1"/>
  <c r="AV34" i="6"/>
  <c r="AN27" i="6"/>
  <c r="AV32" i="6"/>
  <c r="C34" i="6"/>
  <c r="AL34" i="6"/>
  <c r="AK34" i="6" s="1"/>
  <c r="AJ34" i="6" s="1"/>
  <c r="AH34" i="6"/>
  <c r="AP34" i="6"/>
  <c r="C32" i="6"/>
  <c r="G32" i="6"/>
  <c r="K32" i="6"/>
  <c r="O32" i="6"/>
  <c r="S32" i="6"/>
  <c r="W32" i="6"/>
  <c r="AA32" i="6"/>
  <c r="AE32" i="6"/>
  <c r="AI32" i="6"/>
  <c r="AQ32" i="6"/>
  <c r="AU32" i="6"/>
  <c r="F32" i="6"/>
  <c r="J32" i="6"/>
  <c r="N32" i="6"/>
  <c r="R32" i="6"/>
  <c r="V32" i="6"/>
  <c r="Z32" i="6"/>
  <c r="AD32" i="6"/>
  <c r="E32" i="6"/>
  <c r="I32" i="6"/>
  <c r="M32" i="6"/>
  <c r="Q32" i="6"/>
  <c r="U32" i="6"/>
  <c r="Y32" i="6"/>
  <c r="AC32" i="6"/>
  <c r="AG32" i="6"/>
  <c r="AS32" i="6"/>
  <c r="D32" i="6"/>
  <c r="H32" i="6"/>
  <c r="L32" i="6"/>
  <c r="P32" i="6"/>
  <c r="T32" i="6"/>
  <c r="X32" i="6"/>
  <c r="AB32" i="6"/>
  <c r="AR32" i="6"/>
  <c r="V27" i="6"/>
  <c r="AL27" i="6"/>
  <c r="AP27" i="6"/>
  <c r="M27" i="6"/>
  <c r="AC27" i="6"/>
  <c r="AS33" i="6"/>
  <c r="AH32" i="6"/>
  <c r="AP32" i="6"/>
  <c r="AT32" i="6"/>
  <c r="J27" i="6"/>
  <c r="AO32" i="6"/>
  <c r="N33" i="6"/>
  <c r="N28" i="6"/>
  <c r="Z33" i="6"/>
  <c r="Z28" i="6"/>
  <c r="AT28" i="6"/>
  <c r="AS28" i="6" s="1"/>
  <c r="AR28" i="6" s="1"/>
  <c r="AT33" i="6"/>
  <c r="I33" i="6"/>
  <c r="I28" i="6"/>
  <c r="U33" i="6"/>
  <c r="U28" i="6"/>
  <c r="D33" i="6"/>
  <c r="D28" i="6"/>
  <c r="H33" i="6"/>
  <c r="H28" i="6"/>
  <c r="L28" i="6"/>
  <c r="L33" i="6"/>
  <c r="P33" i="6"/>
  <c r="P28" i="6"/>
  <c r="T33" i="6"/>
  <c r="T28" i="6"/>
  <c r="X33" i="6"/>
  <c r="X28" i="6"/>
  <c r="AB28" i="6"/>
  <c r="AB33" i="6"/>
  <c r="AF33" i="6"/>
  <c r="AF28" i="6"/>
  <c r="AJ33" i="6"/>
  <c r="AJ28" i="6"/>
  <c r="C33" i="6"/>
  <c r="C28" i="6"/>
  <c r="G28" i="6"/>
  <c r="G33" i="6"/>
  <c r="K33" i="6"/>
  <c r="K28" i="6"/>
  <c r="O28" i="6"/>
  <c r="O33" i="6"/>
  <c r="S28" i="6"/>
  <c r="S33" i="6"/>
  <c r="W33" i="6"/>
  <c r="W28" i="6"/>
  <c r="AA28" i="6"/>
  <c r="AA33" i="6"/>
  <c r="AE33" i="6"/>
  <c r="AE28" i="6"/>
  <c r="AI28" i="6"/>
  <c r="AI33" i="6"/>
  <c r="AM28" i="6"/>
  <c r="AM33" i="6"/>
  <c r="AQ33" i="6"/>
  <c r="AQ28" i="6"/>
  <c r="AU33" i="6"/>
  <c r="AU28" i="6"/>
  <c r="AN32" i="6"/>
  <c r="AM32" i="6" s="1"/>
  <c r="AL32" i="6" s="1"/>
  <c r="AK32" i="6" s="1"/>
  <c r="AJ32" i="6" s="1"/>
  <c r="AR33" i="6"/>
  <c r="D27" i="6"/>
  <c r="H27" i="6"/>
  <c r="L27" i="6"/>
  <c r="P27" i="6"/>
  <c r="T27" i="6"/>
  <c r="X27" i="6"/>
  <c r="AB27" i="6"/>
  <c r="AF27" i="6"/>
  <c r="AJ27" i="6"/>
  <c r="AS27" i="6"/>
  <c r="AF32" i="6"/>
  <c r="C27" i="6"/>
  <c r="G27" i="6"/>
  <c r="K27" i="6"/>
  <c r="O27" i="6"/>
  <c r="S27" i="6"/>
  <c r="W27" i="6"/>
  <c r="AA27" i="6"/>
  <c r="AE27" i="6"/>
  <c r="AI27" i="6"/>
  <c r="AM27" i="6"/>
  <c r="AR27" i="6"/>
  <c r="AQ27" i="6" s="1"/>
  <c r="F33" i="6"/>
  <c r="F28" i="6"/>
  <c r="R33" i="6"/>
  <c r="R28" i="6"/>
  <c r="AD33" i="6"/>
  <c r="AD28" i="6"/>
  <c r="AH33" i="6"/>
  <c r="AH28" i="6"/>
  <c r="F27" i="6"/>
  <c r="N27" i="6"/>
  <c r="R27" i="6"/>
  <c r="Z27" i="6"/>
  <c r="AD27" i="6"/>
  <c r="AH27" i="6"/>
  <c r="J33" i="6"/>
  <c r="J28" i="6"/>
  <c r="AL28" i="6"/>
  <c r="AL33" i="6"/>
  <c r="E33" i="6"/>
  <c r="E28" i="6"/>
  <c r="Q33" i="6"/>
  <c r="Q28" i="6"/>
  <c r="Y33" i="6"/>
  <c r="Y28" i="6"/>
  <c r="AG33" i="6"/>
  <c r="AG28" i="6"/>
  <c r="AK33" i="6"/>
  <c r="AK28" i="6"/>
  <c r="AO33" i="6"/>
  <c r="AO28" i="6"/>
  <c r="E27" i="6"/>
  <c r="I27" i="6"/>
  <c r="Q27" i="6"/>
  <c r="U27" i="6"/>
  <c r="Y27" i="6"/>
  <c r="AG27" i="6"/>
  <c r="AK27" i="6"/>
  <c r="AO27" i="6"/>
  <c r="AT27" i="6"/>
  <c r="V33" i="6"/>
  <c r="V28" i="6"/>
  <c r="AP28" i="6"/>
  <c r="AP33" i="6"/>
  <c r="M33" i="6"/>
  <c r="M28" i="6"/>
  <c r="AC33" i="6"/>
  <c r="AC28" i="6"/>
  <c r="AN33" i="6"/>
  <c r="AN28" i="6"/>
  <c r="AV28" i="6"/>
  <c r="AV33" i="6"/>
  <c r="AV27" i="6"/>
  <c r="AU27" i="6" s="1"/>
</calcChain>
</file>

<file path=xl/sharedStrings.xml><?xml version="1.0" encoding="utf-8"?>
<sst xmlns="http://schemas.openxmlformats.org/spreadsheetml/2006/main" count="277" uniqueCount="71">
  <si>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</si>
  <si>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</si>
  <si>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</si>
  <si>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</si>
  <si>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</si>
  <si>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</si>
  <si>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</si>
  <si>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</si>
  <si>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</si>
  <si>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</si>
  <si>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</si>
  <si>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</si>
  <si>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</si>
  <si>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</si>
  <si>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</si>
  <si>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</si>
  <si>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</si>
  <si>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</si>
  <si>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</si>
  <si>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</si>
  <si>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</si>
  <si>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</si>
  <si>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</si>
  <si>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</si>
  <si>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</si>
  <si>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</si>
  <si>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</si>
  <si>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</si>
  <si>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</si>
  <si>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</si>
  <si>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</si>
  <si>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</si>
  <si>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</si>
  <si>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</si>
  <si>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n</t>
  </si>
  <si>
    <t>ID measurement on CMM</t>
  </si>
  <si>
    <t>2mm</t>
  </si>
  <si>
    <t>3mm</t>
  </si>
  <si>
    <t>LS Value</t>
  </si>
  <si>
    <t>MI Value</t>
  </si>
  <si>
    <t>MC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</si>
  <si>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</si>
  <si>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</si>
  <si>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</si>
  <si>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</si>
  <si>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</si>
  <si>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</si>
  <si>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</si>
  <si>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</si>
  <si>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</si>
  <si>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</si>
  <si>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</si>
  <si>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</si>
  <si>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</si>
  <si>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</si>
  <si>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</si>
  <si>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Taster 1,2mm  (Gribi-Taster)</t>
  </si>
  <si>
    <t>Messkraft 50mN = 5gr.</t>
  </si>
  <si>
    <t>Kreisbahnscan 499Punkte</t>
  </si>
  <si>
    <t>Filter 1/15 W/U_Gauss</t>
  </si>
  <si>
    <t>G. Bania</t>
  </si>
  <si>
    <t>LS = Gauss circle</t>
  </si>
  <si>
    <t>MI  = inscribed circle</t>
  </si>
  <si>
    <t>MC = enveloping circle</t>
  </si>
  <si>
    <t>Runout</t>
  </si>
  <si>
    <t>-</t>
  </si>
  <si>
    <t>Z</t>
  </si>
  <si>
    <t>X</t>
  </si>
  <si>
    <t>Gauss</t>
  </si>
  <si>
    <t>Pferch</t>
  </si>
  <si>
    <t>Hüll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</si>
</sst>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color rgb="FF0070C0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9" fillId="0" borderId="8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10" borderId="6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9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Continuous"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6" fillId="10" borderId="1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vertical="center"/>
    </xf>
    <xf numFmtId="0" fontId="11" fillId="10" borderId="15" xfId="0" applyFont="1" applyFill="1" applyBorder="1" applyAlignment="1">
      <alignment horizontal="left" vertic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textRotation="90"/>
    </xf>
    <xf numFmtId="0" fontId="15" fillId="0" borderId="17" xfId="0" applyFont="1" applyBorder="1" applyAlignment="1">
      <alignment horizontal="center" vertical="center" textRotation="90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GearMotor_ID_CMM!$C$35,GearMotor_ID_CMM!$F$35,GearMotor_ID_CMM!$I$35,GearMotor_ID_CMM!$L$35,GearMotor_ID_CMM!$O$35,GearMotor_ID_CMM!$R$35,GearMotor_ID_CMM!$U$35,GearMotor_ID_CMM!$X$35,GearMotor_ID_CMM!$AA$35,GearMotor_ID_CMM!$AD$35,GearMotor_ID_CMM!$AG$35,GearMotor_ID_CMM!$AJ$35,GearMotor_ID_CMM!$AM$35,GearMotor_ID_CMM!$AP$35,GearMotor_ID_CMM!$AS$35)</c:f>
              <c:numCache>
                <c:formatCode>0.000</c:formatCode>
                <c:ptCount val="15"/>
                <c:pt idx="0">
                  <c:v>1.5405191</c:v>
                </c:pt>
                <c:pt idx="1">
                  <c:v>1.5326002999999999</c:v>
                </c:pt>
                <c:pt idx="2">
                  <c:v>1.5373526</c:v>
                </c:pt>
                <c:pt idx="3">
                  <c:v>1.5364329999999999</c:v>
                </c:pt>
                <c:pt idx="4">
                  <c:v>1.5357419999999999</c:v>
                </c:pt>
                <c:pt idx="5">
                  <c:v>1.5315407000000001</c:v>
                </c:pt>
                <c:pt idx="6">
                  <c:v>1.5243449</c:v>
                </c:pt>
                <c:pt idx="7">
                  <c:v>1.5208001</c:v>
                </c:pt>
                <c:pt idx="8">
                  <c:v>1.5227767999999999</c:v>
                </c:pt>
                <c:pt idx="9">
                  <c:v>1.5108904000000001</c:v>
                </c:pt>
                <c:pt idx="10">
                  <c:v>1.5116202000000001</c:v>
                </c:pt>
                <c:pt idx="11">
                  <c:v>1.5076929999999999</c:v>
                </c:pt>
                <c:pt idx="12">
                  <c:v>1.5066561999999999</c:v>
                </c:pt>
                <c:pt idx="13">
                  <c:v>1.5038568999999999</c:v>
                </c:pt>
                <c:pt idx="14">
                  <c:v>1.5107226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49792"/>
        <c:axId val="176459776"/>
      </c:lineChart>
      <c:catAx>
        <c:axId val="1764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9776"/>
        <c:crosses val="autoZero"/>
        <c:auto val="1"/>
        <c:lblAlgn val="ctr"/>
        <c:lblOffset val="100"/>
        <c:noMultiLvlLbl val="0"/>
      </c:catAx>
      <c:valAx>
        <c:axId val="176459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4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GearMotor_ID_CMM!$D$35,GearMotor_ID_CMM!$G$35,GearMotor_ID_CMM!$J$35,GearMotor_ID_CMM!$M$35,GearMotor_ID_CMM!$P$35,GearMotor_ID_CMM!$S$35,GearMotor_ID_CMM!$V$35,GearMotor_ID_CMM!$Y$35,GearMotor_ID_CMM!$AB$35,GearMotor_ID_CMM!$AE$35,GearMotor_ID_CMM!$AH$35,GearMotor_ID_CMM!$AK$35,GearMotor_ID_CMM!$AN$35,GearMotor_ID_CMM!$AQ$35,GearMotor_ID_CMM!$AT$35)</c:f>
              <c:numCache>
                <c:formatCode>0.000</c:formatCode>
                <c:ptCount val="15"/>
                <c:pt idx="0">
                  <c:v>1.4958376</c:v>
                </c:pt>
                <c:pt idx="1">
                  <c:v>1.4964339</c:v>
                </c:pt>
                <c:pt idx="2">
                  <c:v>1.498828</c:v>
                </c:pt>
                <c:pt idx="3">
                  <c:v>1.5000403</c:v>
                </c:pt>
                <c:pt idx="4">
                  <c:v>1.5004923999999999</c:v>
                </c:pt>
                <c:pt idx="5">
                  <c:v>1.5018061</c:v>
                </c:pt>
                <c:pt idx="6">
                  <c:v>1.5000861999999999</c:v>
                </c:pt>
                <c:pt idx="7">
                  <c:v>1.4939028999999999</c:v>
                </c:pt>
                <c:pt idx="8">
                  <c:v>1.5012669999999999</c:v>
                </c:pt>
                <c:pt idx="9">
                  <c:v>1.4942473999999999</c:v>
                </c:pt>
                <c:pt idx="10">
                  <c:v>1.4938814</c:v>
                </c:pt>
                <c:pt idx="11">
                  <c:v>1.4983545</c:v>
                </c:pt>
                <c:pt idx="12">
                  <c:v>1.4999509</c:v>
                </c:pt>
                <c:pt idx="13">
                  <c:v>1.4932810000000001</c:v>
                </c:pt>
                <c:pt idx="14">
                  <c:v>1.4948731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424"/>
        <c:axId val="176485504"/>
      </c:lineChart>
      <c:catAx>
        <c:axId val="1764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85504"/>
        <c:crosses val="autoZero"/>
        <c:auto val="1"/>
        <c:lblAlgn val="ctr"/>
        <c:lblOffset val="100"/>
        <c:noMultiLvlLbl val="0"/>
      </c:catAx>
      <c:valAx>
        <c:axId val="1764855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GearMotor_ID_CMM!$E$35,GearMotor_ID_CMM!$H$35,GearMotor_ID_CMM!$K$35,GearMotor_ID_CMM!$N$35,GearMotor_ID_CMM!$Q$35,GearMotor_ID_CMM!$T$35,GearMotor_ID_CMM!$W$35,GearMotor_ID_CMM!$Z$35,GearMotor_ID_CMM!$AC$35,GearMotor_ID_CMM!$AF$35,GearMotor_ID_CMM!$AI$35,GearMotor_ID_CMM!$AL$35,GearMotor_ID_CMM!$AO$35,GearMotor_ID_CMM!$AR$35,GearMotor_ID_CMM!$AU$35)</c:f>
              <c:numCache>
                <c:formatCode>0.000</c:formatCode>
                <c:ptCount val="15"/>
                <c:pt idx="0">
                  <c:v>1.5739399000000001</c:v>
                </c:pt>
                <c:pt idx="1">
                  <c:v>1.5624503000000001</c:v>
                </c:pt>
                <c:pt idx="2">
                  <c:v>1.5655021</c:v>
                </c:pt>
                <c:pt idx="3">
                  <c:v>1.5670721000000001</c:v>
                </c:pt>
                <c:pt idx="4">
                  <c:v>1.5626252</c:v>
                </c:pt>
                <c:pt idx="5">
                  <c:v>1.5550613</c:v>
                </c:pt>
                <c:pt idx="6">
                  <c:v>1.5472570000000001</c:v>
                </c:pt>
                <c:pt idx="7">
                  <c:v>1.5459871999999999</c:v>
                </c:pt>
                <c:pt idx="8">
                  <c:v>1.5459856000000001</c:v>
                </c:pt>
                <c:pt idx="9">
                  <c:v>1.5287736999999999</c:v>
                </c:pt>
                <c:pt idx="10">
                  <c:v>1.5262271000000001</c:v>
                </c:pt>
                <c:pt idx="11">
                  <c:v>1.517544</c:v>
                </c:pt>
                <c:pt idx="12">
                  <c:v>1.5126244</c:v>
                </c:pt>
                <c:pt idx="13">
                  <c:v>1.5192089</c:v>
                </c:pt>
                <c:pt idx="14">
                  <c:v>1.5297353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048"/>
        <c:axId val="194787584"/>
      </c:lineChart>
      <c:catAx>
        <c:axId val="1947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87584"/>
        <c:crosses val="autoZero"/>
        <c:auto val="1"/>
        <c:lblAlgn val="ctr"/>
        <c:lblOffset val="100"/>
        <c:noMultiLvlLbl val="0"/>
      </c:catAx>
      <c:valAx>
        <c:axId val="194787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7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</xdr:rowOff>
    </xdr:from>
    <xdr:to>
      <xdr:col>7</xdr:col>
      <xdr:colOff>9523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204995</xdr:colOff>
      <xdr:row>49</xdr:row>
      <xdr:rowOff>174433</xdr:rowOff>
    </xdr:from>
    <xdr:to>
      <xdr:col>8</xdr:col>
      <xdr:colOff>404701</xdr:colOff>
      <xdr:row>84</xdr:row>
      <xdr:rowOff>143903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174" t="10317" r="32892" b="13228"/>
        <a:stretch>
          <a:fillRect/>
        </a:stretch>
      </xdr:blipFill>
      <xdr:spPr bwMode="auto">
        <a:xfrm>
          <a:off x="4872245" y="15455254"/>
          <a:ext cx="3696742" cy="6174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539922</xdr:colOff>
      <xdr:row>50</xdr:row>
      <xdr:rowOff>103893</xdr:rowOff>
    </xdr:from>
    <xdr:to>
      <xdr:col>15</xdr:col>
      <xdr:colOff>670672</xdr:colOff>
      <xdr:row>96</xdr:row>
      <xdr:rowOff>138389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8051567" y="17057891"/>
          <a:ext cx="8185175" cy="5192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685960</xdr:colOff>
      <xdr:row>83</xdr:row>
      <xdr:rowOff>57510</xdr:rowOff>
    </xdr:from>
    <xdr:to>
      <xdr:col>12</xdr:col>
      <xdr:colOff>260136</xdr:colOff>
      <xdr:row>83</xdr:row>
      <xdr:rowOff>57510</xdr:rowOff>
    </xdr:to>
    <xdr:cxnSp macro="">
      <xdr:nvCxnSpPr>
        <xdr:cNvPr id="7" name="Gerade Verbindung mit Pfeil 6"/>
        <xdr:cNvCxnSpPr/>
      </xdr:nvCxnSpPr>
      <xdr:spPr>
        <a:xfrm rot="10800000" flipH="1">
          <a:off x="8006603" y="21366296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656825</xdr:colOff>
      <xdr:row>58</xdr:row>
      <xdr:rowOff>54637</xdr:rowOff>
    </xdr:from>
    <xdr:to>
      <xdr:col>12</xdr:col>
      <xdr:colOff>231001</xdr:colOff>
      <xdr:row>58</xdr:row>
      <xdr:rowOff>54637</xdr:rowOff>
    </xdr:to>
    <xdr:cxnSp macro="">
      <xdr:nvCxnSpPr>
        <xdr:cNvPr id="8" name="Gerade Verbindung mit Pfeil 7"/>
        <xdr:cNvCxnSpPr/>
      </xdr:nvCxnSpPr>
      <xdr:spPr>
        <a:xfrm rot="10800000" flipH="1">
          <a:off x="7977468" y="16941101"/>
          <a:ext cx="3792390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362415</xdr:colOff>
      <xdr:row>15</xdr:row>
      <xdr:rowOff>51110</xdr:rowOff>
    </xdr:from>
    <xdr:to>
      <xdr:col>47</xdr:col>
      <xdr:colOff>529683</xdr:colOff>
      <xdr:row>15</xdr:row>
      <xdr:rowOff>195147</xdr:rowOff>
    </xdr:to>
    <xdr:cxnSp macro="">
      <xdr:nvCxnSpPr>
        <xdr:cNvPr id="10" name="Gerade Verbindung mit Pfeil 9"/>
        <xdr:cNvCxnSpPr/>
      </xdr:nvCxnSpPr>
      <xdr:spPr>
        <a:xfrm flipV="1">
          <a:off x="41161939" y="3020122"/>
          <a:ext cx="167268" cy="144037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557893</xdr:colOff>
      <xdr:row>45</xdr:row>
      <xdr:rowOff>68036</xdr:rowOff>
    </xdr:from>
    <xdr:to>
      <xdr:col>12</xdr:col>
      <xdr:colOff>557893</xdr:colOff>
      <xdr:row>56</xdr:row>
      <xdr:rowOff>136072</xdr:rowOff>
    </xdr:to>
    <xdr:cxnSp macro="">
      <xdr:nvCxnSpPr>
        <xdr:cNvPr id="12" name="Gerade Verbindung mit Pfeil 11"/>
        <xdr:cNvCxnSpPr/>
      </xdr:nvCxnSpPr>
      <xdr:spPr>
        <a:xfrm flipV="1">
          <a:off x="12096750" y="14627679"/>
          <a:ext cx="0" cy="2013857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560614</xdr:colOff>
      <xdr:row>56</xdr:row>
      <xdr:rowOff>136072</xdr:rowOff>
    </xdr:from>
    <xdr:to>
      <xdr:col>16</xdr:col>
      <xdr:colOff>680357</xdr:colOff>
      <xdr:row>56</xdr:row>
      <xdr:rowOff>138796</xdr:rowOff>
    </xdr:to>
    <xdr:cxnSp macro="">
      <xdr:nvCxnSpPr>
        <xdr:cNvPr id="13" name="Gerade Verbindung mit Pfeil 12"/>
        <xdr:cNvCxnSpPr/>
      </xdr:nvCxnSpPr>
      <xdr:spPr>
        <a:xfrm flipV="1">
          <a:off x="12099471" y="16641536"/>
          <a:ext cx="3494315" cy="2724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204108</xdr:colOff>
      <xdr:row>49</xdr:row>
      <xdr:rowOff>29935</xdr:rowOff>
    </xdr:from>
    <xdr:to>
      <xdr:col>22</xdr:col>
      <xdr:colOff>557893</xdr:colOff>
      <xdr:row>64</xdr:row>
      <xdr:rowOff>106135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190500</xdr:colOff>
      <xdr:row>68</xdr:row>
      <xdr:rowOff>125186</xdr:rowOff>
    </xdr:from>
    <xdr:to>
      <xdr:col>22</xdr:col>
      <xdr:colOff>544285</xdr:colOff>
      <xdr:row>84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163286</xdr:colOff>
      <xdr:row>88</xdr:row>
      <xdr:rowOff>125187</xdr:rowOff>
    </xdr:from>
    <xdr:to>
      <xdr:col>22</xdr:col>
      <xdr:colOff>517071</xdr:colOff>
      <xdr:row>104</xdr:row>
      <xdr:rowOff>38101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N88"/>
  <sheetViews>
    <sheetView tabSelected="1" zoomScale="70" zoomScaleNormal="70" workbookViewId="0">
      <selection activeCell="H46" sqref="H46"/>
    </sheetView>
  </sheetViews>
  <sheetFormatPr baseColWidth="10" defaultRowHeight="14.25"/>
  <cols>
    <col min="1" max="1" width="16.625" customWidth="1"/>
    <col min="2" max="2" width="21.5" bestFit="1" customWidth="1"/>
    <col min="3" max="7" width="11.625" customWidth="1"/>
  </cols>
  <sheetData>
    <row r="1" spans="1:66" ht="20.25" customHeight="1">
      <c r="A1" s="85" t="s">
        <v>0</v>
      </c>
      <c r="B1" s="86"/>
      <c r="C1" s="29"/>
      <c r="D1" s="29"/>
      <c r="E1" s="29"/>
      <c r="F1" s="29"/>
      <c r="G1" s="29"/>
    </row>
    <row r="2" spans="1:66" ht="15.75">
      <c r="A2" s="30"/>
      <c r="B2" s="30"/>
      <c r="C2" s="1"/>
      <c r="D2" s="1"/>
      <c r="E2" s="2"/>
      <c r="F2" s="1"/>
      <c r="G2" s="1"/>
    </row>
    <row r="3" spans="1:66" ht="15">
      <c r="A3" s="31" t="s">
        <v>1</v>
      </c>
      <c r="B3" s="4"/>
      <c r="C3" s="3"/>
      <c r="D3" s="32" t="s">
        <v>29</v>
      </c>
      <c r="E3" s="33"/>
      <c r="F3" s="33"/>
      <c r="G3" s="34"/>
    </row>
    <row r="4" spans="1:66" ht="15">
      <c r="A4" s="35" t="s">
        <v>2</v>
      </c>
      <c r="B4" s="57"/>
      <c r="C4" s="3"/>
      <c r="D4" s="36"/>
      <c r="E4" s="37"/>
      <c r="F4" s="37"/>
      <c r="G4" s="38"/>
    </row>
    <row r="5" spans="1:66" ht="15">
      <c r="A5" s="35" t="s">
        <v>3</v>
      </c>
      <c r="B5" s="5"/>
      <c r="C5" s="6"/>
      <c r="D5" s="36" t="s">
        <v>35</v>
      </c>
      <c r="E5" s="37"/>
      <c r="F5" s="37"/>
      <c r="G5" s="38"/>
    </row>
    <row r="6" spans="1:66" ht="15">
      <c r="A6" s="35" t="s">
        <v>4</v>
      </c>
      <c r="B6" s="58"/>
      <c r="C6" s="6"/>
      <c r="D6" s="36" t="s">
        <v>56</v>
      </c>
      <c r="E6" s="37"/>
      <c r="F6" s="73" t="s">
        <v>61</v>
      </c>
      <c r="G6" s="38"/>
    </row>
    <row r="7" spans="1:66" ht="15">
      <c r="A7" s="35" t="s">
        <v>5</v>
      </c>
      <c r="B7" s="7"/>
      <c r="C7" s="8"/>
      <c r="D7" s="36" t="s">
        <v>57</v>
      </c>
      <c r="E7" s="39"/>
      <c r="F7" s="73" t="s">
        <v>62</v>
      </c>
      <c r="G7" s="40"/>
    </row>
    <row r="8" spans="1:66" ht="15">
      <c r="A8" s="35" t="s">
        <v>6</v>
      </c>
      <c r="B8" s="9"/>
      <c r="C8" s="10"/>
      <c r="D8" s="36" t="s">
        <v>58</v>
      </c>
      <c r="E8" s="37"/>
      <c r="F8" s="74" t="s">
        <v>63</v>
      </c>
      <c r="G8" s="40"/>
    </row>
    <row r="9" spans="1:66" ht="15.75">
      <c r="A9" s="31" t="s">
        <v>30</v>
      </c>
      <c r="B9" s="7"/>
      <c r="C9" s="11"/>
      <c r="D9" s="70" t="s">
        <v>59</v>
      </c>
      <c r="E9" s="37"/>
      <c r="F9" s="42"/>
      <c r="G9" s="38"/>
    </row>
    <row r="10" spans="1:66" ht="15">
      <c r="A10" s="31" t="s">
        <v>31</v>
      </c>
      <c r="B10" s="7" t="s">
        <v>60</v>
      </c>
      <c r="C10" s="11"/>
      <c r="D10" s="41"/>
      <c r="E10" s="37"/>
      <c r="F10" s="37"/>
      <c r="G10" s="38"/>
    </row>
    <row r="11" spans="1:66" ht="15">
      <c r="A11" s="31" t="s">
        <v>32</v>
      </c>
      <c r="B11" s="43" t="s">
        <v>33</v>
      </c>
      <c r="C11" s="44"/>
      <c r="D11" s="66"/>
      <c r="E11" s="67"/>
      <c r="F11" s="37"/>
      <c r="G11" s="38"/>
    </row>
    <row r="12" spans="1:66" ht="20.100000000000001" customHeight="1">
      <c r="A12" s="12"/>
      <c r="B12" s="12"/>
      <c r="C12" s="68" t="s">
        <v>38</v>
      </c>
      <c r="D12" s="69" t="s">
        <v>39</v>
      </c>
      <c r="E12" s="69" t="s">
        <v>40</v>
      </c>
      <c r="F12" s="68" t="s">
        <v>38</v>
      </c>
      <c r="G12" s="68" t="s">
        <v>39</v>
      </c>
      <c r="H12" s="68" t="s">
        <v>40</v>
      </c>
      <c r="I12" s="68" t="s">
        <v>38</v>
      </c>
      <c r="J12" s="68" t="s">
        <v>39</v>
      </c>
      <c r="K12" s="68" t="s">
        <v>40</v>
      </c>
      <c r="L12" s="68" t="s">
        <v>38</v>
      </c>
      <c r="M12" s="68" t="s">
        <v>39</v>
      </c>
      <c r="N12" s="68" t="s">
        <v>40</v>
      </c>
      <c r="O12" s="68" t="s">
        <v>38</v>
      </c>
      <c r="P12" s="68" t="s">
        <v>39</v>
      </c>
      <c r="Q12" s="68" t="s">
        <v>40</v>
      </c>
      <c r="R12" s="68" t="s">
        <v>38</v>
      </c>
      <c r="S12" s="68" t="s">
        <v>39</v>
      </c>
      <c r="T12" s="68" t="s">
        <v>40</v>
      </c>
      <c r="U12" s="68" t="s">
        <v>38</v>
      </c>
      <c r="V12" s="68" t="s">
        <v>39</v>
      </c>
      <c r="W12" s="68" t="s">
        <v>40</v>
      </c>
      <c r="X12" s="68" t="s">
        <v>38</v>
      </c>
      <c r="Y12" s="68" t="s">
        <v>39</v>
      </c>
      <c r="Z12" s="68" t="s">
        <v>40</v>
      </c>
      <c r="AA12" s="68" t="s">
        <v>38</v>
      </c>
      <c r="AB12" s="68" t="s">
        <v>39</v>
      </c>
      <c r="AC12" s="68" t="s">
        <v>40</v>
      </c>
      <c r="AD12" s="68" t="s">
        <v>38</v>
      </c>
      <c r="AE12" s="68" t="s">
        <v>39</v>
      </c>
      <c r="AF12" s="68" t="s">
        <v>40</v>
      </c>
      <c r="AG12" s="68" t="s">
        <v>38</v>
      </c>
      <c r="AH12" s="68" t="s">
        <v>39</v>
      </c>
      <c r="AI12" s="68" t="s">
        <v>40</v>
      </c>
      <c r="AJ12" s="68" t="s">
        <v>38</v>
      </c>
      <c r="AK12" s="68" t="s">
        <v>39</v>
      </c>
      <c r="AL12" s="68" t="s">
        <v>40</v>
      </c>
      <c r="AM12" s="68" t="s">
        <v>38</v>
      </c>
      <c r="AN12" s="68" t="s">
        <v>39</v>
      </c>
      <c r="AO12" s="68" t="s">
        <v>40</v>
      </c>
      <c r="AP12" s="68" t="s">
        <v>38</v>
      </c>
      <c r="AQ12" s="68" t="s">
        <v>39</v>
      </c>
      <c r="AR12" s="68" t="s">
        <v>40</v>
      </c>
      <c r="AS12" s="68" t="s">
        <v>38</v>
      </c>
      <c r="AT12" s="68" t="s">
        <v>39</v>
      </c>
      <c r="AU12" s="68" t="s">
        <v>40</v>
      </c>
      <c r="AV12" s="68" t="s">
        <v>64</v>
      </c>
    </row>
    <row r="13" spans="1:66">
      <c r="A13" s="87" t="s">
        <v>7</v>
      </c>
      <c r="B13" s="88"/>
      <c r="C13" s="17" t="s">
        <v>8</v>
      </c>
      <c r="D13" s="17" t="s">
        <v>8</v>
      </c>
      <c r="E13" s="17" t="s">
        <v>8</v>
      </c>
      <c r="F13" s="17" t="s">
        <v>8</v>
      </c>
      <c r="G13" s="17" t="s">
        <v>8</v>
      </c>
      <c r="H13" s="17" t="s">
        <v>8</v>
      </c>
      <c r="I13" s="17" t="s">
        <v>8</v>
      </c>
      <c r="J13" s="17" t="s">
        <v>8</v>
      </c>
      <c r="K13" s="17" t="s">
        <v>8</v>
      </c>
      <c r="L13" s="17" t="s">
        <v>8</v>
      </c>
      <c r="M13" s="17" t="s">
        <v>8</v>
      </c>
      <c r="N13" s="17" t="s">
        <v>8</v>
      </c>
      <c r="O13" s="17" t="s">
        <v>8</v>
      </c>
      <c r="P13" s="17" t="s">
        <v>8</v>
      </c>
      <c r="Q13" s="17" t="s">
        <v>8</v>
      </c>
      <c r="R13" s="17" t="s">
        <v>8</v>
      </c>
      <c r="S13" s="17" t="s">
        <v>8</v>
      </c>
      <c r="T13" s="17" t="s">
        <v>8</v>
      </c>
      <c r="U13" s="17" t="s">
        <v>8</v>
      </c>
      <c r="V13" s="17" t="s">
        <v>8</v>
      </c>
      <c r="W13" s="17" t="s">
        <v>8</v>
      </c>
      <c r="X13" s="17" t="s">
        <v>8</v>
      </c>
      <c r="Y13" s="17" t="s">
        <v>8</v>
      </c>
      <c r="Z13" s="17" t="s">
        <v>8</v>
      </c>
      <c r="AA13" s="17" t="s">
        <v>8</v>
      </c>
      <c r="AB13" s="17" t="s">
        <v>8</v>
      </c>
      <c r="AC13" s="17" t="s">
        <v>8</v>
      </c>
      <c r="AD13" s="17" t="s">
        <v>8</v>
      </c>
      <c r="AE13" s="17" t="s">
        <v>8</v>
      </c>
      <c r="AF13" s="17" t="s">
        <v>8</v>
      </c>
      <c r="AG13" s="17" t="s">
        <v>8</v>
      </c>
      <c r="AH13" s="17" t="s">
        <v>8</v>
      </c>
      <c r="AI13" s="17" t="s">
        <v>8</v>
      </c>
      <c r="AJ13" s="17" t="s">
        <v>8</v>
      </c>
      <c r="AK13" s="17" t="s">
        <v>8</v>
      </c>
      <c r="AL13" s="17" t="s">
        <v>8</v>
      </c>
      <c r="AM13" s="17" t="s">
        <v>8</v>
      </c>
      <c r="AN13" s="17" t="s">
        <v>8</v>
      </c>
      <c r="AO13" s="17" t="s">
        <v>8</v>
      </c>
      <c r="AP13" s="17" t="s">
        <v>8</v>
      </c>
      <c r="AQ13" s="17" t="s">
        <v>8</v>
      </c>
      <c r="AR13" s="17" t="s">
        <v>8</v>
      </c>
      <c r="AS13" s="17" t="s">
        <v>8</v>
      </c>
      <c r="AT13" s="17" t="s">
        <v>8</v>
      </c>
      <c r="AU13" s="17" t="s">
        <v>8</v>
      </c>
      <c r="AV13" s="17" t="s">
        <v>8</v>
      </c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</row>
    <row r="14" spans="1:66">
      <c r="A14" s="87" t="s">
        <v>9</v>
      </c>
      <c r="B14" s="88"/>
      <c r="C14" s="18">
        <v>62061</v>
      </c>
      <c r="D14" s="18">
        <v>62061</v>
      </c>
      <c r="E14" s="18">
        <v>62061</v>
      </c>
      <c r="F14" s="18">
        <v>62061</v>
      </c>
      <c r="G14" s="18">
        <v>62061</v>
      </c>
      <c r="H14" s="18">
        <v>62061</v>
      </c>
      <c r="I14" s="18">
        <v>62061</v>
      </c>
      <c r="J14" s="18">
        <v>62061</v>
      </c>
      <c r="K14" s="18">
        <v>62061</v>
      </c>
      <c r="L14" s="18">
        <v>62061</v>
      </c>
      <c r="M14" s="18">
        <v>62061</v>
      </c>
      <c r="N14" s="18">
        <v>62061</v>
      </c>
      <c r="O14" s="18">
        <v>62061</v>
      </c>
      <c r="P14" s="18">
        <v>62061</v>
      </c>
      <c r="Q14" s="18">
        <v>62061</v>
      </c>
      <c r="R14" s="18">
        <v>62061</v>
      </c>
      <c r="S14" s="18">
        <v>62061</v>
      </c>
      <c r="T14" s="18">
        <v>62061</v>
      </c>
      <c r="U14" s="18">
        <v>62061</v>
      </c>
      <c r="V14" s="18">
        <v>62061</v>
      </c>
      <c r="W14" s="18">
        <v>62061</v>
      </c>
      <c r="X14" s="18">
        <v>62061</v>
      </c>
      <c r="Y14" s="18">
        <v>62061</v>
      </c>
      <c r="Z14" s="18">
        <v>62061</v>
      </c>
      <c r="AA14" s="18">
        <v>62061</v>
      </c>
      <c r="AB14" s="18">
        <v>62061</v>
      </c>
      <c r="AC14" s="18">
        <v>62061</v>
      </c>
      <c r="AD14" s="18">
        <v>62061</v>
      </c>
      <c r="AE14" s="18">
        <v>62061</v>
      </c>
      <c r="AF14" s="18">
        <v>62061</v>
      </c>
      <c r="AG14" s="18">
        <v>62061</v>
      </c>
      <c r="AH14" s="18">
        <v>62061</v>
      </c>
      <c r="AI14" s="18">
        <v>62061</v>
      </c>
      <c r="AJ14" s="18">
        <v>62061</v>
      </c>
      <c r="AK14" s="18">
        <v>62061</v>
      </c>
      <c r="AL14" s="18">
        <v>62061</v>
      </c>
      <c r="AM14" s="18">
        <v>62061</v>
      </c>
      <c r="AN14" s="18">
        <v>62061</v>
      </c>
      <c r="AO14" s="18">
        <v>62061</v>
      </c>
      <c r="AP14" s="18">
        <v>62061</v>
      </c>
      <c r="AQ14" s="18">
        <v>62061</v>
      </c>
      <c r="AR14" s="18">
        <v>62061</v>
      </c>
      <c r="AS14" s="18">
        <v>62061</v>
      </c>
      <c r="AT14" s="18">
        <v>62061</v>
      </c>
      <c r="AU14" s="18">
        <v>62061</v>
      </c>
      <c r="AV14" s="18">
        <v>62061</v>
      </c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>
      <c r="A15" s="89" t="s">
        <v>10</v>
      </c>
      <c r="B15" s="90"/>
      <c r="C15" s="19" t="s">
        <v>36</v>
      </c>
      <c r="D15" s="19" t="s">
        <v>36</v>
      </c>
      <c r="E15" s="19" t="s">
        <v>36</v>
      </c>
      <c r="F15" s="19" t="s">
        <v>37</v>
      </c>
      <c r="G15" s="19" t="s">
        <v>37</v>
      </c>
      <c r="H15" s="19" t="s">
        <v>37</v>
      </c>
      <c r="I15" s="19" t="s">
        <v>42</v>
      </c>
      <c r="J15" s="19" t="s">
        <v>42</v>
      </c>
      <c r="K15" s="19" t="s">
        <v>42</v>
      </c>
      <c r="L15" s="19" t="s">
        <v>43</v>
      </c>
      <c r="M15" s="19" t="s">
        <v>43</v>
      </c>
      <c r="N15" s="19" t="s">
        <v>43</v>
      </c>
      <c r="O15" s="19" t="s">
        <v>44</v>
      </c>
      <c r="P15" s="19" t="s">
        <v>44</v>
      </c>
      <c r="Q15" s="19" t="s">
        <v>44</v>
      </c>
      <c r="R15" s="19" t="s">
        <v>45</v>
      </c>
      <c r="S15" s="19" t="s">
        <v>45</v>
      </c>
      <c r="T15" s="19" t="s">
        <v>45</v>
      </c>
      <c r="U15" s="19" t="s">
        <v>46</v>
      </c>
      <c r="V15" s="19" t="s">
        <v>46</v>
      </c>
      <c r="W15" s="19" t="s">
        <v>46</v>
      </c>
      <c r="X15" s="19" t="s">
        <v>47</v>
      </c>
      <c r="Y15" s="19" t="s">
        <v>47</v>
      </c>
      <c r="Z15" s="19" t="s">
        <v>47</v>
      </c>
      <c r="AA15" s="19" t="s">
        <v>41</v>
      </c>
      <c r="AB15" s="19" t="s">
        <v>41</v>
      </c>
      <c r="AC15" s="19" t="s">
        <v>41</v>
      </c>
      <c r="AD15" s="19" t="s">
        <v>48</v>
      </c>
      <c r="AE15" s="19" t="s">
        <v>48</v>
      </c>
      <c r="AF15" s="19" t="s">
        <v>48</v>
      </c>
      <c r="AG15" s="19" t="s">
        <v>49</v>
      </c>
      <c r="AH15" s="19" t="s">
        <v>49</v>
      </c>
      <c r="AI15" s="19" t="s">
        <v>49</v>
      </c>
      <c r="AJ15" s="19" t="s">
        <v>50</v>
      </c>
      <c r="AK15" s="19" t="s">
        <v>50</v>
      </c>
      <c r="AL15" s="19" t="s">
        <v>50</v>
      </c>
      <c r="AM15" s="19" t="s">
        <v>51</v>
      </c>
      <c r="AN15" s="19" t="s">
        <v>51</v>
      </c>
      <c r="AO15" s="19" t="s">
        <v>51</v>
      </c>
      <c r="AP15" s="19" t="s">
        <v>52</v>
      </c>
      <c r="AQ15" s="19" t="s">
        <v>52</v>
      </c>
      <c r="AR15" s="19" t="s">
        <v>52</v>
      </c>
      <c r="AS15" s="19" t="s">
        <v>53</v>
      </c>
      <c r="AT15" s="19" t="s">
        <v>53</v>
      </c>
      <c r="AU15" s="19" t="s">
        <v>53</v>
      </c>
      <c r="AV15" s="19" t="s">
        <v>65</v>
      </c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>
      <c r="A16" s="89" t="s">
        <v>26</v>
      </c>
      <c r="B16" s="90"/>
      <c r="C16" s="55" t="s">
        <v>34</v>
      </c>
      <c r="D16" s="55" t="s">
        <v>34</v>
      </c>
      <c r="E16" s="55" t="s">
        <v>34</v>
      </c>
      <c r="F16" s="55" t="s">
        <v>34</v>
      </c>
      <c r="G16" s="55" t="s">
        <v>34</v>
      </c>
      <c r="H16" s="55" t="s">
        <v>34</v>
      </c>
      <c r="I16" s="55" t="s">
        <v>34</v>
      </c>
      <c r="J16" s="55" t="s">
        <v>34</v>
      </c>
      <c r="K16" s="55" t="s">
        <v>34</v>
      </c>
      <c r="L16" s="55" t="s">
        <v>34</v>
      </c>
      <c r="M16" s="55" t="s">
        <v>34</v>
      </c>
      <c r="N16" s="55" t="s">
        <v>34</v>
      </c>
      <c r="O16" s="55" t="s">
        <v>34</v>
      </c>
      <c r="P16" s="55" t="s">
        <v>34</v>
      </c>
      <c r="Q16" s="55" t="s">
        <v>34</v>
      </c>
      <c r="R16" s="55" t="s">
        <v>34</v>
      </c>
      <c r="S16" s="55" t="s">
        <v>34</v>
      </c>
      <c r="T16" s="55" t="s">
        <v>34</v>
      </c>
      <c r="U16" s="55" t="s">
        <v>34</v>
      </c>
      <c r="V16" s="55" t="s">
        <v>34</v>
      </c>
      <c r="W16" s="55" t="s">
        <v>34</v>
      </c>
      <c r="X16" s="55" t="s">
        <v>34</v>
      </c>
      <c r="Y16" s="55" t="s">
        <v>34</v>
      </c>
      <c r="Z16" s="55" t="s">
        <v>34</v>
      </c>
      <c r="AA16" s="55" t="s">
        <v>34</v>
      </c>
      <c r="AB16" s="55" t="s">
        <v>34</v>
      </c>
      <c r="AC16" s="55" t="s">
        <v>34</v>
      </c>
      <c r="AD16" s="55" t="s">
        <v>34</v>
      </c>
      <c r="AE16" s="55" t="s">
        <v>34</v>
      </c>
      <c r="AF16" s="55" t="s">
        <v>34</v>
      </c>
      <c r="AG16" s="55" t="s">
        <v>34</v>
      </c>
      <c r="AH16" s="55" t="s">
        <v>34</v>
      </c>
      <c r="AI16" s="55" t="s">
        <v>34</v>
      </c>
      <c r="AJ16" s="55" t="s">
        <v>34</v>
      </c>
      <c r="AK16" s="55" t="s">
        <v>34</v>
      </c>
      <c r="AL16" s="55" t="s">
        <v>34</v>
      </c>
      <c r="AM16" s="55" t="s">
        <v>34</v>
      </c>
      <c r="AN16" s="55" t="s">
        <v>34</v>
      </c>
      <c r="AO16" s="55" t="s">
        <v>34</v>
      </c>
      <c r="AP16" s="55" t="s">
        <v>34</v>
      </c>
      <c r="AQ16" s="55" t="s">
        <v>34</v>
      </c>
      <c r="AR16" s="55" t="s">
        <v>34</v>
      </c>
      <c r="AS16" s="55" t="s">
        <v>34</v>
      </c>
      <c r="AT16" s="55" t="s">
        <v>34</v>
      </c>
      <c r="AU16" s="55" t="s">
        <v>34</v>
      </c>
      <c r="AV16" s="55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</row>
    <row r="17" spans="1:66">
      <c r="A17" s="83" t="s">
        <v>11</v>
      </c>
      <c r="B17" s="84"/>
      <c r="C17" s="20">
        <v>1.504</v>
      </c>
      <c r="D17" s="20">
        <v>1.504</v>
      </c>
      <c r="E17" s="20">
        <v>1.504</v>
      </c>
      <c r="F17" s="20">
        <v>1.504</v>
      </c>
      <c r="G17" s="20">
        <v>1.504</v>
      </c>
      <c r="H17" s="20">
        <v>1.504</v>
      </c>
      <c r="I17" s="20">
        <v>1.504</v>
      </c>
      <c r="J17" s="20">
        <v>1.504</v>
      </c>
      <c r="K17" s="20">
        <v>1.504</v>
      </c>
      <c r="L17" s="20">
        <v>1.504</v>
      </c>
      <c r="M17" s="20">
        <v>1.504</v>
      </c>
      <c r="N17" s="20">
        <v>1.504</v>
      </c>
      <c r="O17" s="20">
        <v>1.504</v>
      </c>
      <c r="P17" s="20">
        <v>1.504</v>
      </c>
      <c r="Q17" s="20">
        <v>1.504</v>
      </c>
      <c r="R17" s="20">
        <v>1.504</v>
      </c>
      <c r="S17" s="20">
        <v>1.504</v>
      </c>
      <c r="T17" s="20">
        <v>1.504</v>
      </c>
      <c r="U17" s="20">
        <v>1.504</v>
      </c>
      <c r="V17" s="20">
        <v>1.504</v>
      </c>
      <c r="W17" s="20">
        <v>1.504</v>
      </c>
      <c r="X17" s="20">
        <v>1.504</v>
      </c>
      <c r="Y17" s="20">
        <v>1.504</v>
      </c>
      <c r="Z17" s="20">
        <v>1.504</v>
      </c>
      <c r="AA17" s="20">
        <v>1.504</v>
      </c>
      <c r="AB17" s="20">
        <v>1.504</v>
      </c>
      <c r="AC17" s="20">
        <v>1.504</v>
      </c>
      <c r="AD17" s="20">
        <v>1.504</v>
      </c>
      <c r="AE17" s="20">
        <v>1.504</v>
      </c>
      <c r="AF17" s="20">
        <v>1.504</v>
      </c>
      <c r="AG17" s="20">
        <v>1.504</v>
      </c>
      <c r="AH17" s="20">
        <v>1.504</v>
      </c>
      <c r="AI17" s="20">
        <v>1.504</v>
      </c>
      <c r="AJ17" s="20">
        <v>1.504</v>
      </c>
      <c r="AK17" s="20">
        <v>1.504</v>
      </c>
      <c r="AL17" s="20">
        <v>1.504</v>
      </c>
      <c r="AM17" s="20">
        <v>1.504</v>
      </c>
      <c r="AN17" s="20">
        <v>1.504</v>
      </c>
      <c r="AO17" s="20">
        <v>1.504</v>
      </c>
      <c r="AP17" s="20">
        <v>1.504</v>
      </c>
      <c r="AQ17" s="20">
        <v>1.504</v>
      </c>
      <c r="AR17" s="20">
        <v>1.504</v>
      </c>
      <c r="AS17" s="20">
        <v>1.504</v>
      </c>
      <c r="AT17" s="20">
        <v>1.504</v>
      </c>
      <c r="AU17" s="20">
        <v>1.504</v>
      </c>
      <c r="AV17" s="20">
        <v>0</v>
      </c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</row>
    <row r="18" spans="1:66">
      <c r="A18" s="81"/>
      <c r="B18" s="82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</row>
    <row r="19" spans="1:66">
      <c r="A19" s="81" t="s">
        <v>12</v>
      </c>
      <c r="B19" s="82"/>
      <c r="C19" s="21">
        <v>0.01</v>
      </c>
      <c r="D19" s="21">
        <v>0.01</v>
      </c>
      <c r="E19" s="21">
        <v>0.01</v>
      </c>
      <c r="F19" s="21">
        <v>0.01</v>
      </c>
      <c r="G19" s="21">
        <v>0.01</v>
      </c>
      <c r="H19" s="21">
        <v>0.01</v>
      </c>
      <c r="I19" s="21">
        <v>0.01</v>
      </c>
      <c r="J19" s="21">
        <v>0.01</v>
      </c>
      <c r="K19" s="21">
        <v>0.01</v>
      </c>
      <c r="L19" s="21">
        <v>0.01</v>
      </c>
      <c r="M19" s="21">
        <v>0.01</v>
      </c>
      <c r="N19" s="21">
        <v>0.01</v>
      </c>
      <c r="O19" s="21">
        <v>0.01</v>
      </c>
      <c r="P19" s="21">
        <v>0.01</v>
      </c>
      <c r="Q19" s="21">
        <v>0.01</v>
      </c>
      <c r="R19" s="21">
        <v>0.01</v>
      </c>
      <c r="S19" s="21">
        <v>0.01</v>
      </c>
      <c r="T19" s="21">
        <v>0.01</v>
      </c>
      <c r="U19" s="21">
        <v>0.01</v>
      </c>
      <c r="V19" s="21">
        <v>0.01</v>
      </c>
      <c r="W19" s="21">
        <v>0.01</v>
      </c>
      <c r="X19" s="21">
        <v>0.01</v>
      </c>
      <c r="Y19" s="21">
        <v>0.01</v>
      </c>
      <c r="Z19" s="21">
        <v>0.01</v>
      </c>
      <c r="AA19" s="21">
        <v>0.01</v>
      </c>
      <c r="AB19" s="21">
        <v>0.01</v>
      </c>
      <c r="AC19" s="21">
        <v>0.01</v>
      </c>
      <c r="AD19" s="21">
        <v>0.01</v>
      </c>
      <c r="AE19" s="21">
        <v>0.01</v>
      </c>
      <c r="AF19" s="21">
        <v>0.01</v>
      </c>
      <c r="AG19" s="21">
        <v>0.01</v>
      </c>
      <c r="AH19" s="21">
        <v>0.01</v>
      </c>
      <c r="AI19" s="21">
        <v>0.01</v>
      </c>
      <c r="AJ19" s="21">
        <v>0.01</v>
      </c>
      <c r="AK19" s="21">
        <v>0.01</v>
      </c>
      <c r="AL19" s="21">
        <v>0.01</v>
      </c>
      <c r="AM19" s="21">
        <v>0.01</v>
      </c>
      <c r="AN19" s="21">
        <v>0.01</v>
      </c>
      <c r="AO19" s="21">
        <v>0.01</v>
      </c>
      <c r="AP19" s="21">
        <v>0.01</v>
      </c>
      <c r="AQ19" s="21">
        <v>0.01</v>
      </c>
      <c r="AR19" s="21">
        <v>0.01</v>
      </c>
      <c r="AS19" s="21">
        <v>0.01</v>
      </c>
      <c r="AT19" s="21">
        <v>0.01</v>
      </c>
      <c r="AU19" s="21">
        <v>0.01</v>
      </c>
      <c r="AV19" s="21">
        <v>0.03</v>
      </c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</row>
    <row r="20" spans="1:66">
      <c r="A20" s="97" t="s">
        <v>13</v>
      </c>
      <c r="B20" s="98"/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</row>
    <row r="21" spans="1:66">
      <c r="A21" s="99" t="s">
        <v>14</v>
      </c>
      <c r="B21" s="100"/>
      <c r="C21" s="22" t="s">
        <v>15</v>
      </c>
      <c r="D21" s="22" t="s">
        <v>15</v>
      </c>
      <c r="E21" s="22" t="s">
        <v>15</v>
      </c>
      <c r="F21" s="22" t="s">
        <v>15</v>
      </c>
      <c r="G21" s="22" t="s">
        <v>15</v>
      </c>
      <c r="H21" s="22" t="s">
        <v>15</v>
      </c>
      <c r="I21" s="22" t="s">
        <v>15</v>
      </c>
      <c r="J21" s="22" t="s">
        <v>15</v>
      </c>
      <c r="K21" s="22" t="s">
        <v>15</v>
      </c>
      <c r="L21" s="22" t="s">
        <v>15</v>
      </c>
      <c r="M21" s="22" t="s">
        <v>15</v>
      </c>
      <c r="N21" s="22" t="s">
        <v>15</v>
      </c>
      <c r="O21" s="22" t="s">
        <v>15</v>
      </c>
      <c r="P21" s="22" t="s">
        <v>15</v>
      </c>
      <c r="Q21" s="22" t="s">
        <v>15</v>
      </c>
      <c r="R21" s="22" t="s">
        <v>15</v>
      </c>
      <c r="S21" s="22" t="s">
        <v>15</v>
      </c>
      <c r="T21" s="22" t="s">
        <v>15</v>
      </c>
      <c r="U21" s="22" t="s">
        <v>15</v>
      </c>
      <c r="V21" s="22" t="s">
        <v>15</v>
      </c>
      <c r="W21" s="22" t="s">
        <v>15</v>
      </c>
      <c r="X21" s="22" t="s">
        <v>15</v>
      </c>
      <c r="Y21" s="22" t="s">
        <v>15</v>
      </c>
      <c r="Z21" s="22" t="s">
        <v>15</v>
      </c>
      <c r="AA21" s="22" t="s">
        <v>15</v>
      </c>
      <c r="AB21" s="22" t="s">
        <v>15</v>
      </c>
      <c r="AC21" s="22" t="s">
        <v>15</v>
      </c>
      <c r="AD21" s="22" t="s">
        <v>15</v>
      </c>
      <c r="AE21" s="22" t="s">
        <v>15</v>
      </c>
      <c r="AF21" s="22" t="s">
        <v>15</v>
      </c>
      <c r="AG21" s="22" t="s">
        <v>15</v>
      </c>
      <c r="AH21" s="22" t="s">
        <v>15</v>
      </c>
      <c r="AI21" s="22" t="s">
        <v>15</v>
      </c>
      <c r="AJ21" s="22" t="s">
        <v>15</v>
      </c>
      <c r="AK21" s="22" t="s">
        <v>15</v>
      </c>
      <c r="AL21" s="22" t="s">
        <v>15</v>
      </c>
      <c r="AM21" s="22" t="s">
        <v>15</v>
      </c>
      <c r="AN21" s="22" t="s">
        <v>15</v>
      </c>
      <c r="AO21" s="22" t="s">
        <v>15</v>
      </c>
      <c r="AP21" s="22" t="s">
        <v>15</v>
      </c>
      <c r="AQ21" s="22" t="s">
        <v>15</v>
      </c>
      <c r="AR21" s="22" t="s">
        <v>15</v>
      </c>
      <c r="AS21" s="22" t="s">
        <v>15</v>
      </c>
      <c r="AT21" s="22" t="s">
        <v>15</v>
      </c>
      <c r="AU21" s="22" t="s">
        <v>15</v>
      </c>
      <c r="AV21" s="22" t="s">
        <v>15</v>
      </c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</row>
    <row r="22" spans="1:66">
      <c r="A22" s="83" t="s">
        <v>16</v>
      </c>
      <c r="B22" s="84"/>
      <c r="C22" s="23">
        <f>C17+C19</f>
        <v>1.514</v>
      </c>
      <c r="D22" s="23">
        <f>D17+D19</f>
        <v>1.514</v>
      </c>
      <c r="E22" s="23">
        <f>E17+E19</f>
        <v>1.514</v>
      </c>
      <c r="F22" s="46">
        <f>F17+F19</f>
        <v>1.514</v>
      </c>
      <c r="G22" s="46">
        <f t="shared" ref="G22:AE22" si="0">G17+G19</f>
        <v>1.514</v>
      </c>
      <c r="H22" s="46">
        <f t="shared" si="0"/>
        <v>1.514</v>
      </c>
      <c r="I22" s="46">
        <f t="shared" si="0"/>
        <v>1.514</v>
      </c>
      <c r="J22" s="46">
        <f t="shared" si="0"/>
        <v>1.514</v>
      </c>
      <c r="K22" s="46">
        <f t="shared" si="0"/>
        <v>1.514</v>
      </c>
      <c r="L22" s="46">
        <f t="shared" si="0"/>
        <v>1.514</v>
      </c>
      <c r="M22" s="46">
        <f t="shared" si="0"/>
        <v>1.514</v>
      </c>
      <c r="N22" s="46">
        <f t="shared" si="0"/>
        <v>1.514</v>
      </c>
      <c r="O22" s="46">
        <f t="shared" si="0"/>
        <v>1.514</v>
      </c>
      <c r="P22" s="46">
        <f t="shared" si="0"/>
        <v>1.514</v>
      </c>
      <c r="Q22" s="46">
        <f t="shared" si="0"/>
        <v>1.514</v>
      </c>
      <c r="R22" s="46">
        <f t="shared" si="0"/>
        <v>1.514</v>
      </c>
      <c r="S22" s="46">
        <f t="shared" si="0"/>
        <v>1.514</v>
      </c>
      <c r="T22" s="46">
        <f t="shared" si="0"/>
        <v>1.514</v>
      </c>
      <c r="U22" s="46">
        <f t="shared" si="0"/>
        <v>1.514</v>
      </c>
      <c r="V22" s="46">
        <f t="shared" si="0"/>
        <v>1.514</v>
      </c>
      <c r="W22" s="46">
        <f t="shared" si="0"/>
        <v>1.514</v>
      </c>
      <c r="X22" s="46">
        <f t="shared" si="0"/>
        <v>1.514</v>
      </c>
      <c r="Y22" s="46">
        <f t="shared" si="0"/>
        <v>1.514</v>
      </c>
      <c r="Z22" s="46">
        <f t="shared" si="0"/>
        <v>1.514</v>
      </c>
      <c r="AA22" s="46">
        <f t="shared" si="0"/>
        <v>1.514</v>
      </c>
      <c r="AB22" s="46">
        <f t="shared" si="0"/>
        <v>1.514</v>
      </c>
      <c r="AC22" s="46">
        <f t="shared" si="0"/>
        <v>1.514</v>
      </c>
      <c r="AD22" s="46">
        <f t="shared" si="0"/>
        <v>1.514</v>
      </c>
      <c r="AE22" s="46">
        <f t="shared" si="0"/>
        <v>1.514</v>
      </c>
      <c r="AF22" s="46">
        <f t="shared" ref="AF22:AU22" si="1">AF17+AF19</f>
        <v>1.514</v>
      </c>
      <c r="AG22" s="46">
        <f t="shared" si="1"/>
        <v>1.514</v>
      </c>
      <c r="AH22" s="46">
        <f t="shared" si="1"/>
        <v>1.514</v>
      </c>
      <c r="AI22" s="46">
        <f t="shared" si="1"/>
        <v>1.514</v>
      </c>
      <c r="AJ22" s="46">
        <f t="shared" si="1"/>
        <v>1.514</v>
      </c>
      <c r="AK22" s="46">
        <f t="shared" si="1"/>
        <v>1.514</v>
      </c>
      <c r="AL22" s="46">
        <f t="shared" si="1"/>
        <v>1.514</v>
      </c>
      <c r="AM22" s="46">
        <f t="shared" si="1"/>
        <v>1.514</v>
      </c>
      <c r="AN22" s="46">
        <f t="shared" si="1"/>
        <v>1.514</v>
      </c>
      <c r="AO22" s="46">
        <f t="shared" si="1"/>
        <v>1.514</v>
      </c>
      <c r="AP22" s="46">
        <f t="shared" si="1"/>
        <v>1.514</v>
      </c>
      <c r="AQ22" s="46">
        <f t="shared" si="1"/>
        <v>1.514</v>
      </c>
      <c r="AR22" s="46">
        <f t="shared" si="1"/>
        <v>1.514</v>
      </c>
      <c r="AS22" s="46">
        <f t="shared" si="1"/>
        <v>1.514</v>
      </c>
      <c r="AT22" s="46">
        <f t="shared" si="1"/>
        <v>1.514</v>
      </c>
      <c r="AU22" s="23">
        <f t="shared" si="1"/>
        <v>1.514</v>
      </c>
      <c r="AV22" s="23">
        <f>AV17+AV19</f>
        <v>0.03</v>
      </c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spans="1:66">
      <c r="A23" s="97" t="s">
        <v>17</v>
      </c>
      <c r="B23" s="98"/>
      <c r="C23" s="22">
        <f>C17+C20</f>
        <v>1.504</v>
      </c>
      <c r="D23" s="22">
        <f>D17+D20</f>
        <v>1.504</v>
      </c>
      <c r="E23" s="22">
        <f>E17+E20</f>
        <v>1.504</v>
      </c>
      <c r="F23" s="45">
        <f>F17+F20</f>
        <v>1.504</v>
      </c>
      <c r="G23" s="45">
        <f t="shared" ref="G23:AE23" si="2">G17+G20</f>
        <v>1.504</v>
      </c>
      <c r="H23" s="45">
        <f t="shared" si="2"/>
        <v>1.504</v>
      </c>
      <c r="I23" s="45">
        <f t="shared" si="2"/>
        <v>1.504</v>
      </c>
      <c r="J23" s="45">
        <f t="shared" si="2"/>
        <v>1.504</v>
      </c>
      <c r="K23" s="45">
        <f t="shared" si="2"/>
        <v>1.504</v>
      </c>
      <c r="L23" s="45">
        <f t="shared" si="2"/>
        <v>1.504</v>
      </c>
      <c r="M23" s="45">
        <f t="shared" si="2"/>
        <v>1.504</v>
      </c>
      <c r="N23" s="45">
        <f t="shared" si="2"/>
        <v>1.504</v>
      </c>
      <c r="O23" s="45">
        <f t="shared" si="2"/>
        <v>1.504</v>
      </c>
      <c r="P23" s="45">
        <f t="shared" si="2"/>
        <v>1.504</v>
      </c>
      <c r="Q23" s="45">
        <f t="shared" si="2"/>
        <v>1.504</v>
      </c>
      <c r="R23" s="45">
        <f t="shared" si="2"/>
        <v>1.504</v>
      </c>
      <c r="S23" s="45">
        <f t="shared" si="2"/>
        <v>1.504</v>
      </c>
      <c r="T23" s="45">
        <f t="shared" si="2"/>
        <v>1.504</v>
      </c>
      <c r="U23" s="45">
        <f t="shared" si="2"/>
        <v>1.504</v>
      </c>
      <c r="V23" s="45">
        <f t="shared" si="2"/>
        <v>1.504</v>
      </c>
      <c r="W23" s="45">
        <f t="shared" si="2"/>
        <v>1.504</v>
      </c>
      <c r="X23" s="45">
        <f t="shared" si="2"/>
        <v>1.504</v>
      </c>
      <c r="Y23" s="45">
        <f t="shared" si="2"/>
        <v>1.504</v>
      </c>
      <c r="Z23" s="45">
        <f t="shared" si="2"/>
        <v>1.504</v>
      </c>
      <c r="AA23" s="45">
        <f t="shared" si="2"/>
        <v>1.504</v>
      </c>
      <c r="AB23" s="45">
        <f t="shared" si="2"/>
        <v>1.504</v>
      </c>
      <c r="AC23" s="45">
        <f t="shared" si="2"/>
        <v>1.504</v>
      </c>
      <c r="AD23" s="45">
        <f t="shared" si="2"/>
        <v>1.504</v>
      </c>
      <c r="AE23" s="45">
        <f t="shared" si="2"/>
        <v>1.504</v>
      </c>
      <c r="AF23" s="45">
        <f t="shared" ref="AF23:AU23" si="3">AF17+AF20</f>
        <v>1.504</v>
      </c>
      <c r="AG23" s="45">
        <f t="shared" si="3"/>
        <v>1.504</v>
      </c>
      <c r="AH23" s="45">
        <f t="shared" si="3"/>
        <v>1.504</v>
      </c>
      <c r="AI23" s="45">
        <f t="shared" si="3"/>
        <v>1.504</v>
      </c>
      <c r="AJ23" s="45">
        <f t="shared" si="3"/>
        <v>1.504</v>
      </c>
      <c r="AK23" s="45">
        <f t="shared" si="3"/>
        <v>1.504</v>
      </c>
      <c r="AL23" s="45">
        <f t="shared" si="3"/>
        <v>1.504</v>
      </c>
      <c r="AM23" s="45">
        <f t="shared" si="3"/>
        <v>1.504</v>
      </c>
      <c r="AN23" s="45">
        <f t="shared" si="3"/>
        <v>1.504</v>
      </c>
      <c r="AO23" s="45">
        <f t="shared" si="3"/>
        <v>1.504</v>
      </c>
      <c r="AP23" s="45">
        <f t="shared" si="3"/>
        <v>1.504</v>
      </c>
      <c r="AQ23" s="45">
        <f t="shared" si="3"/>
        <v>1.504</v>
      </c>
      <c r="AR23" s="45">
        <f t="shared" si="3"/>
        <v>1.504</v>
      </c>
      <c r="AS23" s="45">
        <f t="shared" si="3"/>
        <v>1.504</v>
      </c>
      <c r="AT23" s="45">
        <f t="shared" si="3"/>
        <v>1.504</v>
      </c>
      <c r="AU23" s="22">
        <f t="shared" si="3"/>
        <v>1.504</v>
      </c>
      <c r="AV23" s="22">
        <f>AV17+AV20</f>
        <v>0</v>
      </c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</row>
    <row r="24" spans="1:66">
      <c r="A24" s="83" t="s">
        <v>18</v>
      </c>
      <c r="B24" s="84"/>
      <c r="C24" s="13">
        <f t="shared" ref="C24:AV24" si="4">COUNT(C35:C41)</f>
        <v>7</v>
      </c>
      <c r="D24" s="13">
        <f t="shared" si="4"/>
        <v>7</v>
      </c>
      <c r="E24" s="13">
        <f t="shared" si="4"/>
        <v>7</v>
      </c>
      <c r="F24" s="13">
        <f t="shared" si="4"/>
        <v>7</v>
      </c>
      <c r="G24" s="13">
        <f t="shared" si="4"/>
        <v>7</v>
      </c>
      <c r="H24" s="13">
        <f t="shared" si="4"/>
        <v>7</v>
      </c>
      <c r="I24" s="13">
        <f t="shared" si="4"/>
        <v>7</v>
      </c>
      <c r="J24" s="13">
        <f t="shared" si="4"/>
        <v>7</v>
      </c>
      <c r="K24" s="13">
        <f t="shared" si="4"/>
        <v>7</v>
      </c>
      <c r="L24" s="13">
        <f t="shared" si="4"/>
        <v>7</v>
      </c>
      <c r="M24" s="13">
        <f t="shared" si="4"/>
        <v>7</v>
      </c>
      <c r="N24" s="13">
        <f t="shared" si="4"/>
        <v>7</v>
      </c>
      <c r="O24" s="13">
        <f t="shared" si="4"/>
        <v>7</v>
      </c>
      <c r="P24" s="13">
        <f t="shared" si="4"/>
        <v>7</v>
      </c>
      <c r="Q24" s="13">
        <f t="shared" si="4"/>
        <v>7</v>
      </c>
      <c r="R24" s="13">
        <f t="shared" si="4"/>
        <v>7</v>
      </c>
      <c r="S24" s="13">
        <f t="shared" si="4"/>
        <v>7</v>
      </c>
      <c r="T24" s="13">
        <f t="shared" si="4"/>
        <v>7</v>
      </c>
      <c r="U24" s="13">
        <f t="shared" si="4"/>
        <v>7</v>
      </c>
      <c r="V24" s="13">
        <f t="shared" si="4"/>
        <v>7</v>
      </c>
      <c r="W24" s="13">
        <f t="shared" si="4"/>
        <v>7</v>
      </c>
      <c r="X24" s="13">
        <f t="shared" si="4"/>
        <v>7</v>
      </c>
      <c r="Y24" s="13">
        <f t="shared" si="4"/>
        <v>7</v>
      </c>
      <c r="Z24" s="13">
        <f t="shared" si="4"/>
        <v>7</v>
      </c>
      <c r="AA24" s="13">
        <f t="shared" si="4"/>
        <v>7</v>
      </c>
      <c r="AB24" s="13">
        <f t="shared" si="4"/>
        <v>7</v>
      </c>
      <c r="AC24" s="13">
        <f t="shared" si="4"/>
        <v>7</v>
      </c>
      <c r="AD24" s="13">
        <f t="shared" si="4"/>
        <v>7</v>
      </c>
      <c r="AE24" s="13">
        <f t="shared" si="4"/>
        <v>7</v>
      </c>
      <c r="AF24" s="13">
        <f t="shared" si="4"/>
        <v>7</v>
      </c>
      <c r="AG24" s="13">
        <f t="shared" si="4"/>
        <v>7</v>
      </c>
      <c r="AH24" s="13">
        <f t="shared" si="4"/>
        <v>7</v>
      </c>
      <c r="AI24" s="13">
        <f t="shared" si="4"/>
        <v>7</v>
      </c>
      <c r="AJ24" s="13">
        <f t="shared" si="4"/>
        <v>7</v>
      </c>
      <c r="AK24" s="13">
        <f t="shared" si="4"/>
        <v>7</v>
      </c>
      <c r="AL24" s="13">
        <f t="shared" si="4"/>
        <v>7</v>
      </c>
      <c r="AM24" s="13">
        <f t="shared" si="4"/>
        <v>7</v>
      </c>
      <c r="AN24" s="13">
        <f t="shared" si="4"/>
        <v>7</v>
      </c>
      <c r="AO24" s="13">
        <f t="shared" si="4"/>
        <v>7</v>
      </c>
      <c r="AP24" s="13">
        <f t="shared" si="4"/>
        <v>7</v>
      </c>
      <c r="AQ24" s="13">
        <f t="shared" si="4"/>
        <v>7</v>
      </c>
      <c r="AR24" s="13">
        <f t="shared" si="4"/>
        <v>7</v>
      </c>
      <c r="AS24" s="13">
        <f t="shared" si="4"/>
        <v>7</v>
      </c>
      <c r="AT24" s="13">
        <f t="shared" si="4"/>
        <v>7</v>
      </c>
      <c r="AU24" s="13">
        <f t="shared" si="4"/>
        <v>7</v>
      </c>
      <c r="AV24" s="13">
        <f t="shared" si="4"/>
        <v>7</v>
      </c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>
      <c r="A25" s="105" t="s">
        <v>19</v>
      </c>
      <c r="B25" s="106"/>
      <c r="C25" s="24">
        <f>AVERAGE(C35:C41)</f>
        <v>1.5451431428571427</v>
      </c>
      <c r="D25" s="24">
        <f t="shared" ref="D25:AV25" si="5">AVERAGE(D35:D40)</f>
        <v>1.4958661166666667</v>
      </c>
      <c r="E25" s="24">
        <f t="shared" si="5"/>
        <v>1.57805</v>
      </c>
      <c r="F25" s="59">
        <f t="shared" si="5"/>
        <v>1.5363892000000001</v>
      </c>
      <c r="G25" s="59">
        <f t="shared" si="5"/>
        <v>1.4959819166666666</v>
      </c>
      <c r="H25" s="59">
        <f t="shared" si="5"/>
        <v>1.5701085666666668</v>
      </c>
      <c r="I25" s="59">
        <f t="shared" si="5"/>
        <v>1.5390949666666665</v>
      </c>
      <c r="J25" s="59">
        <f t="shared" si="5"/>
        <v>1.4976373000000001</v>
      </c>
      <c r="K25" s="59">
        <f t="shared" si="5"/>
        <v>1.5696017833333336</v>
      </c>
      <c r="L25" s="59">
        <f t="shared" si="5"/>
        <v>1.54281745</v>
      </c>
      <c r="M25" s="59">
        <f t="shared" si="5"/>
        <v>1.4987993333333334</v>
      </c>
      <c r="N25" s="59">
        <f t="shared" si="5"/>
        <v>1.5789874166666664</v>
      </c>
      <c r="O25" s="59">
        <f t="shared" si="5"/>
        <v>1.5428379000000001</v>
      </c>
      <c r="P25" s="59">
        <f t="shared" si="5"/>
        <v>1.5006349999999999</v>
      </c>
      <c r="Q25" s="59">
        <f t="shared" si="5"/>
        <v>1.5764533166666668</v>
      </c>
      <c r="R25" s="59">
        <f t="shared" si="5"/>
        <v>1.5359250833333336</v>
      </c>
      <c r="S25" s="59">
        <f t="shared" si="5"/>
        <v>1.5026058666666664</v>
      </c>
      <c r="T25" s="59">
        <f t="shared" si="5"/>
        <v>1.563995</v>
      </c>
      <c r="U25" s="59">
        <f t="shared" si="5"/>
        <v>1.5328900000000001</v>
      </c>
      <c r="V25" s="59">
        <f t="shared" si="5"/>
        <v>1.5000559333333332</v>
      </c>
      <c r="W25" s="59">
        <f t="shared" si="5"/>
        <v>1.5651513333333336</v>
      </c>
      <c r="X25" s="59">
        <f t="shared" si="5"/>
        <v>1.5272147</v>
      </c>
      <c r="Y25" s="59">
        <f t="shared" si="5"/>
        <v>1.4952170999999999</v>
      </c>
      <c r="Z25" s="59">
        <f t="shared" si="5"/>
        <v>1.5554948</v>
      </c>
      <c r="AA25" s="59">
        <f t="shared" si="5"/>
        <v>1.5334140166666668</v>
      </c>
      <c r="AB25" s="59">
        <f t="shared" si="5"/>
        <v>1.4986008666666668</v>
      </c>
      <c r="AC25" s="59">
        <f t="shared" si="5"/>
        <v>1.5736982333333334</v>
      </c>
      <c r="AD25" s="59">
        <f t="shared" si="5"/>
        <v>1.5248120499999998</v>
      </c>
      <c r="AE25" s="59">
        <f t="shared" si="5"/>
        <v>1.4989410833333332</v>
      </c>
      <c r="AF25" s="59">
        <f t="shared" si="5"/>
        <v>1.5472987333333332</v>
      </c>
      <c r="AG25" s="59">
        <f t="shared" si="5"/>
        <v>1.5179813</v>
      </c>
      <c r="AH25" s="59">
        <f t="shared" si="5"/>
        <v>1.4949023166666666</v>
      </c>
      <c r="AI25" s="59">
        <f t="shared" si="5"/>
        <v>1.5386348999999999</v>
      </c>
      <c r="AJ25" s="59">
        <f t="shared" si="5"/>
        <v>1.5147382666666667</v>
      </c>
      <c r="AK25" s="59">
        <f t="shared" si="5"/>
        <v>1.4843964666666667</v>
      </c>
      <c r="AL25" s="59">
        <f t="shared" si="5"/>
        <v>1.5364898</v>
      </c>
      <c r="AM25" s="59">
        <f t="shared" si="5"/>
        <v>1.5114267166666666</v>
      </c>
      <c r="AN25" s="59">
        <f t="shared" si="5"/>
        <v>1.4777864333333335</v>
      </c>
      <c r="AO25" s="59">
        <f t="shared" si="5"/>
        <v>1.5334304666666665</v>
      </c>
      <c r="AP25" s="59">
        <f t="shared" si="5"/>
        <v>1.5106099500000001</v>
      </c>
      <c r="AQ25" s="59">
        <f t="shared" si="5"/>
        <v>1.4743152166666667</v>
      </c>
      <c r="AR25" s="59">
        <f t="shared" si="5"/>
        <v>1.5375307166666667</v>
      </c>
      <c r="AS25" s="59">
        <f t="shared" si="5"/>
        <v>1.5179496500000003</v>
      </c>
      <c r="AT25" s="59">
        <f t="shared" si="5"/>
        <v>1.4741310000000001</v>
      </c>
      <c r="AU25" s="24">
        <f t="shared" si="5"/>
        <v>1.5477313500000001</v>
      </c>
      <c r="AV25" s="24">
        <f t="shared" si="5"/>
        <v>7.5333333333333349E-2</v>
      </c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</row>
    <row r="26" spans="1:66">
      <c r="A26" s="81" t="s">
        <v>20</v>
      </c>
      <c r="B26" s="82"/>
      <c r="C26" s="23">
        <f>STDEV(C35:C41)</f>
        <v>1.1430071420140957E-2</v>
      </c>
      <c r="D26" s="23">
        <f t="shared" ref="D26:AV26" si="6">STDEV(D35:D40)</f>
        <v>1.7287333946177904E-3</v>
      </c>
      <c r="E26" s="23">
        <f t="shared" si="6"/>
        <v>1.7727118398995392E-2</v>
      </c>
      <c r="F26" s="46">
        <f t="shared" si="6"/>
        <v>1.1667682131940384E-2</v>
      </c>
      <c r="G26" s="46">
        <f t="shared" si="6"/>
        <v>1.3647926866988331E-3</v>
      </c>
      <c r="H26" s="46">
        <f t="shared" si="6"/>
        <v>2.0474598563358121E-2</v>
      </c>
      <c r="I26" s="46">
        <f t="shared" si="6"/>
        <v>1.3533985790544718E-2</v>
      </c>
      <c r="J26" s="46">
        <f t="shared" si="6"/>
        <v>1.9860363662329542E-3</v>
      </c>
      <c r="K26" s="46">
        <f t="shared" si="6"/>
        <v>2.2166063898799583E-2</v>
      </c>
      <c r="L26" s="46">
        <f t="shared" si="6"/>
        <v>1.2037568180450762E-2</v>
      </c>
      <c r="M26" s="46">
        <f t="shared" si="6"/>
        <v>2.5116459357693286E-3</v>
      </c>
      <c r="N26" s="46">
        <f t="shared" si="6"/>
        <v>2.2028667927717901E-2</v>
      </c>
      <c r="O26" s="46">
        <f t="shared" si="6"/>
        <v>1.501090732687402E-2</v>
      </c>
      <c r="P26" s="46">
        <f t="shared" si="6"/>
        <v>2.6705773989907193E-3</v>
      </c>
      <c r="Q26" s="46">
        <f t="shared" si="6"/>
        <v>2.4507456898129321E-2</v>
      </c>
      <c r="R26" s="46">
        <f t="shared" si="6"/>
        <v>1.7430683166693904E-2</v>
      </c>
      <c r="S26" s="46">
        <f t="shared" si="6"/>
        <v>4.3207749474679161E-3</v>
      </c>
      <c r="T26" s="46">
        <f t="shared" si="6"/>
        <v>2.5069241979206288E-2</v>
      </c>
      <c r="U26" s="46">
        <f t="shared" si="6"/>
        <v>1.3409642353918337E-2</v>
      </c>
      <c r="V26" s="46">
        <f t="shared" si="6"/>
        <v>5.1468020096625293E-3</v>
      </c>
      <c r="W26" s="46">
        <f t="shared" si="6"/>
        <v>2.0918365346333012E-2</v>
      </c>
      <c r="X26" s="46">
        <f t="shared" si="6"/>
        <v>1.6588206549111889E-2</v>
      </c>
      <c r="Y26" s="46">
        <f t="shared" si="6"/>
        <v>5.1611523011823712E-3</v>
      </c>
      <c r="Z26" s="46">
        <f t="shared" si="6"/>
        <v>2.7073539043649269E-2</v>
      </c>
      <c r="AA26" s="46">
        <f t="shared" si="6"/>
        <v>1.7753577759135337E-2</v>
      </c>
      <c r="AB26" s="46">
        <f t="shared" si="6"/>
        <v>9.5648411448735603E-3</v>
      </c>
      <c r="AC26" s="46">
        <f t="shared" si="6"/>
        <v>3.26263883415659E-2</v>
      </c>
      <c r="AD26" s="46">
        <f t="shared" si="6"/>
        <v>1.4554897061642147E-2</v>
      </c>
      <c r="AE26" s="46">
        <f t="shared" si="6"/>
        <v>1.3029112270821328E-2</v>
      </c>
      <c r="AF26" s="46">
        <f t="shared" si="6"/>
        <v>1.9742019785388452E-2</v>
      </c>
      <c r="AG26" s="46">
        <f t="shared" si="6"/>
        <v>9.2695382996134338E-3</v>
      </c>
      <c r="AH26" s="46">
        <f t="shared" si="6"/>
        <v>6.9645926363044548E-3</v>
      </c>
      <c r="AI26" s="46">
        <f t="shared" si="6"/>
        <v>1.3272063872058461E-2</v>
      </c>
      <c r="AJ26" s="46">
        <f t="shared" si="6"/>
        <v>1.4224517220864324E-2</v>
      </c>
      <c r="AK26" s="46">
        <f t="shared" si="6"/>
        <v>2.1067375469921861E-2</v>
      </c>
      <c r="AL26" s="46">
        <f t="shared" si="6"/>
        <v>2.3266628400608457E-2</v>
      </c>
      <c r="AM26" s="46">
        <f t="shared" si="6"/>
        <v>1.5350417030089644E-2</v>
      </c>
      <c r="AN26" s="46">
        <f t="shared" si="6"/>
        <v>2.9912075254763987E-2</v>
      </c>
      <c r="AO26" s="46">
        <f t="shared" si="6"/>
        <v>2.9837593379739395E-2</v>
      </c>
      <c r="AP26" s="46">
        <f t="shared" si="6"/>
        <v>2.3807033009659154E-2</v>
      </c>
      <c r="AQ26" s="46">
        <f t="shared" si="6"/>
        <v>2.8774655317373801E-2</v>
      </c>
      <c r="AR26" s="46">
        <f t="shared" si="6"/>
        <v>3.5873246469000579E-2</v>
      </c>
      <c r="AS26" s="46">
        <f t="shared" si="6"/>
        <v>3.3565489709566285E-2</v>
      </c>
      <c r="AT26" s="46">
        <f t="shared" si="6"/>
        <v>2.9840886946536936E-2</v>
      </c>
      <c r="AU26" s="23">
        <f t="shared" si="6"/>
        <v>3.7795735538430783E-2</v>
      </c>
      <c r="AV26" s="23">
        <f t="shared" si="6"/>
        <v>1.093008081702343E-2</v>
      </c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spans="1:66">
      <c r="A27" s="107" t="s">
        <v>27</v>
      </c>
      <c r="B27" s="108"/>
      <c r="C27" s="25">
        <f>C25+5*C26</f>
        <v>1.6022934999578475</v>
      </c>
      <c r="D27" s="25">
        <f>D25+5*D26</f>
        <v>1.5045097836397556</v>
      </c>
      <c r="E27" s="25">
        <f>E25+5*E26</f>
        <v>1.666685591994977</v>
      </c>
      <c r="F27" s="60">
        <f>F25+5*F26</f>
        <v>1.5947276106597021</v>
      </c>
      <c r="G27" s="60">
        <f t="shared" ref="G27:AE27" si="7">G25+5*G26</f>
        <v>1.5028058801001607</v>
      </c>
      <c r="H27" s="60">
        <f t="shared" si="7"/>
        <v>1.6724815594834574</v>
      </c>
      <c r="I27" s="60">
        <f t="shared" si="7"/>
        <v>1.6067648956193901</v>
      </c>
      <c r="J27" s="60">
        <f t="shared" si="7"/>
        <v>1.5075674818311648</v>
      </c>
      <c r="K27" s="60">
        <f t="shared" si="7"/>
        <v>1.6804321028273315</v>
      </c>
      <c r="L27" s="60">
        <f t="shared" si="7"/>
        <v>1.6030052909022539</v>
      </c>
      <c r="M27" s="60">
        <f t="shared" si="7"/>
        <v>1.51135756301218</v>
      </c>
      <c r="N27" s="60">
        <f t="shared" si="7"/>
        <v>1.689130756305256</v>
      </c>
      <c r="O27" s="60">
        <f t="shared" si="7"/>
        <v>1.6178924366343701</v>
      </c>
      <c r="P27" s="60">
        <f t="shared" si="7"/>
        <v>1.5139878869949535</v>
      </c>
      <c r="Q27" s="60">
        <f t="shared" si="7"/>
        <v>1.6989906011573135</v>
      </c>
      <c r="R27" s="60">
        <f t="shared" si="7"/>
        <v>1.623078499166803</v>
      </c>
      <c r="S27" s="60">
        <f t="shared" si="7"/>
        <v>1.5242097414040059</v>
      </c>
      <c r="T27" s="60">
        <f t="shared" si="7"/>
        <v>1.6893412098960314</v>
      </c>
      <c r="U27" s="60">
        <f t="shared" si="7"/>
        <v>1.5999382117695917</v>
      </c>
      <c r="V27" s="60">
        <f t="shared" si="7"/>
        <v>1.5257899433816458</v>
      </c>
      <c r="W27" s="60">
        <f t="shared" si="7"/>
        <v>1.6697431600649986</v>
      </c>
      <c r="X27" s="60">
        <f t="shared" si="7"/>
        <v>1.6101557327455596</v>
      </c>
      <c r="Y27" s="60">
        <f t="shared" si="7"/>
        <v>1.5210228615059118</v>
      </c>
      <c r="Z27" s="60">
        <f t="shared" si="7"/>
        <v>1.6908624952182463</v>
      </c>
      <c r="AA27" s="60">
        <f t="shared" si="7"/>
        <v>1.6221819054623434</v>
      </c>
      <c r="AB27" s="60">
        <f t="shared" si="7"/>
        <v>1.5464250723910347</v>
      </c>
      <c r="AC27" s="60">
        <f t="shared" si="7"/>
        <v>1.7368301750411628</v>
      </c>
      <c r="AD27" s="60">
        <f t="shared" si="7"/>
        <v>1.5975865353082104</v>
      </c>
      <c r="AE27" s="60">
        <f t="shared" si="7"/>
        <v>1.5640866446874397</v>
      </c>
      <c r="AF27" s="60">
        <f t="shared" ref="AF27:AU27" si="8">AF25+5*AF26</f>
        <v>1.6460088322602755</v>
      </c>
      <c r="AG27" s="60">
        <f t="shared" si="8"/>
        <v>1.5643289914980671</v>
      </c>
      <c r="AH27" s="60">
        <f t="shared" si="8"/>
        <v>1.5297252798481888</v>
      </c>
      <c r="AI27" s="60">
        <f t="shared" si="8"/>
        <v>1.6049952193602923</v>
      </c>
      <c r="AJ27" s="60">
        <f t="shared" si="8"/>
        <v>1.5858608527709883</v>
      </c>
      <c r="AK27" s="60">
        <f t="shared" si="8"/>
        <v>1.589733344016276</v>
      </c>
      <c r="AL27" s="60">
        <f t="shared" si="8"/>
        <v>1.6528229420030423</v>
      </c>
      <c r="AM27" s="60">
        <f t="shared" si="8"/>
        <v>1.5881788018171148</v>
      </c>
      <c r="AN27" s="60">
        <f t="shared" si="8"/>
        <v>1.6273468096071535</v>
      </c>
      <c r="AO27" s="60">
        <f t="shared" si="8"/>
        <v>1.6826184335653636</v>
      </c>
      <c r="AP27" s="60">
        <f t="shared" si="8"/>
        <v>1.6296451150482958</v>
      </c>
      <c r="AQ27" s="60">
        <f t="shared" si="8"/>
        <v>1.6181884932535358</v>
      </c>
      <c r="AR27" s="60">
        <f t="shared" si="8"/>
        <v>1.7168969490116697</v>
      </c>
      <c r="AS27" s="60">
        <f t="shared" si="8"/>
        <v>1.6857770985478318</v>
      </c>
      <c r="AT27" s="60">
        <f t="shared" si="8"/>
        <v>1.6233354347326847</v>
      </c>
      <c r="AU27" s="25">
        <f t="shared" si="8"/>
        <v>1.7367100276921539</v>
      </c>
      <c r="AV27" s="25">
        <f>AV25+5*AV26</f>
        <v>0.12998373741845048</v>
      </c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spans="1:66">
      <c r="A28" s="103" t="s">
        <v>28</v>
      </c>
      <c r="B28" s="104"/>
      <c r="C28" s="26">
        <f>C25-5*C26</f>
        <v>1.4879927857564379</v>
      </c>
      <c r="D28" s="26">
        <f>D25-5*D26</f>
        <v>1.4872224496935778</v>
      </c>
      <c r="E28" s="26">
        <f>E25-5*E26</f>
        <v>1.4894144080050229</v>
      </c>
      <c r="F28" s="61">
        <f>F25-5*F26</f>
        <v>1.4780507893402981</v>
      </c>
      <c r="G28" s="61">
        <f t="shared" ref="G28:AE28" si="9">G25-5*G26</f>
        <v>1.4891579532331725</v>
      </c>
      <c r="H28" s="61">
        <f t="shared" si="9"/>
        <v>1.4677355738498761</v>
      </c>
      <c r="I28" s="61">
        <f t="shared" si="9"/>
        <v>1.4714250377139428</v>
      </c>
      <c r="J28" s="61">
        <f t="shared" si="9"/>
        <v>1.4877071181688353</v>
      </c>
      <c r="K28" s="61">
        <f t="shared" si="9"/>
        <v>1.4587714638393356</v>
      </c>
      <c r="L28" s="61">
        <f t="shared" si="9"/>
        <v>1.4826296090977462</v>
      </c>
      <c r="M28" s="61">
        <f t="shared" si="9"/>
        <v>1.4862411036544867</v>
      </c>
      <c r="N28" s="61">
        <f t="shared" si="9"/>
        <v>1.4688440770280768</v>
      </c>
      <c r="O28" s="61">
        <f t="shared" si="9"/>
        <v>1.4677833633656301</v>
      </c>
      <c r="P28" s="61">
        <f t="shared" si="9"/>
        <v>1.4872821130050464</v>
      </c>
      <c r="Q28" s="61">
        <f t="shared" si="9"/>
        <v>1.4539160321760201</v>
      </c>
      <c r="R28" s="61">
        <f t="shared" si="9"/>
        <v>1.4487716674998641</v>
      </c>
      <c r="S28" s="61">
        <f t="shared" si="9"/>
        <v>1.4810019919293269</v>
      </c>
      <c r="T28" s="61">
        <f t="shared" si="9"/>
        <v>1.4386487901039686</v>
      </c>
      <c r="U28" s="61">
        <f t="shared" si="9"/>
        <v>1.4658417882304084</v>
      </c>
      <c r="V28" s="61">
        <f t="shared" si="9"/>
        <v>1.4743219232850207</v>
      </c>
      <c r="W28" s="61">
        <f t="shared" si="9"/>
        <v>1.4605595066016686</v>
      </c>
      <c r="X28" s="61">
        <f t="shared" si="9"/>
        <v>1.4442736672544405</v>
      </c>
      <c r="Y28" s="61">
        <f t="shared" si="9"/>
        <v>1.4694113384940879</v>
      </c>
      <c r="Z28" s="61">
        <f t="shared" si="9"/>
        <v>1.4201271047817536</v>
      </c>
      <c r="AA28" s="61">
        <f t="shared" si="9"/>
        <v>1.4446461278709901</v>
      </c>
      <c r="AB28" s="61">
        <f t="shared" si="9"/>
        <v>1.450776660942299</v>
      </c>
      <c r="AC28" s="61">
        <f t="shared" si="9"/>
        <v>1.410566291625504</v>
      </c>
      <c r="AD28" s="61">
        <f t="shared" si="9"/>
        <v>1.4520375646917891</v>
      </c>
      <c r="AE28" s="61">
        <f t="shared" si="9"/>
        <v>1.4337955219792267</v>
      </c>
      <c r="AF28" s="61">
        <f t="shared" ref="AF28:AU28" si="10">AF25-5*AF26</f>
        <v>1.448588634406391</v>
      </c>
      <c r="AG28" s="61">
        <f t="shared" si="10"/>
        <v>1.4716336085019328</v>
      </c>
      <c r="AH28" s="61">
        <f t="shared" si="10"/>
        <v>1.4600793534851444</v>
      </c>
      <c r="AI28" s="61">
        <f t="shared" si="10"/>
        <v>1.4722745806397075</v>
      </c>
      <c r="AJ28" s="61">
        <f t="shared" si="10"/>
        <v>1.443615680562345</v>
      </c>
      <c r="AK28" s="61">
        <f t="shared" si="10"/>
        <v>1.3790595893170574</v>
      </c>
      <c r="AL28" s="61">
        <f t="shared" si="10"/>
        <v>1.4201566579969578</v>
      </c>
      <c r="AM28" s="61">
        <f t="shared" si="10"/>
        <v>1.4346746315162184</v>
      </c>
      <c r="AN28" s="61">
        <f t="shared" si="10"/>
        <v>1.3282260570595135</v>
      </c>
      <c r="AO28" s="61">
        <f t="shared" si="10"/>
        <v>1.3842424997679694</v>
      </c>
      <c r="AP28" s="61">
        <f t="shared" si="10"/>
        <v>1.3915747849517044</v>
      </c>
      <c r="AQ28" s="61">
        <f t="shared" si="10"/>
        <v>1.3304419400797975</v>
      </c>
      <c r="AR28" s="61">
        <f t="shared" si="10"/>
        <v>1.3581644843216638</v>
      </c>
      <c r="AS28" s="61">
        <f t="shared" si="10"/>
        <v>1.3501222014521688</v>
      </c>
      <c r="AT28" s="61">
        <f t="shared" si="10"/>
        <v>1.3249265652673154</v>
      </c>
      <c r="AU28" s="26">
        <f t="shared" si="10"/>
        <v>1.3587526723078462</v>
      </c>
      <c r="AV28" s="26">
        <f>AV25-5*AV26</f>
        <v>2.06829292482162E-2</v>
      </c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spans="1:66">
      <c r="A29" s="95" t="s">
        <v>21</v>
      </c>
      <c r="B29" s="96"/>
      <c r="C29" s="27">
        <f>MAX(C35:C41)</f>
        <v>1.5610644</v>
      </c>
      <c r="D29" s="27">
        <f t="shared" ref="D29:AV29" si="11">MAX(D35:D40)</f>
        <v>1.498208</v>
      </c>
      <c r="E29" s="27">
        <f t="shared" si="11"/>
        <v>1.6048316</v>
      </c>
      <c r="F29" s="62">
        <f t="shared" si="11"/>
        <v>1.5564108000000001</v>
      </c>
      <c r="G29" s="62">
        <f t="shared" si="11"/>
        <v>1.4978688</v>
      </c>
      <c r="H29" s="62">
        <f t="shared" si="11"/>
        <v>1.6049719</v>
      </c>
      <c r="I29" s="62">
        <f t="shared" si="11"/>
        <v>1.5599415999999999</v>
      </c>
      <c r="J29" s="62">
        <f t="shared" si="11"/>
        <v>1.5010022999999999</v>
      </c>
      <c r="K29" s="62">
        <f t="shared" si="11"/>
        <v>1.6033713999999999</v>
      </c>
      <c r="L29" s="62">
        <f t="shared" si="11"/>
        <v>1.5617151</v>
      </c>
      <c r="M29" s="62">
        <f t="shared" si="11"/>
        <v>1.5027271</v>
      </c>
      <c r="N29" s="62">
        <f t="shared" si="11"/>
        <v>1.6134895</v>
      </c>
      <c r="O29" s="62">
        <f t="shared" si="11"/>
        <v>1.5667690999999999</v>
      </c>
      <c r="P29" s="62">
        <f t="shared" si="11"/>
        <v>1.5052812</v>
      </c>
      <c r="Q29" s="62">
        <f t="shared" si="11"/>
        <v>1.6156921</v>
      </c>
      <c r="R29" s="62">
        <f t="shared" si="11"/>
        <v>1.5633071000000001</v>
      </c>
      <c r="S29" s="62">
        <f t="shared" si="11"/>
        <v>1.5107014999999999</v>
      </c>
      <c r="T29" s="62">
        <f t="shared" si="11"/>
        <v>1.6035546000000001</v>
      </c>
      <c r="U29" s="62">
        <f t="shared" si="11"/>
        <v>1.55301</v>
      </c>
      <c r="V29" s="62">
        <f t="shared" si="11"/>
        <v>1.5068687999999999</v>
      </c>
      <c r="W29" s="62">
        <f t="shared" si="11"/>
        <v>1.5974126</v>
      </c>
      <c r="X29" s="62">
        <f t="shared" si="11"/>
        <v>1.5526637999999999</v>
      </c>
      <c r="Y29" s="62">
        <f t="shared" si="11"/>
        <v>1.5010456999999999</v>
      </c>
      <c r="Z29" s="62">
        <f t="shared" si="11"/>
        <v>1.5950336000000001</v>
      </c>
      <c r="AA29" s="62">
        <f t="shared" si="11"/>
        <v>1.5581389999999999</v>
      </c>
      <c r="AB29" s="62">
        <f t="shared" si="11"/>
        <v>1.5130087999999999</v>
      </c>
      <c r="AC29" s="62">
        <f t="shared" si="11"/>
        <v>1.6018471000000001</v>
      </c>
      <c r="AD29" s="62">
        <f t="shared" si="11"/>
        <v>1.5498234</v>
      </c>
      <c r="AE29" s="62">
        <f t="shared" si="11"/>
        <v>1.5212284</v>
      </c>
      <c r="AF29" s="62">
        <f t="shared" si="11"/>
        <v>1.5801026</v>
      </c>
      <c r="AG29" s="62">
        <f t="shared" si="11"/>
        <v>1.5294464000000001</v>
      </c>
      <c r="AH29" s="62">
        <f t="shared" si="11"/>
        <v>1.5017392000000001</v>
      </c>
      <c r="AI29" s="62">
        <f t="shared" si="11"/>
        <v>1.5581337</v>
      </c>
      <c r="AJ29" s="62">
        <f t="shared" si="11"/>
        <v>1.5374757999999999</v>
      </c>
      <c r="AK29" s="62">
        <f t="shared" si="11"/>
        <v>1.4997328999999999</v>
      </c>
      <c r="AL29" s="62">
        <f t="shared" si="11"/>
        <v>1.5809324</v>
      </c>
      <c r="AM29" s="62">
        <f t="shared" si="11"/>
        <v>1.5395321</v>
      </c>
      <c r="AN29" s="62">
        <f t="shared" si="11"/>
        <v>1.4999509</v>
      </c>
      <c r="AO29" s="62">
        <f t="shared" si="11"/>
        <v>1.5931214</v>
      </c>
      <c r="AP29" s="62">
        <f t="shared" si="11"/>
        <v>1.5535226</v>
      </c>
      <c r="AQ29" s="62">
        <f t="shared" si="11"/>
        <v>1.4966759000000001</v>
      </c>
      <c r="AR29" s="62">
        <f t="shared" si="11"/>
        <v>1.6089792999999999</v>
      </c>
      <c r="AS29" s="62">
        <f t="shared" si="11"/>
        <v>1.5749420000000001</v>
      </c>
      <c r="AT29" s="62">
        <f t="shared" si="11"/>
        <v>1.4949926</v>
      </c>
      <c r="AU29" s="27">
        <f t="shared" si="11"/>
        <v>1.6200000999999999</v>
      </c>
      <c r="AV29" s="27">
        <f t="shared" si="11"/>
        <v>8.5000000000000006E-2</v>
      </c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</row>
    <row r="30" spans="1:66">
      <c r="A30" s="101" t="s">
        <v>22</v>
      </c>
      <c r="B30" s="102"/>
      <c r="C30" s="28">
        <f>MIN(C35:C41)</f>
        <v>1.5320179</v>
      </c>
      <c r="D30" s="28">
        <f t="shared" ref="D30:AV30" si="12">MIN(D35:D40)</f>
        <v>1.4934141999999999</v>
      </c>
      <c r="E30" s="28">
        <f t="shared" si="12"/>
        <v>1.5587622999999999</v>
      </c>
      <c r="F30" s="63">
        <f t="shared" si="12"/>
        <v>1.5244667000000001</v>
      </c>
      <c r="G30" s="63">
        <f t="shared" si="12"/>
        <v>1.4937917000000001</v>
      </c>
      <c r="H30" s="63">
        <f t="shared" si="12"/>
        <v>1.5466629000000001</v>
      </c>
      <c r="I30" s="63">
        <f t="shared" si="12"/>
        <v>1.5249778</v>
      </c>
      <c r="J30" s="63">
        <f t="shared" si="12"/>
        <v>1.4956320000000001</v>
      </c>
      <c r="K30" s="63">
        <f t="shared" si="12"/>
        <v>1.5462785999999999</v>
      </c>
      <c r="L30" s="63">
        <f t="shared" si="12"/>
        <v>1.5305485999999999</v>
      </c>
      <c r="M30" s="63">
        <f t="shared" si="12"/>
        <v>1.4951417</v>
      </c>
      <c r="N30" s="63">
        <f t="shared" si="12"/>
        <v>1.5568865999999999</v>
      </c>
      <c r="O30" s="63">
        <f t="shared" si="12"/>
        <v>1.5311351</v>
      </c>
      <c r="P30" s="63">
        <f t="shared" si="12"/>
        <v>1.4975297999999999</v>
      </c>
      <c r="Q30" s="63">
        <f t="shared" si="12"/>
        <v>1.5574161</v>
      </c>
      <c r="R30" s="63">
        <f t="shared" si="12"/>
        <v>1.5204849</v>
      </c>
      <c r="S30" s="63">
        <f t="shared" si="12"/>
        <v>1.4980682000000001</v>
      </c>
      <c r="T30" s="63">
        <f t="shared" si="12"/>
        <v>1.5416144000000001</v>
      </c>
      <c r="U30" s="63">
        <f t="shared" si="12"/>
        <v>1.5233076999999999</v>
      </c>
      <c r="V30" s="63">
        <f t="shared" si="12"/>
        <v>1.4943127</v>
      </c>
      <c r="W30" s="63">
        <f t="shared" si="12"/>
        <v>1.5472570000000001</v>
      </c>
      <c r="X30" s="63">
        <f t="shared" si="12"/>
        <v>1.5093536000000001</v>
      </c>
      <c r="Y30" s="63">
        <f t="shared" si="12"/>
        <v>1.4877619</v>
      </c>
      <c r="Z30" s="63">
        <f t="shared" si="12"/>
        <v>1.5221875</v>
      </c>
      <c r="AA30" s="63">
        <f t="shared" si="12"/>
        <v>1.5073776000000001</v>
      </c>
      <c r="AB30" s="63">
        <f t="shared" si="12"/>
        <v>1.4865146</v>
      </c>
      <c r="AC30" s="63">
        <f t="shared" si="12"/>
        <v>1.5223745</v>
      </c>
      <c r="AD30" s="63">
        <f t="shared" si="12"/>
        <v>1.5108904000000001</v>
      </c>
      <c r="AE30" s="63">
        <f t="shared" si="12"/>
        <v>1.4837543</v>
      </c>
      <c r="AF30" s="63">
        <f t="shared" si="12"/>
        <v>1.5287736999999999</v>
      </c>
      <c r="AG30" s="63">
        <f t="shared" si="12"/>
        <v>1.5088992999999999</v>
      </c>
      <c r="AH30" s="63">
        <f t="shared" si="12"/>
        <v>1.4832145000000001</v>
      </c>
      <c r="AI30" s="63">
        <f t="shared" si="12"/>
        <v>1.5259079</v>
      </c>
      <c r="AJ30" s="63">
        <f t="shared" si="12"/>
        <v>1.4971684000000001</v>
      </c>
      <c r="AK30" s="63">
        <f t="shared" si="12"/>
        <v>1.4499508000000001</v>
      </c>
      <c r="AL30" s="63">
        <f t="shared" si="12"/>
        <v>1.517544</v>
      </c>
      <c r="AM30" s="63">
        <f t="shared" si="12"/>
        <v>1.4932801</v>
      </c>
      <c r="AN30" s="63">
        <f t="shared" si="12"/>
        <v>1.4304641</v>
      </c>
      <c r="AO30" s="63">
        <f t="shared" si="12"/>
        <v>1.5126244</v>
      </c>
      <c r="AP30" s="63">
        <f t="shared" si="12"/>
        <v>1.4809996999999999</v>
      </c>
      <c r="AQ30" s="63">
        <f t="shared" si="12"/>
        <v>1.434679</v>
      </c>
      <c r="AR30" s="63">
        <f t="shared" si="12"/>
        <v>1.5189163000000001</v>
      </c>
      <c r="AS30" s="63">
        <f t="shared" si="12"/>
        <v>1.4704725000000001</v>
      </c>
      <c r="AT30" s="63">
        <f t="shared" si="12"/>
        <v>1.4296395</v>
      </c>
      <c r="AU30" s="28">
        <f t="shared" si="12"/>
        <v>1.5160988</v>
      </c>
      <c r="AV30" s="28">
        <f t="shared" si="12"/>
        <v>5.5E-2</v>
      </c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</row>
    <row r="31" spans="1:66">
      <c r="A31" s="81" t="s">
        <v>23</v>
      </c>
      <c r="B31" s="82"/>
      <c r="C31" s="23">
        <f>C29-C30</f>
        <v>2.9046499999999975E-2</v>
      </c>
      <c r="D31" s="23">
        <f>D29-D30</f>
        <v>4.7938000000000702E-3</v>
      </c>
      <c r="E31" s="23">
        <f>E29-E30</f>
        <v>4.6069300000000091E-2</v>
      </c>
      <c r="F31" s="46">
        <f>F29-F30</f>
        <v>3.1944100000000031E-2</v>
      </c>
      <c r="G31" s="46">
        <f t="shared" ref="G31:AE31" si="13">G29-G30</f>
        <v>4.0770999999999447E-3</v>
      </c>
      <c r="H31" s="46">
        <f t="shared" si="13"/>
        <v>5.8308999999999944E-2</v>
      </c>
      <c r="I31" s="46">
        <f t="shared" si="13"/>
        <v>3.4963799999999878E-2</v>
      </c>
      <c r="J31" s="46">
        <f t="shared" si="13"/>
        <v>5.370299999999828E-3</v>
      </c>
      <c r="K31" s="46">
        <f t="shared" si="13"/>
        <v>5.7092799999999944E-2</v>
      </c>
      <c r="L31" s="46">
        <f t="shared" si="13"/>
        <v>3.1166500000000097E-2</v>
      </c>
      <c r="M31" s="46">
        <f t="shared" si="13"/>
        <v>7.5853999999999644E-3</v>
      </c>
      <c r="N31" s="46">
        <f t="shared" si="13"/>
        <v>5.6602900000000123E-2</v>
      </c>
      <c r="O31" s="46">
        <f t="shared" si="13"/>
        <v>3.5633999999999943E-2</v>
      </c>
      <c r="P31" s="46">
        <f t="shared" si="13"/>
        <v>7.7514000000000749E-3</v>
      </c>
      <c r="Q31" s="46">
        <f t="shared" si="13"/>
        <v>5.8275999999999994E-2</v>
      </c>
      <c r="R31" s="46">
        <f t="shared" si="13"/>
        <v>4.2822200000000032E-2</v>
      </c>
      <c r="S31" s="46">
        <f t="shared" si="13"/>
        <v>1.2633299999999847E-2</v>
      </c>
      <c r="T31" s="46">
        <f t="shared" si="13"/>
        <v>6.1940200000000001E-2</v>
      </c>
      <c r="U31" s="46">
        <f t="shared" si="13"/>
        <v>2.970230000000007E-2</v>
      </c>
      <c r="V31" s="46">
        <f t="shared" si="13"/>
        <v>1.2556099999999848E-2</v>
      </c>
      <c r="W31" s="46">
        <f t="shared" si="13"/>
        <v>5.0155599999999856E-2</v>
      </c>
      <c r="X31" s="46">
        <f t="shared" si="13"/>
        <v>4.3310199999999854E-2</v>
      </c>
      <c r="Y31" s="46">
        <f t="shared" si="13"/>
        <v>1.3283799999999957E-2</v>
      </c>
      <c r="Z31" s="46">
        <f t="shared" si="13"/>
        <v>7.2846100000000025E-2</v>
      </c>
      <c r="AA31" s="46">
        <f t="shared" si="13"/>
        <v>5.0761399999999846E-2</v>
      </c>
      <c r="AB31" s="46">
        <f t="shared" si="13"/>
        <v>2.6494199999999912E-2</v>
      </c>
      <c r="AC31" s="46">
        <f t="shared" si="13"/>
        <v>7.9472600000000115E-2</v>
      </c>
      <c r="AD31" s="46">
        <f t="shared" si="13"/>
        <v>3.8932999999999884E-2</v>
      </c>
      <c r="AE31" s="46">
        <f t="shared" si="13"/>
        <v>3.7474100000000066E-2</v>
      </c>
      <c r="AF31" s="46">
        <f t="shared" ref="AF31:AU31" si="14">AF29-AF30</f>
        <v>5.1328900000000122E-2</v>
      </c>
      <c r="AG31" s="46">
        <f t="shared" si="14"/>
        <v>2.0547100000000151E-2</v>
      </c>
      <c r="AH31" s="46">
        <f t="shared" si="14"/>
        <v>1.852469999999995E-2</v>
      </c>
      <c r="AI31" s="46">
        <f t="shared" si="14"/>
        <v>3.2225799999999971E-2</v>
      </c>
      <c r="AJ31" s="46">
        <f t="shared" si="14"/>
        <v>4.0307399999999882E-2</v>
      </c>
      <c r="AK31" s="46">
        <f t="shared" si="14"/>
        <v>4.9782099999999829E-2</v>
      </c>
      <c r="AL31" s="46">
        <f t="shared" si="14"/>
        <v>6.3388400000000011E-2</v>
      </c>
      <c r="AM31" s="46">
        <f t="shared" si="14"/>
        <v>4.625199999999996E-2</v>
      </c>
      <c r="AN31" s="46">
        <f t="shared" si="14"/>
        <v>6.948679999999996E-2</v>
      </c>
      <c r="AO31" s="46">
        <f t="shared" si="14"/>
        <v>8.0497000000000041E-2</v>
      </c>
      <c r="AP31" s="46">
        <f t="shared" si="14"/>
        <v>7.2522900000000057E-2</v>
      </c>
      <c r="AQ31" s="46">
        <f t="shared" si="14"/>
        <v>6.1996900000000021E-2</v>
      </c>
      <c r="AR31" s="46">
        <f t="shared" si="14"/>
        <v>9.0062999999999782E-2</v>
      </c>
      <c r="AS31" s="46">
        <f t="shared" si="14"/>
        <v>0.10446949999999999</v>
      </c>
      <c r="AT31" s="46">
        <f t="shared" si="14"/>
        <v>6.5353100000000053E-2</v>
      </c>
      <c r="AU31" s="23">
        <f t="shared" si="14"/>
        <v>0.10390129999999997</v>
      </c>
      <c r="AV31" s="23">
        <f>AV29-AV30</f>
        <v>3.0000000000000006E-2</v>
      </c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spans="1:66">
      <c r="A32" s="81" t="s">
        <v>24</v>
      </c>
      <c r="B32" s="82"/>
      <c r="C32" s="14">
        <f>IF(OR(ISBLANK(C22),ISBLANK(C23))," ",(C22-C23)/6/C26)</f>
        <v>0.14581419532775891</v>
      </c>
      <c r="D32" s="14">
        <f>IF(OR(ISBLANK(D22),ISBLANK(D23))," ",(D22-D23)/6/D26)</f>
        <v>0.96409699254705217</v>
      </c>
      <c r="E32" s="14">
        <f>IF(OR(ISBLANK(E22),ISBLANK(E23))," ",(E22-E23)/6/E26)</f>
        <v>9.4017912508618393E-2</v>
      </c>
      <c r="F32" s="47">
        <f>IF(OR(ISBLANK(F22),ISBLANK(F23))," ",(F22-F23)/6/F26)</f>
        <v>0.14284470967066829</v>
      </c>
      <c r="G32" s="47">
        <f t="shared" ref="G32:AE32" si="15">IF(OR(ISBLANK(G22),ISBLANK(G23))," ",(G22-G23)/6/G26)</f>
        <v>1.2211866922426213</v>
      </c>
      <c r="H32" s="47">
        <f t="shared" si="15"/>
        <v>8.140167737644334E-2</v>
      </c>
      <c r="I32" s="47">
        <f t="shared" si="15"/>
        <v>0.12314677231529647</v>
      </c>
      <c r="J32" s="47">
        <f t="shared" si="15"/>
        <v>0.83919242114782844</v>
      </c>
      <c r="K32" s="47">
        <f t="shared" si="15"/>
        <v>7.5190014531940755E-2</v>
      </c>
      <c r="L32" s="47">
        <f t="shared" si="15"/>
        <v>0.1384554290104347</v>
      </c>
      <c r="M32" s="47">
        <f t="shared" si="15"/>
        <v>0.6635754836822414</v>
      </c>
      <c r="N32" s="47">
        <f t="shared" si="15"/>
        <v>7.5658985470000203E-2</v>
      </c>
      <c r="O32" s="47">
        <f t="shared" si="15"/>
        <v>0.11103037480504831</v>
      </c>
      <c r="P32" s="47">
        <f t="shared" si="15"/>
        <v>0.62408476432719939</v>
      </c>
      <c r="Q32" s="47">
        <f t="shared" si="15"/>
        <v>6.8006512205429456E-2</v>
      </c>
      <c r="R32" s="47">
        <f t="shared" si="15"/>
        <v>9.5616829858470004E-2</v>
      </c>
      <c r="S32" s="47">
        <f t="shared" si="15"/>
        <v>0.38573327399136514</v>
      </c>
      <c r="T32" s="47">
        <f t="shared" si="15"/>
        <v>6.6482531384438617E-2</v>
      </c>
      <c r="U32" s="47">
        <f t="shared" si="15"/>
        <v>0.12428867397642884</v>
      </c>
      <c r="V32" s="47">
        <f t="shared" si="15"/>
        <v>0.32382568117788346</v>
      </c>
      <c r="W32" s="47">
        <f t="shared" si="15"/>
        <v>7.9674804367963412E-2</v>
      </c>
      <c r="X32" s="47">
        <f t="shared" si="15"/>
        <v>0.10047298734388493</v>
      </c>
      <c r="Y32" s="47">
        <f t="shared" si="15"/>
        <v>0.32292530222075611</v>
      </c>
      <c r="Z32" s="47">
        <f t="shared" si="15"/>
        <v>6.1560724070081396E-2</v>
      </c>
      <c r="AA32" s="47">
        <f t="shared" si="15"/>
        <v>9.3877791241771688E-2</v>
      </c>
      <c r="AB32" s="47">
        <f t="shared" si="15"/>
        <v>0.17424927831236867</v>
      </c>
      <c r="AC32" s="47">
        <f t="shared" si="15"/>
        <v>5.1083394497065455E-2</v>
      </c>
      <c r="AD32" s="47">
        <f t="shared" si="15"/>
        <v>0.11450899718548936</v>
      </c>
      <c r="AE32" s="47">
        <f t="shared" si="15"/>
        <v>0.12791866644661318</v>
      </c>
      <c r="AF32" s="47">
        <f t="shared" ref="AF32:AU32" si="16">IF(OR(ISBLANK(AF22),ISBLANK(AF23))," ",(AF22-AF23)/6/AF26)</f>
        <v>8.4422297454093756E-2</v>
      </c>
      <c r="AG32" s="47">
        <f t="shared" si="16"/>
        <v>0.17980039704201586</v>
      </c>
      <c r="AH32" s="47">
        <f t="shared" si="16"/>
        <v>0.23930569290999237</v>
      </c>
      <c r="AI32" s="47">
        <f t="shared" si="16"/>
        <v>0.12557705287837592</v>
      </c>
      <c r="AJ32" s="47">
        <f t="shared" si="16"/>
        <v>0.11716859284489632</v>
      </c>
      <c r="AK32" s="47">
        <f t="shared" si="16"/>
        <v>7.9111262294925516E-2</v>
      </c>
      <c r="AL32" s="47">
        <f t="shared" si="16"/>
        <v>7.1633355635794746E-2</v>
      </c>
      <c r="AM32" s="47">
        <f t="shared" si="16"/>
        <v>0.10857468324148423</v>
      </c>
      <c r="AN32" s="47">
        <f t="shared" si="16"/>
        <v>5.5718857768025445E-2</v>
      </c>
      <c r="AO32" s="47">
        <f t="shared" si="16"/>
        <v>5.5857945560662536E-2</v>
      </c>
      <c r="AP32" s="47">
        <f t="shared" si="16"/>
        <v>7.0007323717762582E-2</v>
      </c>
      <c r="AQ32" s="47">
        <f t="shared" si="16"/>
        <v>5.7921342524661079E-2</v>
      </c>
      <c r="AR32" s="47">
        <f t="shared" si="16"/>
        <v>4.6459878341562906E-2</v>
      </c>
      <c r="AS32" s="47">
        <f t="shared" si="16"/>
        <v>4.9654174006931354E-2</v>
      </c>
      <c r="AT32" s="47">
        <f t="shared" si="16"/>
        <v>5.5851780466601927E-2</v>
      </c>
      <c r="AU32" s="14">
        <f t="shared" si="16"/>
        <v>4.4096685589621556E-2</v>
      </c>
      <c r="AV32" s="14">
        <f>IF(OR(ISBLANK(AV22),ISBLANK(AV23))," ",(AV22-AV23)/6/AV26)</f>
        <v>0.45745315919463087</v>
      </c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</row>
    <row r="33" spans="1:66">
      <c r="A33" s="93" t="s">
        <v>25</v>
      </c>
      <c r="B33" s="94"/>
      <c r="C33" s="16">
        <f>IF(AND(ISBLANK(C22),ISBLANK(C23)),"",IF(ISBLANK(C23),((C22-C25)/3/C26),IF(ISBLANK(C22),((C25-C23)/3/C26),MIN((C22-C25)/3/C26,(C25-C23)/3/C26))))</f>
        <v>-0.90822246313834032</v>
      </c>
      <c r="D33" s="16">
        <f>IF(AND(ISBLANK(D22),ISBLANK(D23)),"",IF(ISBLANK(D23),((D22-D25)/3/D26),IF(ISBLANK(D22),((D25-D23)/3/D26),MIN((D22-D25)/3/D26,(D25-D23)/3/D26))))</f>
        <v>-1.5683704918790466</v>
      </c>
      <c r="E33" s="16">
        <f>IF(AND(ISBLANK(E22),ISBLANK(E23)),"",IF(ISBLANK(E23),((E22-E25)/3/E26),IF(ISBLANK(E22),((E25-E23)/3/E26),MIN((E22-E25)/3/E26,(E25-E23)/3/E26))))</f>
        <v>-1.2043694592353995</v>
      </c>
      <c r="F33" s="64">
        <f>IF(AND(ISBLANK(F22),ISBLANK(F23)),"",IF(ISBLANK(F23),((F22-F25)/3/F26),IF(ISBLANK(F22),((F25-F23)/3/F26),MIN((F22-F25)/3/F26,(F25-F23)/3/F26))))</f>
        <v>-0.63963575475170775</v>
      </c>
      <c r="G33" s="64">
        <f t="shared" ref="G33:AE33" si="17">IF(AND(ISBLANK(G22),ISBLANK(G23)),"",IF(ISBLANK(G23),((G22-G25)/3/G26),IF(ISBLANK(G22),((G25-G23)/3/G26),MIN((G22-G25)/3/G26,(G25-G23)/3/G26))))</f>
        <v>-1.9583153327918257</v>
      </c>
      <c r="H33" s="64">
        <f t="shared" si="17"/>
        <v>-0.91346628837093313</v>
      </c>
      <c r="I33" s="64">
        <f t="shared" si="17"/>
        <v>-0.61807282927198481</v>
      </c>
      <c r="J33" s="64">
        <f t="shared" si="17"/>
        <v>-1.0679059236074471</v>
      </c>
      <c r="K33" s="64">
        <f t="shared" si="17"/>
        <v>-0.83613977936703343</v>
      </c>
      <c r="L33" s="64">
        <f t="shared" si="17"/>
        <v>-0.79798648054735022</v>
      </c>
      <c r="M33" s="64">
        <f t="shared" si="17"/>
        <v>-0.69020697976068346</v>
      </c>
      <c r="N33" s="64">
        <f t="shared" si="17"/>
        <v>-0.98337640266323167</v>
      </c>
      <c r="O33" s="64">
        <f t="shared" si="17"/>
        <v>-0.64037656911810181</v>
      </c>
      <c r="P33" s="64">
        <f t="shared" si="17"/>
        <v>-0.42000904639221259</v>
      </c>
      <c r="Q33" s="64">
        <f t="shared" si="17"/>
        <v>-0.84944644843224404</v>
      </c>
      <c r="R33" s="64">
        <f t="shared" si="17"/>
        <v>-0.4192813925432255</v>
      </c>
      <c r="S33" s="64">
        <f t="shared" si="17"/>
        <v>-0.10755272300945305</v>
      </c>
      <c r="T33" s="64">
        <f t="shared" si="17"/>
        <v>-0.66475883131300129</v>
      </c>
      <c r="U33" s="64">
        <f t="shared" si="17"/>
        <v>-0.4695626102829496</v>
      </c>
      <c r="V33" s="64">
        <f t="shared" si="17"/>
        <v>-0.25543801498887198</v>
      </c>
      <c r="W33" s="64">
        <f t="shared" si="17"/>
        <v>-0.81509449529876665</v>
      </c>
      <c r="X33" s="64">
        <f t="shared" si="17"/>
        <v>-0.26554407717064749</v>
      </c>
      <c r="Y33" s="64">
        <f t="shared" si="17"/>
        <v>-0.5672441273749449</v>
      </c>
      <c r="Z33" s="64">
        <f t="shared" si="17"/>
        <v>-0.5108899866286416</v>
      </c>
      <c r="AA33" s="64">
        <f t="shared" si="17"/>
        <v>-0.36450900075952325</v>
      </c>
      <c r="AB33" s="64">
        <f t="shared" si="17"/>
        <v>-0.18815901736911236</v>
      </c>
      <c r="AC33" s="64">
        <f t="shared" si="17"/>
        <v>-0.60991768082890552</v>
      </c>
      <c r="AD33" s="64">
        <f t="shared" si="17"/>
        <v>-0.24761540060386789</v>
      </c>
      <c r="AE33" s="64">
        <f t="shared" si="17"/>
        <v>-0.12942597473291242</v>
      </c>
      <c r="AF33" s="64">
        <f t="shared" ref="AF33:AU33" si="18">IF(AND(ISBLANK(AF22),ISBLANK(AF23)),"",IF(ISBLANK(AF23),((AF22-AF25)/3/AF26),IF(ISBLANK(AF22),((AF25-AF23)/3/AF26),MIN((AF22-AF25)/3/AF26,(AF25-AF23)/3/AF26))))</f>
        <v>-0.56223111406224024</v>
      </c>
      <c r="AG33" s="64">
        <f t="shared" si="18"/>
        <v>-0.14316786414867419</v>
      </c>
      <c r="AH33" s="64">
        <f t="shared" si="18"/>
        <v>-0.4354254827918066</v>
      </c>
      <c r="AI33" s="64">
        <f t="shared" si="18"/>
        <v>-0.61871562799069768</v>
      </c>
      <c r="AJ33" s="64">
        <f t="shared" si="18"/>
        <v>-1.7300333295524772E-2</v>
      </c>
      <c r="AK33" s="64">
        <f t="shared" si="18"/>
        <v>-0.31017205348812915</v>
      </c>
      <c r="AL33" s="64">
        <f t="shared" si="18"/>
        <v>-0.32220396831557918</v>
      </c>
      <c r="AM33" s="64">
        <f t="shared" si="18"/>
        <v>5.5878684561452827E-2</v>
      </c>
      <c r="AN33" s="64">
        <f t="shared" si="18"/>
        <v>-0.29211799853852871</v>
      </c>
      <c r="AO33" s="64">
        <f t="shared" si="18"/>
        <v>-0.21706918985698467</v>
      </c>
      <c r="AP33" s="64">
        <f t="shared" si="18"/>
        <v>4.7465665553879079E-2</v>
      </c>
      <c r="AQ33" s="64">
        <f t="shared" si="18"/>
        <v>-0.34387650064406999</v>
      </c>
      <c r="AR33" s="64">
        <f t="shared" si="18"/>
        <v>-0.21864684672462439</v>
      </c>
      <c r="AS33" s="64">
        <f t="shared" si="18"/>
        <v>-3.9223321673297722E-2</v>
      </c>
      <c r="AT33" s="64">
        <f t="shared" si="18"/>
        <v>-0.33364736615138546</v>
      </c>
      <c r="AU33" s="16">
        <f t="shared" si="18"/>
        <v>-0.29748814709269639</v>
      </c>
      <c r="AV33" s="16">
        <f>IF(AND(ISBLANK(AV22),ISBLANK(AV23)),"",IF(ISBLANK(AV23),((AV22-AV25)/3/AV26),IF(ISBLANK(AV22),((AV25-AV23)/3/AV26),MIN((AV22-AV25)/3/AV26,(AV25-AV23)/3/AV26))))</f>
        <v>-1.3825251033437738</v>
      </c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</row>
    <row r="34" spans="1:66" ht="15" thickBot="1">
      <c r="A34" s="72" t="s">
        <v>55</v>
      </c>
      <c r="B34" s="71" t="s">
        <v>54</v>
      </c>
      <c r="C34" s="15" t="str">
        <f>IF(AND(ISBLANK(C22),ISBLANK(C23)),"",IF(ISBLANK(C23),IF(C29&gt;C22,"FAIL","O.K."),IF(ISBLANK(C22),IF(C30&lt;C23,"FAIL","O.K."),IF(OR(C30&lt;C23,C29&gt;C22),"FAIL","O.K."))))</f>
        <v>FAIL</v>
      </c>
      <c r="D34" s="15" t="str">
        <f>IF(AND(ISBLANK(D22),ISBLANK(D23)),"",IF(ISBLANK(D23),IF(D29&gt;D22,"FAIL","O.K."),IF(ISBLANK(D22),IF(D30&lt;D23,"FAIL","O.K."),IF(OR(D30&lt;D23,D29&gt;D22),"FAIL","O.K."))))</f>
        <v>FAIL</v>
      </c>
      <c r="E34" s="15" t="str">
        <f>IF(AND(ISBLANK(E22),ISBLANK(E23)),"",IF(ISBLANK(E23),IF(E29&gt;E22,"FAIL","O.K."),IF(ISBLANK(E22),IF(E30&lt;E23,"FAIL","O.K."),IF(OR(E30&lt;E23,E29&gt;E22),"FAIL","O.K."))))</f>
        <v>FAIL</v>
      </c>
      <c r="F34" s="65" t="str">
        <f>IF(AND(ISBLANK(F22),ISBLANK(F23)),"",IF(ISBLANK(F23),IF(F29&gt;F22,"FAIL","O.K."),IF(ISBLANK(F22),IF(F30&lt;F23,"FAIL","O.K."),IF(OR(F30&lt;F23,F29&gt;F22),"FAIL","O.K."))))</f>
        <v>FAIL</v>
      </c>
      <c r="G34" s="65" t="str">
        <f t="shared" ref="G34:AE34" si="19">IF(AND(ISBLANK(G22),ISBLANK(G23)),"",IF(ISBLANK(G23),IF(G29&gt;G22,"FAIL","O.K."),IF(ISBLANK(G22),IF(G30&lt;G23,"FAIL","O.K."),IF(OR(G30&lt;G23,G29&gt;G22),"FAIL","O.K."))))</f>
        <v>FAIL</v>
      </c>
      <c r="H34" s="65" t="str">
        <f t="shared" si="19"/>
        <v>FAIL</v>
      </c>
      <c r="I34" s="65" t="str">
        <f t="shared" si="19"/>
        <v>FAIL</v>
      </c>
      <c r="J34" s="65" t="str">
        <f t="shared" si="19"/>
        <v>FAIL</v>
      </c>
      <c r="K34" s="65" t="str">
        <f t="shared" si="19"/>
        <v>FAIL</v>
      </c>
      <c r="L34" s="65" t="str">
        <f t="shared" si="19"/>
        <v>FAIL</v>
      </c>
      <c r="M34" s="65" t="str">
        <f t="shared" si="19"/>
        <v>FAIL</v>
      </c>
      <c r="N34" s="65" t="str">
        <f t="shared" si="19"/>
        <v>FAIL</v>
      </c>
      <c r="O34" s="65" t="str">
        <f t="shared" si="19"/>
        <v>FAIL</v>
      </c>
      <c r="P34" s="65" t="str">
        <f t="shared" si="19"/>
        <v>FAIL</v>
      </c>
      <c r="Q34" s="65" t="str">
        <f t="shared" si="19"/>
        <v>FAIL</v>
      </c>
      <c r="R34" s="65" t="str">
        <f t="shared" si="19"/>
        <v>FAIL</v>
      </c>
      <c r="S34" s="65" t="str">
        <f t="shared" si="19"/>
        <v>FAIL</v>
      </c>
      <c r="T34" s="65" t="str">
        <f t="shared" si="19"/>
        <v>FAIL</v>
      </c>
      <c r="U34" s="65" t="str">
        <f t="shared" si="19"/>
        <v>FAIL</v>
      </c>
      <c r="V34" s="65" t="str">
        <f t="shared" si="19"/>
        <v>FAIL</v>
      </c>
      <c r="W34" s="65" t="str">
        <f t="shared" si="19"/>
        <v>FAIL</v>
      </c>
      <c r="X34" s="65" t="str">
        <f t="shared" si="19"/>
        <v>FAIL</v>
      </c>
      <c r="Y34" s="65" t="str">
        <f t="shared" si="19"/>
        <v>FAIL</v>
      </c>
      <c r="Z34" s="65" t="str">
        <f t="shared" si="19"/>
        <v>FAIL</v>
      </c>
      <c r="AA34" s="65" t="str">
        <f t="shared" si="19"/>
        <v>FAIL</v>
      </c>
      <c r="AB34" s="65" t="str">
        <f t="shared" si="19"/>
        <v>FAIL</v>
      </c>
      <c r="AC34" s="65" t="str">
        <f t="shared" si="19"/>
        <v>FAIL</v>
      </c>
      <c r="AD34" s="65" t="str">
        <f t="shared" si="19"/>
        <v>FAIL</v>
      </c>
      <c r="AE34" s="65" t="str">
        <f t="shared" si="19"/>
        <v>FAIL</v>
      </c>
      <c r="AF34" s="65" t="str">
        <f t="shared" ref="AF34:AU34" si="20">IF(AND(ISBLANK(AF22),ISBLANK(AF23)),"",IF(ISBLANK(AF23),IF(AF29&gt;AF22,"FAIL","O.K."),IF(ISBLANK(AF22),IF(AF30&lt;AF23,"FAIL","O.K."),IF(OR(AF30&lt;AF23,AF29&gt;AF22),"FAIL","O.K."))))</f>
        <v>FAIL</v>
      </c>
      <c r="AG34" s="65" t="str">
        <f t="shared" si="20"/>
        <v>FAIL</v>
      </c>
      <c r="AH34" s="65" t="str">
        <f t="shared" si="20"/>
        <v>FAIL</v>
      </c>
      <c r="AI34" s="65" t="str">
        <f t="shared" si="20"/>
        <v>FAIL</v>
      </c>
      <c r="AJ34" s="65" t="str">
        <f t="shared" si="20"/>
        <v>FAIL</v>
      </c>
      <c r="AK34" s="65" t="str">
        <f t="shared" si="20"/>
        <v>FAIL</v>
      </c>
      <c r="AL34" s="65" t="str">
        <f t="shared" si="20"/>
        <v>FAIL</v>
      </c>
      <c r="AM34" s="65" t="str">
        <f t="shared" si="20"/>
        <v>FAIL</v>
      </c>
      <c r="AN34" s="65" t="str">
        <f t="shared" si="20"/>
        <v>FAIL</v>
      </c>
      <c r="AO34" s="65" t="str">
        <f t="shared" si="20"/>
        <v>FAIL</v>
      </c>
      <c r="AP34" s="65" t="str">
        <f t="shared" si="20"/>
        <v>FAIL</v>
      </c>
      <c r="AQ34" s="65" t="str">
        <f t="shared" si="20"/>
        <v>FAIL</v>
      </c>
      <c r="AR34" s="65" t="str">
        <f t="shared" si="20"/>
        <v>FAIL</v>
      </c>
      <c r="AS34" s="65" t="str">
        <f t="shared" si="20"/>
        <v>FAIL</v>
      </c>
      <c r="AT34" s="65" t="str">
        <f t="shared" si="20"/>
        <v>FAIL</v>
      </c>
      <c r="AU34" s="15" t="str">
        <f t="shared" si="20"/>
        <v>FAIL</v>
      </c>
      <c r="AV34" s="15" t="str">
        <f>IF(AND(ISBLANK(AV22),ISBLANK(AV23)),"",IF(ISBLANK(AV23),IF(AV29&gt;AV22,"FAIL","O.K."),IF(ISBLANK(AV22),IF(AV30&lt;AV23,"FAIL","O.K."),IF(OR(AV30&lt;AV23,AV29&gt;AV22),"FAIL","O.K."))))</f>
        <v>FAIL</v>
      </c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</row>
    <row r="35" spans="1:66">
      <c r="A35" s="91"/>
      <c r="B35" s="75">
        <v>1</v>
      </c>
      <c r="C35" s="80">
        <v>1.5405191</v>
      </c>
      <c r="D35" s="80">
        <v>1.4958376</v>
      </c>
      <c r="E35" s="80">
        <v>1.5739399000000001</v>
      </c>
      <c r="F35" s="80">
        <v>1.5326002999999999</v>
      </c>
      <c r="G35" s="80">
        <v>1.4964339</v>
      </c>
      <c r="H35" s="80">
        <v>1.5624503000000001</v>
      </c>
      <c r="I35" s="80">
        <v>1.5373526</v>
      </c>
      <c r="J35" s="80">
        <v>1.498828</v>
      </c>
      <c r="K35" s="80">
        <v>1.5655021</v>
      </c>
      <c r="L35" s="80">
        <v>1.5364329999999999</v>
      </c>
      <c r="M35" s="80">
        <v>1.5000403</v>
      </c>
      <c r="N35" s="80">
        <v>1.5670721000000001</v>
      </c>
      <c r="O35" s="80">
        <v>1.5357419999999999</v>
      </c>
      <c r="P35" s="80">
        <v>1.5004923999999999</v>
      </c>
      <c r="Q35" s="80">
        <v>1.5626252</v>
      </c>
      <c r="R35" s="80">
        <v>1.5315407000000001</v>
      </c>
      <c r="S35" s="80">
        <v>1.5018061</v>
      </c>
      <c r="T35" s="80">
        <v>1.5550613</v>
      </c>
      <c r="U35" s="80">
        <v>1.5243449</v>
      </c>
      <c r="V35" s="80">
        <v>1.5000861999999999</v>
      </c>
      <c r="W35" s="80">
        <v>1.5472570000000001</v>
      </c>
      <c r="X35" s="80">
        <v>1.5208001</v>
      </c>
      <c r="Y35" s="80">
        <v>1.4939028999999999</v>
      </c>
      <c r="Z35" s="80">
        <v>1.5459871999999999</v>
      </c>
      <c r="AA35" s="80">
        <v>1.5227767999999999</v>
      </c>
      <c r="AB35" s="80">
        <v>1.5012669999999999</v>
      </c>
      <c r="AC35" s="80">
        <v>1.5459856000000001</v>
      </c>
      <c r="AD35" s="80">
        <v>1.5108904000000001</v>
      </c>
      <c r="AE35" s="80">
        <v>1.4942473999999999</v>
      </c>
      <c r="AF35" s="80">
        <v>1.5287736999999999</v>
      </c>
      <c r="AG35" s="80">
        <v>1.5116202000000001</v>
      </c>
      <c r="AH35" s="80">
        <v>1.4938814</v>
      </c>
      <c r="AI35" s="80">
        <v>1.5262271000000001</v>
      </c>
      <c r="AJ35" s="80">
        <v>1.5076929999999999</v>
      </c>
      <c r="AK35" s="80">
        <v>1.4983545</v>
      </c>
      <c r="AL35" s="80">
        <v>1.517544</v>
      </c>
      <c r="AM35" s="80">
        <v>1.5066561999999999</v>
      </c>
      <c r="AN35" s="80">
        <v>1.4999509</v>
      </c>
      <c r="AO35" s="80">
        <v>1.5126244</v>
      </c>
      <c r="AP35" s="80">
        <v>1.5038568999999999</v>
      </c>
      <c r="AQ35" s="80">
        <v>1.4932810000000001</v>
      </c>
      <c r="AR35" s="80">
        <v>1.5192089</v>
      </c>
      <c r="AS35" s="80">
        <v>1.5107226</v>
      </c>
      <c r="AT35" s="80">
        <v>1.4948731</v>
      </c>
      <c r="AU35" s="80">
        <v>1.5297353</v>
      </c>
      <c r="AV35" s="77">
        <v>5.5E-2</v>
      </c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</row>
    <row r="36" spans="1:66">
      <c r="A36" s="92"/>
      <c r="B36" s="76">
        <v>2</v>
      </c>
      <c r="C36" s="80">
        <v>1.5586469999999999</v>
      </c>
      <c r="D36" s="80">
        <v>1.4962568999999999</v>
      </c>
      <c r="E36" s="80">
        <v>1.6048316</v>
      </c>
      <c r="F36" s="80">
        <v>1.5564108000000001</v>
      </c>
      <c r="G36" s="80">
        <v>1.4978688</v>
      </c>
      <c r="H36" s="80">
        <v>1.6049719</v>
      </c>
      <c r="I36" s="80">
        <v>1.5599415999999999</v>
      </c>
      <c r="J36" s="80">
        <v>1.5010022999999999</v>
      </c>
      <c r="K36" s="80">
        <v>1.6033713999999999</v>
      </c>
      <c r="L36" s="80">
        <v>1.5617151</v>
      </c>
      <c r="M36" s="80">
        <v>1.5027271</v>
      </c>
      <c r="N36" s="80">
        <v>1.6134895</v>
      </c>
      <c r="O36" s="80">
        <v>1.5667690999999999</v>
      </c>
      <c r="P36" s="80">
        <v>1.5052812</v>
      </c>
      <c r="Q36" s="80">
        <v>1.6156921</v>
      </c>
      <c r="R36" s="80">
        <v>1.5633071000000001</v>
      </c>
      <c r="S36" s="80">
        <v>1.5107014999999999</v>
      </c>
      <c r="T36" s="80">
        <v>1.6035546000000001</v>
      </c>
      <c r="U36" s="80">
        <v>1.55301</v>
      </c>
      <c r="V36" s="80">
        <v>1.5068687999999999</v>
      </c>
      <c r="W36" s="80">
        <v>1.5974126</v>
      </c>
      <c r="X36" s="80">
        <v>1.5526637999999999</v>
      </c>
      <c r="Y36" s="80">
        <v>1.5010456999999999</v>
      </c>
      <c r="Z36" s="80">
        <v>1.5950336000000001</v>
      </c>
      <c r="AA36" s="80">
        <v>1.5581389999999999</v>
      </c>
      <c r="AB36" s="80">
        <v>1.5130087999999999</v>
      </c>
      <c r="AC36" s="80">
        <v>1.6011283999999999</v>
      </c>
      <c r="AD36" s="80">
        <v>1.5498234</v>
      </c>
      <c r="AE36" s="80">
        <v>1.5212284</v>
      </c>
      <c r="AF36" s="80">
        <v>1.5801026</v>
      </c>
      <c r="AG36" s="80">
        <v>1.5294464000000001</v>
      </c>
      <c r="AH36" s="80">
        <v>1.5011686</v>
      </c>
      <c r="AI36" s="80">
        <v>1.5581337</v>
      </c>
      <c r="AJ36" s="80">
        <v>1.521147</v>
      </c>
      <c r="AK36" s="80">
        <v>1.4981580000000001</v>
      </c>
      <c r="AL36" s="80">
        <v>1.5393247999999999</v>
      </c>
      <c r="AM36" s="80">
        <v>1.512324</v>
      </c>
      <c r="AN36" s="80">
        <v>1.4977062999999999</v>
      </c>
      <c r="AO36" s="80">
        <v>1.524883</v>
      </c>
      <c r="AP36" s="80">
        <v>1.5141134000000001</v>
      </c>
      <c r="AQ36" s="80">
        <v>1.4922758</v>
      </c>
      <c r="AR36" s="80">
        <v>1.5389448999999999</v>
      </c>
      <c r="AS36" s="80">
        <v>1.5241742</v>
      </c>
      <c r="AT36" s="80">
        <v>1.4877035999999999</v>
      </c>
      <c r="AU36" s="80">
        <v>1.5569375000000001</v>
      </c>
      <c r="AV36" s="77">
        <v>7.1999999999999995E-2</v>
      </c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</row>
    <row r="37" spans="1:66">
      <c r="A37" s="92"/>
      <c r="B37" s="76">
        <v>3</v>
      </c>
      <c r="C37" s="80">
        <v>1.5431531000000001</v>
      </c>
      <c r="D37" s="80">
        <v>1.4934141999999999</v>
      </c>
      <c r="E37" s="80">
        <v>1.5867764</v>
      </c>
      <c r="F37" s="80">
        <v>1.530605</v>
      </c>
      <c r="G37" s="80">
        <v>1.4937917000000001</v>
      </c>
      <c r="H37" s="80">
        <v>1.5645378999999999</v>
      </c>
      <c r="I37" s="80">
        <v>1.5362458999999999</v>
      </c>
      <c r="J37" s="80">
        <v>1.4956320000000001</v>
      </c>
      <c r="K37" s="80">
        <v>1.5680433</v>
      </c>
      <c r="L37" s="80">
        <v>1.5417854</v>
      </c>
      <c r="M37" s="80">
        <v>1.4951417</v>
      </c>
      <c r="N37" s="80">
        <v>1.5807253999999999</v>
      </c>
      <c r="O37" s="80">
        <v>1.5323198</v>
      </c>
      <c r="P37" s="80">
        <v>1.4986539000000001</v>
      </c>
      <c r="Q37" s="80">
        <v>1.5574161</v>
      </c>
      <c r="R37" s="80">
        <v>1.5251288000000001</v>
      </c>
      <c r="S37" s="80">
        <v>1.5028007000000001</v>
      </c>
      <c r="T37" s="80">
        <v>1.5504808000000001</v>
      </c>
      <c r="U37" s="80">
        <v>1.5233076999999999</v>
      </c>
      <c r="V37" s="80">
        <v>1.4956673</v>
      </c>
      <c r="W37" s="80">
        <v>1.5543136</v>
      </c>
      <c r="X37" s="80">
        <v>1.5093536000000001</v>
      </c>
      <c r="Y37" s="80">
        <v>1.4913888</v>
      </c>
      <c r="Z37" s="80">
        <v>1.5221875</v>
      </c>
      <c r="AA37" s="80">
        <v>1.5073776000000001</v>
      </c>
      <c r="AB37" s="80">
        <v>1.4944904999999999</v>
      </c>
      <c r="AC37" s="80">
        <v>1.5223745</v>
      </c>
      <c r="AD37" s="80">
        <v>1.5221965</v>
      </c>
      <c r="AE37" s="80">
        <v>1.5008446</v>
      </c>
      <c r="AF37" s="80">
        <v>1.5377329</v>
      </c>
      <c r="AG37" s="80">
        <v>1.5223852</v>
      </c>
      <c r="AH37" s="80">
        <v>1.4977704999999999</v>
      </c>
      <c r="AI37" s="80">
        <v>1.5425821</v>
      </c>
      <c r="AJ37" s="80">
        <v>1.5374757999999999</v>
      </c>
      <c r="AK37" s="80">
        <v>1.4499508000000001</v>
      </c>
      <c r="AL37" s="80">
        <v>1.5809324</v>
      </c>
      <c r="AM37" s="80">
        <v>1.5395321</v>
      </c>
      <c r="AN37" s="80">
        <v>1.4304641</v>
      </c>
      <c r="AO37" s="80">
        <v>1.5931214</v>
      </c>
      <c r="AP37" s="80">
        <v>1.5535226</v>
      </c>
      <c r="AQ37" s="80">
        <v>1.434679</v>
      </c>
      <c r="AR37" s="80">
        <v>1.6089792999999999</v>
      </c>
      <c r="AS37" s="80">
        <v>1.5749420000000001</v>
      </c>
      <c r="AT37" s="80">
        <v>1.4426528000000001</v>
      </c>
      <c r="AU37" s="80">
        <v>1.6200000999999999</v>
      </c>
      <c r="AV37" s="77">
        <v>7.6999999999999999E-2</v>
      </c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</row>
    <row r="38" spans="1:66">
      <c r="A38" s="92"/>
      <c r="B38" s="76">
        <v>4</v>
      </c>
      <c r="C38" s="80">
        <v>1.5474946000000001</v>
      </c>
      <c r="D38" s="80">
        <v>1.4970169</v>
      </c>
      <c r="E38" s="80">
        <v>1.584557</v>
      </c>
      <c r="F38" s="80">
        <v>1.5437882000000001</v>
      </c>
      <c r="G38" s="80">
        <v>1.4957912</v>
      </c>
      <c r="H38" s="80">
        <v>1.5819589000000001</v>
      </c>
      <c r="I38" s="80">
        <v>1.5496132</v>
      </c>
      <c r="J38" s="80">
        <v>1.4972738000000001</v>
      </c>
      <c r="K38" s="80">
        <v>1.5864640000000001</v>
      </c>
      <c r="L38" s="80">
        <v>1.5525583000000001</v>
      </c>
      <c r="M38" s="80">
        <v>1.4985686</v>
      </c>
      <c r="N38" s="80">
        <v>1.5951960000000001</v>
      </c>
      <c r="O38" s="80">
        <v>1.5565192000000001</v>
      </c>
      <c r="P38" s="80">
        <v>1.5005291000000001</v>
      </c>
      <c r="Q38" s="80">
        <v>1.5983575999999999</v>
      </c>
      <c r="R38" s="80">
        <v>1.5515076999999999</v>
      </c>
      <c r="S38" s="80">
        <v>1.5021728999999999</v>
      </c>
      <c r="T38" s="80">
        <v>1.5866313999999999</v>
      </c>
      <c r="U38" s="80">
        <v>1.5470138</v>
      </c>
      <c r="V38" s="80">
        <v>1.5054672</v>
      </c>
      <c r="W38" s="80">
        <v>1.5855935999999999</v>
      </c>
      <c r="X38" s="80">
        <v>1.5422201</v>
      </c>
      <c r="Y38" s="80">
        <v>1.500075</v>
      </c>
      <c r="Z38" s="80">
        <v>1.5809868</v>
      </c>
      <c r="AA38" s="80">
        <v>1.5462693999999999</v>
      </c>
      <c r="AB38" s="80">
        <v>1.504462</v>
      </c>
      <c r="AC38" s="80">
        <v>1.5925119000000001</v>
      </c>
      <c r="AD38" s="80">
        <v>1.5321156</v>
      </c>
      <c r="AE38" s="80">
        <v>1.5033616999999999</v>
      </c>
      <c r="AF38" s="80">
        <v>1.5625150000000001</v>
      </c>
      <c r="AG38" s="80">
        <v>1.5265928</v>
      </c>
      <c r="AH38" s="80">
        <v>1.5017392000000001</v>
      </c>
      <c r="AI38" s="80">
        <v>1.5486335</v>
      </c>
      <c r="AJ38" s="80">
        <v>1.5189925</v>
      </c>
      <c r="AK38" s="80">
        <v>1.4997328999999999</v>
      </c>
      <c r="AL38" s="80">
        <v>1.5339198999999999</v>
      </c>
      <c r="AM38" s="80">
        <v>1.5112895</v>
      </c>
      <c r="AN38" s="80">
        <v>1.4972726999999999</v>
      </c>
      <c r="AO38" s="80">
        <v>1.5208421999999999</v>
      </c>
      <c r="AP38" s="80">
        <v>1.5074814999999999</v>
      </c>
      <c r="AQ38" s="80">
        <v>1.4966759000000001</v>
      </c>
      <c r="AR38" s="80">
        <v>1.5196209000000001</v>
      </c>
      <c r="AS38" s="80">
        <v>1.5123158999999999</v>
      </c>
      <c r="AT38" s="80">
        <v>1.4949926</v>
      </c>
      <c r="AU38" s="80">
        <v>1.5331298</v>
      </c>
      <c r="AV38" s="77">
        <v>8.1000000000000003E-2</v>
      </c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</row>
    <row r="39" spans="1:66">
      <c r="A39" s="92"/>
      <c r="B39" s="76">
        <v>5</v>
      </c>
      <c r="C39" s="80">
        <v>1.5320179</v>
      </c>
      <c r="D39" s="80">
        <v>1.498208</v>
      </c>
      <c r="E39" s="80">
        <v>1.5594328</v>
      </c>
      <c r="F39" s="80">
        <v>1.5304641999999999</v>
      </c>
      <c r="G39" s="80">
        <v>1.4966006000000001</v>
      </c>
      <c r="H39" s="80">
        <v>1.5600695</v>
      </c>
      <c r="I39" s="80">
        <v>1.5249778</v>
      </c>
      <c r="J39" s="80">
        <v>1.4960769</v>
      </c>
      <c r="K39" s="80">
        <v>1.5462785999999999</v>
      </c>
      <c r="L39" s="80">
        <v>1.5305485999999999</v>
      </c>
      <c r="M39" s="80">
        <v>1.4985611999999999</v>
      </c>
      <c r="N39" s="80">
        <v>1.5568865999999999</v>
      </c>
      <c r="O39" s="80">
        <v>1.5345422</v>
      </c>
      <c r="P39" s="80">
        <v>1.4975297999999999</v>
      </c>
      <c r="Q39" s="80">
        <v>1.5661970999999999</v>
      </c>
      <c r="R39" s="80">
        <v>1.5204849</v>
      </c>
      <c r="S39" s="80">
        <v>1.4980682000000001</v>
      </c>
      <c r="T39" s="80">
        <v>1.5416144000000001</v>
      </c>
      <c r="U39" s="80">
        <v>1.5250416</v>
      </c>
      <c r="V39" s="80">
        <v>1.4979334</v>
      </c>
      <c r="W39" s="80">
        <v>1.5517103999999999</v>
      </c>
      <c r="X39" s="80">
        <v>1.5215729</v>
      </c>
      <c r="Y39" s="80">
        <v>1.4971283</v>
      </c>
      <c r="Z39" s="80">
        <v>1.5459962</v>
      </c>
      <c r="AA39" s="80">
        <v>1.5349488</v>
      </c>
      <c r="AB39" s="80">
        <v>1.4918623</v>
      </c>
      <c r="AC39" s="80">
        <v>1.6018471000000001</v>
      </c>
      <c r="AD39" s="80">
        <v>1.5221765</v>
      </c>
      <c r="AE39" s="80">
        <v>1.4902101000000001</v>
      </c>
      <c r="AF39" s="80">
        <v>1.5393138</v>
      </c>
      <c r="AG39" s="80">
        <v>1.5088992999999999</v>
      </c>
      <c r="AH39" s="80">
        <v>1.4832145000000001</v>
      </c>
      <c r="AI39" s="80">
        <v>1.5259079</v>
      </c>
      <c r="AJ39" s="80">
        <v>1.4971684000000001</v>
      </c>
      <c r="AK39" s="80">
        <v>1.4663766</v>
      </c>
      <c r="AL39" s="80">
        <v>1.5272222</v>
      </c>
      <c r="AM39" s="80">
        <v>1.4932801</v>
      </c>
      <c r="AN39" s="80">
        <v>1.4498660000000001</v>
      </c>
      <c r="AO39" s="80">
        <v>1.5303209</v>
      </c>
      <c r="AP39" s="80">
        <v>1.4809996999999999</v>
      </c>
      <c r="AQ39" s="80">
        <v>1.4400611999999999</v>
      </c>
      <c r="AR39" s="80">
        <v>1.519514</v>
      </c>
      <c r="AS39" s="80">
        <v>1.4704725000000001</v>
      </c>
      <c r="AT39" s="80">
        <v>1.4296395</v>
      </c>
      <c r="AU39" s="80">
        <v>1.5160988</v>
      </c>
      <c r="AV39" s="77">
        <v>8.2000000000000003E-2</v>
      </c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</row>
    <row r="40" spans="1:66">
      <c r="A40" s="92"/>
      <c r="B40" s="76">
        <v>6</v>
      </c>
      <c r="C40" s="80">
        <v>1.5331059</v>
      </c>
      <c r="D40" s="80">
        <v>1.4944630999999999</v>
      </c>
      <c r="E40" s="80">
        <v>1.5587622999999999</v>
      </c>
      <c r="F40" s="80">
        <v>1.5244667000000001</v>
      </c>
      <c r="G40" s="80">
        <v>1.4954053</v>
      </c>
      <c r="H40" s="80">
        <v>1.5466629000000001</v>
      </c>
      <c r="I40" s="80">
        <v>1.5264386999999999</v>
      </c>
      <c r="J40" s="80">
        <v>1.4970108</v>
      </c>
      <c r="K40" s="80">
        <v>1.5479513</v>
      </c>
      <c r="L40" s="80">
        <v>1.5338643000000001</v>
      </c>
      <c r="M40" s="80">
        <v>1.4977571000000001</v>
      </c>
      <c r="N40" s="80">
        <v>1.5605549000000001</v>
      </c>
      <c r="O40" s="80">
        <v>1.5311351</v>
      </c>
      <c r="P40" s="80">
        <v>1.5013236000000001</v>
      </c>
      <c r="Q40" s="80">
        <v>1.5584317999999999</v>
      </c>
      <c r="R40" s="80">
        <v>1.5235813</v>
      </c>
      <c r="S40" s="80">
        <v>1.5000857999999999</v>
      </c>
      <c r="T40" s="80">
        <v>1.5466275</v>
      </c>
      <c r="U40" s="80">
        <v>1.5246219999999999</v>
      </c>
      <c r="V40" s="80">
        <v>1.4943127</v>
      </c>
      <c r="W40" s="80">
        <v>1.5546207999999999</v>
      </c>
      <c r="X40" s="80">
        <v>1.5166777</v>
      </c>
      <c r="Y40" s="80">
        <v>1.4877619</v>
      </c>
      <c r="Z40" s="80">
        <v>1.5427774999999999</v>
      </c>
      <c r="AA40" s="80">
        <v>1.5309725000000001</v>
      </c>
      <c r="AB40" s="80">
        <v>1.4865146</v>
      </c>
      <c r="AC40" s="80">
        <v>1.5783419000000001</v>
      </c>
      <c r="AD40" s="80">
        <v>1.5116699</v>
      </c>
      <c r="AE40" s="80">
        <v>1.4837543</v>
      </c>
      <c r="AF40" s="80">
        <v>1.5353543999999999</v>
      </c>
      <c r="AG40" s="80">
        <v>1.5089439</v>
      </c>
      <c r="AH40" s="80">
        <v>1.4916396999999999</v>
      </c>
      <c r="AI40" s="80">
        <v>1.5303251</v>
      </c>
      <c r="AJ40" s="80">
        <v>1.5059529</v>
      </c>
      <c r="AK40" s="80">
        <v>1.493806</v>
      </c>
      <c r="AL40" s="80">
        <v>1.5199955000000001</v>
      </c>
      <c r="AM40" s="80">
        <v>1.5054784000000001</v>
      </c>
      <c r="AN40" s="80">
        <v>1.4914586000000001</v>
      </c>
      <c r="AO40" s="80">
        <v>1.5187908999999999</v>
      </c>
      <c r="AP40" s="80">
        <v>1.5036856000000001</v>
      </c>
      <c r="AQ40" s="80">
        <v>1.4889184</v>
      </c>
      <c r="AR40" s="80">
        <v>1.5189163000000001</v>
      </c>
      <c r="AS40" s="80">
        <v>1.5150707000000001</v>
      </c>
      <c r="AT40" s="80">
        <v>1.4949243999999999</v>
      </c>
      <c r="AU40" s="80">
        <v>1.5304865999999999</v>
      </c>
      <c r="AV40" s="77">
        <v>8.5000000000000006E-2</v>
      </c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</row>
    <row r="41" spans="1:66">
      <c r="A41" s="92"/>
      <c r="B41" s="76">
        <v>7</v>
      </c>
      <c r="C41" s="80">
        <v>1.5610644</v>
      </c>
      <c r="D41" s="80">
        <v>1.4982184999999999</v>
      </c>
      <c r="E41" s="80">
        <v>1.6071016</v>
      </c>
      <c r="F41" s="80">
        <v>1.5538609999999999</v>
      </c>
      <c r="G41" s="80">
        <v>1.4968565</v>
      </c>
      <c r="H41" s="80">
        <v>1.5993151999999999</v>
      </c>
      <c r="I41" s="80">
        <v>1.5621807999999999</v>
      </c>
      <c r="J41" s="80">
        <v>1.4989296000000001</v>
      </c>
      <c r="K41" s="80">
        <v>1.6101995</v>
      </c>
      <c r="L41" s="80">
        <v>1.5684229999999999</v>
      </c>
      <c r="M41" s="80">
        <v>1.5001027</v>
      </c>
      <c r="N41" s="80">
        <v>1.6229562</v>
      </c>
      <c r="O41" s="80">
        <v>1.5684479</v>
      </c>
      <c r="P41" s="80">
        <v>1.5032346999999999</v>
      </c>
      <c r="Q41" s="80">
        <v>1.6182614</v>
      </c>
      <c r="R41" s="80">
        <v>1.5632074</v>
      </c>
      <c r="S41" s="80">
        <v>1.5022346</v>
      </c>
      <c r="T41" s="80">
        <v>1.6095508000000001</v>
      </c>
      <c r="U41" s="80">
        <v>1.5563438000000001</v>
      </c>
      <c r="V41" s="80">
        <v>1.5006466999999999</v>
      </c>
      <c r="W41" s="80">
        <v>1.6000741000000001</v>
      </c>
      <c r="X41" s="80">
        <v>1.5523518999999999</v>
      </c>
      <c r="Y41" s="80">
        <v>1.5025192999999999</v>
      </c>
      <c r="Z41" s="80">
        <v>1.6048636000000001</v>
      </c>
      <c r="AA41" s="80">
        <v>1.5519007</v>
      </c>
      <c r="AB41" s="80">
        <v>1.5073169</v>
      </c>
      <c r="AC41" s="80">
        <v>1.6291781000000001</v>
      </c>
      <c r="AD41" s="80">
        <v>1.5366711</v>
      </c>
      <c r="AE41" s="80">
        <v>1.5004649000000001</v>
      </c>
      <c r="AF41" s="80">
        <v>1.5771964999999999</v>
      </c>
      <c r="AG41" s="80">
        <v>1.5302439999999999</v>
      </c>
      <c r="AH41" s="80">
        <v>1.5058399</v>
      </c>
      <c r="AI41" s="80">
        <v>1.5568603000000001</v>
      </c>
      <c r="AJ41" s="80">
        <v>1.521703</v>
      </c>
      <c r="AK41" s="80">
        <v>1.5035662999999999</v>
      </c>
      <c r="AL41" s="80">
        <v>1.5415093</v>
      </c>
      <c r="AM41" s="80">
        <v>1.5118168999999999</v>
      </c>
      <c r="AN41" s="80">
        <v>1.495994</v>
      </c>
      <c r="AO41" s="80">
        <v>1.5279267000000001</v>
      </c>
      <c r="AP41" s="80">
        <v>1.5065436000000001</v>
      </c>
      <c r="AQ41" s="80">
        <v>1.4957989</v>
      </c>
      <c r="AR41" s="80">
        <v>1.5160825</v>
      </c>
      <c r="AS41" s="80">
        <v>1.5147326999999999</v>
      </c>
      <c r="AT41" s="80">
        <v>1.4961150000000001</v>
      </c>
      <c r="AU41" s="80">
        <v>1.5328765</v>
      </c>
      <c r="AV41" s="77">
        <v>8.3000000000000004E-2</v>
      </c>
    </row>
    <row r="42" spans="1:66">
      <c r="A42" s="92"/>
      <c r="B42" s="76">
        <v>8</v>
      </c>
      <c r="C42" s="80">
        <v>1.5604541999999999</v>
      </c>
      <c r="D42" s="80">
        <v>1.4959685</v>
      </c>
      <c r="E42" s="80">
        <v>1.6136524000000001</v>
      </c>
      <c r="F42" s="80">
        <v>1.5536102000000001</v>
      </c>
      <c r="G42" s="80">
        <v>1.4953471</v>
      </c>
      <c r="H42" s="80">
        <v>1.6055721999999999</v>
      </c>
      <c r="I42" s="80">
        <v>1.5698192</v>
      </c>
      <c r="J42" s="80">
        <v>1.4976043999999999</v>
      </c>
      <c r="K42" s="80">
        <v>1.6269397999999999</v>
      </c>
      <c r="L42" s="80">
        <v>1.5723990999999999</v>
      </c>
      <c r="M42" s="80">
        <v>1.5017212</v>
      </c>
      <c r="N42" s="80">
        <v>1.628145</v>
      </c>
      <c r="O42" s="80">
        <v>1.5645633999999999</v>
      </c>
      <c r="P42" s="80">
        <v>1.5025987999999999</v>
      </c>
      <c r="Q42" s="80">
        <v>1.6156813999999999</v>
      </c>
      <c r="R42" s="80">
        <v>1.5599405</v>
      </c>
      <c r="S42" s="80">
        <v>1.5015963000000001</v>
      </c>
      <c r="T42" s="80">
        <v>1.6074425000000001</v>
      </c>
      <c r="U42" s="80">
        <v>1.5559276</v>
      </c>
      <c r="V42" s="80">
        <v>1.5048451</v>
      </c>
      <c r="W42" s="80">
        <v>1.5990426</v>
      </c>
      <c r="X42" s="80">
        <v>1.5416643000000001</v>
      </c>
      <c r="Y42" s="80">
        <v>1.5009161</v>
      </c>
      <c r="Z42" s="80">
        <v>1.5782286999999999</v>
      </c>
      <c r="AA42" s="80">
        <v>1.5338480999999999</v>
      </c>
      <c r="AB42" s="80">
        <v>1.4924968999999999</v>
      </c>
      <c r="AC42" s="80">
        <v>1.5886239</v>
      </c>
      <c r="AD42" s="80">
        <v>1.5195339999999999</v>
      </c>
      <c r="AE42" s="80">
        <v>1.4920956999999999</v>
      </c>
      <c r="AF42" s="80">
        <v>1.5430824000000001</v>
      </c>
      <c r="AG42" s="80">
        <v>1.5187695000000001</v>
      </c>
      <c r="AH42" s="80">
        <v>1.4969224999999999</v>
      </c>
      <c r="AI42" s="80">
        <v>1.5426801999999999</v>
      </c>
      <c r="AJ42" s="80">
        <v>1.5138701000000001</v>
      </c>
      <c r="AK42" s="80">
        <v>1.4970410000000001</v>
      </c>
      <c r="AL42" s="80">
        <v>1.5307233</v>
      </c>
      <c r="AM42" s="80">
        <v>1.5101336999999999</v>
      </c>
      <c r="AN42" s="80">
        <v>1.4998788000000001</v>
      </c>
      <c r="AO42" s="80">
        <v>1.5197004999999999</v>
      </c>
      <c r="AP42" s="80">
        <v>1.5032949</v>
      </c>
      <c r="AQ42" s="80">
        <v>1.4907405</v>
      </c>
      <c r="AR42" s="80">
        <v>1.5190964</v>
      </c>
      <c r="AS42" s="80">
        <v>1.4988870000000001</v>
      </c>
      <c r="AT42" s="80">
        <v>1.4741914</v>
      </c>
      <c r="AU42" s="80">
        <v>1.5240374000000001</v>
      </c>
      <c r="AV42" s="78">
        <v>9.0999999999999998E-2</v>
      </c>
    </row>
    <row r="43" spans="1:66">
      <c r="A43" s="92"/>
      <c r="B43" s="76">
        <v>9</v>
      </c>
      <c r="C43" s="80">
        <v>1.5220136</v>
      </c>
      <c r="D43" s="80">
        <v>1.4913795000000001</v>
      </c>
      <c r="E43" s="80">
        <v>1.5488476</v>
      </c>
      <c r="F43" s="80">
        <v>1.5164603000000001</v>
      </c>
      <c r="G43" s="80">
        <v>1.4924885999999999</v>
      </c>
      <c r="H43" s="80">
        <v>1.5398293000000001</v>
      </c>
      <c r="I43" s="80">
        <v>1.5267541</v>
      </c>
      <c r="J43" s="80">
        <v>1.4932677000000001</v>
      </c>
      <c r="K43" s="80">
        <v>1.5526475</v>
      </c>
      <c r="L43" s="80">
        <v>1.5290717</v>
      </c>
      <c r="M43" s="80">
        <v>1.4935597</v>
      </c>
      <c r="N43" s="80">
        <v>1.555477</v>
      </c>
      <c r="O43" s="80">
        <v>1.5283848</v>
      </c>
      <c r="P43" s="80">
        <v>1.4943279</v>
      </c>
      <c r="Q43" s="80">
        <v>1.5552648</v>
      </c>
      <c r="R43" s="80">
        <v>1.5246963</v>
      </c>
      <c r="S43" s="80">
        <v>1.494513</v>
      </c>
      <c r="T43" s="80">
        <v>1.5519604</v>
      </c>
      <c r="U43" s="80">
        <v>1.5174217999999999</v>
      </c>
      <c r="V43" s="80">
        <v>1.4907579</v>
      </c>
      <c r="W43" s="80">
        <v>1.5397483000000001</v>
      </c>
      <c r="X43" s="80">
        <v>1.5075232999999999</v>
      </c>
      <c r="Y43" s="80">
        <v>1.4883565999999999</v>
      </c>
      <c r="Z43" s="80">
        <v>1.522006</v>
      </c>
      <c r="AA43" s="80">
        <v>1.5088862999999999</v>
      </c>
      <c r="AB43" s="80">
        <v>1.4944948</v>
      </c>
      <c r="AC43" s="80">
        <v>1.5220161999999999</v>
      </c>
      <c r="AD43" s="80">
        <v>1.5042838000000001</v>
      </c>
      <c r="AE43" s="80">
        <v>1.4873803000000001</v>
      </c>
      <c r="AF43" s="80">
        <v>1.5174185</v>
      </c>
      <c r="AG43" s="80">
        <v>1.5017242</v>
      </c>
      <c r="AH43" s="80">
        <v>1.4865558000000001</v>
      </c>
      <c r="AI43" s="80">
        <v>1.517428</v>
      </c>
      <c r="AJ43" s="80">
        <v>1.4926432000000001</v>
      </c>
      <c r="AK43" s="80">
        <v>1.4704832000000001</v>
      </c>
      <c r="AL43" s="80">
        <v>1.5071821000000001</v>
      </c>
      <c r="AM43" s="80">
        <v>1.4889752000000001</v>
      </c>
      <c r="AN43" s="80">
        <v>1.4527243999999999</v>
      </c>
      <c r="AO43" s="80">
        <v>1.5147054</v>
      </c>
      <c r="AP43" s="80">
        <v>1.4795940000000001</v>
      </c>
      <c r="AQ43" s="80">
        <v>1.439651</v>
      </c>
      <c r="AR43" s="80">
        <v>1.5069249</v>
      </c>
      <c r="AS43" s="80">
        <v>1.4709367</v>
      </c>
      <c r="AT43" s="80">
        <v>1.4298630000000001</v>
      </c>
      <c r="AU43" s="80">
        <v>1.5087162999999999</v>
      </c>
      <c r="AV43" s="78">
        <v>7.0999999999999994E-2</v>
      </c>
    </row>
    <row r="44" spans="1:66" ht="15" customHeight="1">
      <c r="A44" s="92"/>
      <c r="B44" s="76">
        <v>10</v>
      </c>
      <c r="C44" s="80">
        <v>1.5172549</v>
      </c>
      <c r="D44" s="80">
        <v>1.4955084999999999</v>
      </c>
      <c r="E44" s="80">
        <v>1.5314439</v>
      </c>
      <c r="F44" s="80">
        <v>1.5142530000000001</v>
      </c>
      <c r="G44" s="80">
        <v>1.4964983000000001</v>
      </c>
      <c r="H44" s="80">
        <v>1.5293631000000001</v>
      </c>
      <c r="I44" s="80">
        <v>1.5103618999999999</v>
      </c>
      <c r="J44" s="80">
        <v>1.4946143999999999</v>
      </c>
      <c r="K44" s="80">
        <v>1.5254508</v>
      </c>
      <c r="L44" s="80">
        <v>1.5201446999999999</v>
      </c>
      <c r="M44" s="80">
        <v>1.4954497</v>
      </c>
      <c r="N44" s="80">
        <v>1.5389478000000001</v>
      </c>
      <c r="O44" s="80">
        <v>1.5189013</v>
      </c>
      <c r="P44" s="80">
        <v>1.4982427</v>
      </c>
      <c r="Q44" s="80">
        <v>1.5360583000000001</v>
      </c>
      <c r="R44" s="80">
        <v>1.5075548999999999</v>
      </c>
      <c r="S44" s="80">
        <v>1.4952113</v>
      </c>
      <c r="T44" s="80">
        <v>1.5215544999999999</v>
      </c>
      <c r="U44" s="80">
        <v>1.5141004</v>
      </c>
      <c r="V44" s="80">
        <v>1.4950794999999999</v>
      </c>
      <c r="W44" s="80">
        <v>1.5318229999999999</v>
      </c>
      <c r="X44" s="80">
        <v>1.5050241</v>
      </c>
      <c r="Y44" s="80">
        <v>1.4920264000000001</v>
      </c>
      <c r="Z44" s="80">
        <v>1.5183579</v>
      </c>
      <c r="AA44" s="80">
        <v>1.5012113</v>
      </c>
      <c r="AB44" s="80">
        <v>1.4838543</v>
      </c>
      <c r="AC44" s="80">
        <v>1.5234053000000001</v>
      </c>
      <c r="AD44" s="80">
        <v>1.5039047000000001</v>
      </c>
      <c r="AE44" s="80">
        <v>1.4892487000000001</v>
      </c>
      <c r="AF44" s="80">
        <v>1.5172767</v>
      </c>
      <c r="AG44" s="80">
        <v>1.5002697</v>
      </c>
      <c r="AH44" s="80">
        <v>1.4922067999999999</v>
      </c>
      <c r="AI44" s="80">
        <v>1.5105124999999999</v>
      </c>
      <c r="AJ44" s="80">
        <v>1.4986834</v>
      </c>
      <c r="AK44" s="80">
        <v>1.4918997000000001</v>
      </c>
      <c r="AL44" s="80">
        <v>1.505687</v>
      </c>
      <c r="AM44" s="80">
        <v>1.5039289</v>
      </c>
      <c r="AN44" s="80">
        <v>1.4977796999999999</v>
      </c>
      <c r="AO44" s="80">
        <v>1.5150710000000001</v>
      </c>
      <c r="AP44" s="80">
        <v>1.5013071</v>
      </c>
      <c r="AQ44" s="80">
        <v>1.4919918999999999</v>
      </c>
      <c r="AR44" s="80">
        <v>1.5175538</v>
      </c>
      <c r="AS44" s="80">
        <v>1.5084725999999999</v>
      </c>
      <c r="AT44" s="80">
        <v>1.4937566</v>
      </c>
      <c r="AU44" s="80">
        <v>1.5281191000000001</v>
      </c>
      <c r="AV44" s="78">
        <v>8.5999999999999993E-2</v>
      </c>
    </row>
    <row r="46" spans="1:66" ht="15">
      <c r="N46" s="79" t="s">
        <v>66</v>
      </c>
    </row>
    <row r="48" spans="1:66">
      <c r="R48" t="s">
        <v>68</v>
      </c>
    </row>
    <row r="56" spans="17:17" ht="15">
      <c r="Q56" s="79" t="s">
        <v>67</v>
      </c>
    </row>
    <row r="68" spans="18:18">
      <c r="R68" t="s">
        <v>69</v>
      </c>
    </row>
    <row r="88" spans="18:18">
      <c r="R88" t="s">
        <v>70</v>
      </c>
    </row>
  </sheetData>
  <mergeCells count="23">
    <mergeCell ref="A35:A44"/>
    <mergeCell ref="A33:B33"/>
    <mergeCell ref="A29:B29"/>
    <mergeCell ref="A20:B20"/>
    <mergeCell ref="A21:B21"/>
    <mergeCell ref="A22:B22"/>
    <mergeCell ref="A30:B30"/>
    <mergeCell ref="A31:B31"/>
    <mergeCell ref="A28:B28"/>
    <mergeCell ref="A23:B23"/>
    <mergeCell ref="A24:B24"/>
    <mergeCell ref="A25:B25"/>
    <mergeCell ref="A26:B26"/>
    <mergeCell ref="A27:B27"/>
    <mergeCell ref="A18:B18"/>
    <mergeCell ref="A19:B19"/>
    <mergeCell ref="A32:B32"/>
    <mergeCell ref="A17:B17"/>
    <mergeCell ref="A1:B1"/>
    <mergeCell ref="A13:B13"/>
    <mergeCell ref="A14:B14"/>
    <mergeCell ref="A15:B15"/>
    <mergeCell ref="A16:B16"/>
  </mergeCells>
  <conditionalFormatting sqref="C35:AU44">
    <cfRule type="cellIs" dxfId="2" priority="4" stopIfTrue="1" operator="notBetween">
      <formula>$C$22</formula>
      <formula>$C$23</formula>
    </cfRule>
  </conditionalFormatting>
  <conditionalFormatting sqref="AV35:AV44">
    <cfRule type="cellIs" dxfId="1" priority="2" stopIfTrue="1" operator="notBetween">
      <formula>$AV$19</formula>
      <formula>$AV$20</formula>
    </cfRule>
    <cfRule type="cellIs" dxfId="0" priority="1" operator="between">
      <formula>$AV$19</formula>
      <formula>$AV$20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2018-09-05T11:21:27Z</dcterms:modified>
</cp:coreProperties>
</file>