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D:\class00\DSS\dss5202 2025\notes\dev\02 LCA\_2025 case study LED vs Incand 20250807\"/>
    </mc:Choice>
  </mc:AlternateContent>
  <xr:revisionPtr revIDLastSave="0" documentId="13_ncr:1_{713D26F1-0804-45E4-AECC-1183FFF7FB97}" xr6:coauthVersionLast="47" xr6:coauthVersionMax="47" xr10:uidLastSave="{00000000-0000-0000-0000-000000000000}"/>
  <bookViews>
    <workbookView xWindow="10280" yWindow="1940" windowWidth="21930" windowHeight="11910" xr2:uid="{00000000-000D-0000-FFFF-FFFF00000000}"/>
  </bookViews>
  <sheets>
    <sheet name="LED 10w" sheetId="1" r:id="rId1"/>
    <sheet name="Incand 60w" sheetId="3" r:id="rId2"/>
    <sheet name="compar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3" l="1"/>
  <c r="E34" i="3" s="1"/>
  <c r="E32" i="3" s="1"/>
  <c r="D11" i="1"/>
  <c r="E48" i="1" s="1"/>
  <c r="E46" i="1" s="1"/>
  <c r="E51" i="1" s="1"/>
  <c r="D35" i="1"/>
  <c r="D37" i="1"/>
  <c r="D37" i="3"/>
  <c r="D35" i="3"/>
  <c r="E48" i="3" l="1"/>
  <c r="E46" i="3" s="1"/>
  <c r="E38" i="3"/>
  <c r="E62" i="3" s="1"/>
  <c r="E42" i="3"/>
  <c r="E66" i="3" s="1"/>
  <c r="E41" i="3"/>
  <c r="E65" i="3" s="1"/>
  <c r="E40" i="3"/>
  <c r="E64" i="3" s="1"/>
  <c r="E39" i="3"/>
  <c r="E63" i="3" s="1"/>
  <c r="E35" i="3"/>
  <c r="E68" i="3" s="1"/>
  <c r="E43" i="3"/>
  <c r="E67" i="3" s="1"/>
  <c r="E23" i="3"/>
  <c r="E17" i="3" s="1"/>
  <c r="E21" i="3" s="1"/>
  <c r="D68" i="3" s="1"/>
  <c r="E37" i="3"/>
  <c r="E23" i="1"/>
  <c r="E17" i="1" s="1"/>
  <c r="E19" i="1" s="1"/>
  <c r="E34" i="1"/>
  <c r="E32" i="1" s="1"/>
  <c r="E42" i="1" s="1"/>
  <c r="E66" i="1" s="1"/>
  <c r="E52" i="1"/>
  <c r="F63" i="1" s="1"/>
  <c r="E53" i="1"/>
  <c r="F64" i="1" s="1"/>
  <c r="E54" i="1"/>
  <c r="F65" i="1" s="1"/>
  <c r="E55" i="1"/>
  <c r="F66" i="1" s="1"/>
  <c r="E56" i="1"/>
  <c r="F67" i="1" s="1"/>
  <c r="F62" i="1"/>
  <c r="E49" i="1"/>
  <c r="F68" i="1" s="1"/>
  <c r="E38" i="1" l="1"/>
  <c r="E62" i="1" s="1"/>
  <c r="E35" i="1"/>
  <c r="E68" i="1" s="1"/>
  <c r="E29" i="3"/>
  <c r="D67" i="3" s="1"/>
  <c r="E21" i="1"/>
  <c r="D68" i="1" s="1"/>
  <c r="E26" i="3"/>
  <c r="D64" i="3" s="1"/>
  <c r="E20" i="3"/>
  <c r="E27" i="1"/>
  <c r="D65" i="1" s="1"/>
  <c r="E25" i="3"/>
  <c r="D63" i="3" s="1"/>
  <c r="E39" i="1"/>
  <c r="E63" i="1" s="1"/>
  <c r="E24" i="3"/>
  <c r="D62" i="3" s="1"/>
  <c r="E84" i="3" a="1"/>
  <c r="E54" i="3"/>
  <c r="F65" i="3" s="1"/>
  <c r="E55" i="3"/>
  <c r="F66" i="3" s="1"/>
  <c r="E52" i="3"/>
  <c r="F63" i="3" s="1"/>
  <c r="E53" i="3"/>
  <c r="F64" i="3" s="1"/>
  <c r="E56" i="3"/>
  <c r="F67" i="3" s="1"/>
  <c r="E51" i="3"/>
  <c r="F62" i="3" s="1"/>
  <c r="E49" i="3"/>
  <c r="F68" i="3" s="1"/>
  <c r="G68" i="3" s="1"/>
  <c r="E27" i="3"/>
  <c r="D65" i="3" s="1"/>
  <c r="E19" i="3"/>
  <c r="E28" i="3"/>
  <c r="D66" i="3" s="1"/>
  <c r="E43" i="1"/>
  <c r="E67" i="1" s="1"/>
  <c r="F84" i="1" a="1"/>
  <c r="F84" i="1" s="1"/>
  <c r="E29" i="1"/>
  <c r="D67" i="1" s="1"/>
  <c r="E28" i="1"/>
  <c r="D66" i="1" s="1"/>
  <c r="G66" i="1" s="1"/>
  <c r="E25" i="1"/>
  <c r="D63" i="1" s="1"/>
  <c r="E41" i="1"/>
  <c r="E65" i="1" s="1"/>
  <c r="E20" i="1"/>
  <c r="E40" i="1"/>
  <c r="E64" i="1" s="1"/>
  <c r="E26" i="1"/>
  <c r="D64" i="1" s="1"/>
  <c r="E37" i="1"/>
  <c r="E24" i="1"/>
  <c r="D62" i="1" s="1"/>
  <c r="G63" i="3" l="1"/>
  <c r="G68" i="1"/>
  <c r="G67" i="1"/>
  <c r="G64" i="3"/>
  <c r="G64" i="1"/>
  <c r="G65" i="1"/>
  <c r="D84" i="3" a="1"/>
  <c r="G62" i="3"/>
  <c r="E84" i="1" a="1"/>
  <c r="E86" i="1" s="1"/>
  <c r="F84" i="3" a="1"/>
  <c r="G66" i="3"/>
  <c r="G63" i="1"/>
  <c r="G65" i="3"/>
  <c r="E86" i="3"/>
  <c r="E85" i="3"/>
  <c r="E84" i="3"/>
  <c r="E88" i="3"/>
  <c r="E87" i="3"/>
  <c r="G67" i="3"/>
  <c r="F87" i="1"/>
  <c r="F86" i="1"/>
  <c r="F85" i="1"/>
  <c r="F88" i="1"/>
  <c r="D84" i="1" a="1"/>
  <c r="G62" i="1"/>
  <c r="G84" i="3" l="1" a="1"/>
  <c r="G87" i="3" s="1"/>
  <c r="G84" i="1" a="1"/>
  <c r="G85" i="1" s="1"/>
  <c r="E88" i="1"/>
  <c r="E87" i="1"/>
  <c r="E85" i="1"/>
  <c r="D87" i="3"/>
  <c r="D86" i="3"/>
  <c r="D85" i="3"/>
  <c r="D84" i="3"/>
  <c r="D88" i="3"/>
  <c r="E84" i="1"/>
  <c r="F88" i="3"/>
  <c r="F86" i="3"/>
  <c r="F84" i="3"/>
  <c r="F85" i="3"/>
  <c r="F87" i="3"/>
  <c r="D84" i="1"/>
  <c r="D85" i="1"/>
  <c r="D86" i="1"/>
  <c r="D87" i="1"/>
  <c r="D88" i="1"/>
  <c r="G88" i="3" l="1"/>
  <c r="D98" i="3" s="1"/>
  <c r="G84" i="3"/>
  <c r="E94" i="3" s="1"/>
  <c r="G85" i="3"/>
  <c r="G95" i="3" s="1"/>
  <c r="G86" i="3"/>
  <c r="F96" i="3" s="1"/>
  <c r="E95" i="1"/>
  <c r="G84" i="1"/>
  <c r="C6" i="4" s="1"/>
  <c r="C16" i="4" s="1"/>
  <c r="G88" i="1"/>
  <c r="G98" i="1" s="1"/>
  <c r="G87" i="1"/>
  <c r="C9" i="4" s="1"/>
  <c r="C19" i="4" s="1"/>
  <c r="G86" i="1"/>
  <c r="E96" i="1" s="1"/>
  <c r="I85" i="3"/>
  <c r="D95" i="3"/>
  <c r="I86" i="3"/>
  <c r="I88" i="3"/>
  <c r="I84" i="3"/>
  <c r="I87" i="3"/>
  <c r="D97" i="3"/>
  <c r="F97" i="3"/>
  <c r="G97" i="3"/>
  <c r="D9" i="4"/>
  <c r="D19" i="4" s="1"/>
  <c r="E97" i="3"/>
  <c r="G95" i="1"/>
  <c r="C7" i="4"/>
  <c r="I84" i="1"/>
  <c r="I88" i="1"/>
  <c r="I87" i="1"/>
  <c r="I86" i="1"/>
  <c r="F95" i="1"/>
  <c r="I85" i="1"/>
  <c r="D95" i="1"/>
  <c r="D96" i="3" l="1"/>
  <c r="D8" i="4"/>
  <c r="D18" i="4" s="1"/>
  <c r="E98" i="3"/>
  <c r="G96" i="3"/>
  <c r="E97" i="1"/>
  <c r="F97" i="1"/>
  <c r="E96" i="3"/>
  <c r="D6" i="4"/>
  <c r="D16" i="4" s="1"/>
  <c r="G94" i="3"/>
  <c r="E95" i="3"/>
  <c r="F95" i="3"/>
  <c r="D7" i="4"/>
  <c r="D17" i="4" s="1"/>
  <c r="F98" i="3"/>
  <c r="F94" i="3"/>
  <c r="G98" i="3"/>
  <c r="D94" i="3"/>
  <c r="D10" i="4"/>
  <c r="D20" i="4" s="1"/>
  <c r="D96" i="1"/>
  <c r="F94" i="1"/>
  <c r="G94" i="1"/>
  <c r="D94" i="1"/>
  <c r="F96" i="1"/>
  <c r="D97" i="1"/>
  <c r="C8" i="4"/>
  <c r="F98" i="1"/>
  <c r="E98" i="1"/>
  <c r="E94" i="1"/>
  <c r="C10" i="4"/>
  <c r="C20" i="4" s="1"/>
  <c r="G97" i="1"/>
  <c r="D98" i="1"/>
  <c r="G96" i="1"/>
  <c r="E9" i="4"/>
  <c r="C17" i="4"/>
  <c r="E8" i="4" l="1"/>
  <c r="E6" i="4"/>
  <c r="B26" i="4"/>
  <c r="E7" i="4"/>
  <c r="C18" i="4"/>
  <c r="B25" i="4" s="1"/>
  <c r="E10" i="4"/>
</calcChain>
</file>

<file path=xl/sharedStrings.xml><?xml version="1.0" encoding="utf-8"?>
<sst xmlns="http://schemas.openxmlformats.org/spreadsheetml/2006/main" count="360" uniqueCount="85">
  <si>
    <t>Manufacturing</t>
  </si>
  <si>
    <t>Inputs</t>
  </si>
  <si>
    <t>Plastic</t>
  </si>
  <si>
    <t>Materials</t>
  </si>
  <si>
    <t>Energy</t>
  </si>
  <si>
    <t>kg</t>
  </si>
  <si>
    <t>Outputs</t>
  </si>
  <si>
    <t>LED (10w) lamp</t>
  </si>
  <si>
    <t xml:space="preserve">item </t>
  </si>
  <si>
    <t>CO2</t>
  </si>
  <si>
    <t>SO2</t>
  </si>
  <si>
    <t>Nox</t>
  </si>
  <si>
    <t>LED 10w Lamp</t>
  </si>
  <si>
    <t>Incandescent Lamp 60w</t>
  </si>
  <si>
    <t>Glass</t>
  </si>
  <si>
    <t>Incand lamp 60w</t>
  </si>
  <si>
    <t>Usage</t>
  </si>
  <si>
    <t>Lumens</t>
  </si>
  <si>
    <t>hours</t>
  </si>
  <si>
    <t>Light output</t>
  </si>
  <si>
    <t>Input</t>
  </si>
  <si>
    <t>kw</t>
  </si>
  <si>
    <t>Electricity</t>
  </si>
  <si>
    <t>kWh</t>
  </si>
  <si>
    <t>Lights</t>
  </si>
  <si>
    <t xml:space="preserve">CO2 </t>
  </si>
  <si>
    <t>Lamp</t>
  </si>
  <si>
    <t>Led Lamp</t>
  </si>
  <si>
    <t>End of Life (Recycle)</t>
  </si>
  <si>
    <t>Led Lamp used</t>
  </si>
  <si>
    <t>kwh</t>
  </si>
  <si>
    <t>Incand Lamp used</t>
  </si>
  <si>
    <t>NOx</t>
  </si>
  <si>
    <t>CH4</t>
  </si>
  <si>
    <t>NH3</t>
  </si>
  <si>
    <t>Funtional Unit</t>
  </si>
  <si>
    <t>Input power</t>
  </si>
  <si>
    <t>hrs</t>
  </si>
  <si>
    <t>Brighness</t>
  </si>
  <si>
    <t>Total hours</t>
  </si>
  <si>
    <t>Number of lamps</t>
  </si>
  <si>
    <t>items</t>
  </si>
  <si>
    <t>Scaling factor</t>
  </si>
  <si>
    <t>Unit process flow</t>
  </si>
  <si>
    <t>Reference flow</t>
  </si>
  <si>
    <t>Electricity consumed</t>
  </si>
  <si>
    <t>Manufacture</t>
  </si>
  <si>
    <t>End-of-Life</t>
  </si>
  <si>
    <t>LCI</t>
  </si>
  <si>
    <t>GWP100</t>
  </si>
  <si>
    <t>EP</t>
  </si>
  <si>
    <t>AP</t>
  </si>
  <si>
    <t>PCOP</t>
  </si>
  <si>
    <t>TETP</t>
  </si>
  <si>
    <t>chksum</t>
  </si>
  <si>
    <t>Life span</t>
  </si>
  <si>
    <t>kwH</t>
  </si>
  <si>
    <t>LED</t>
  </si>
  <si>
    <t>Incadescant</t>
  </si>
  <si>
    <t>LED/Incad</t>
  </si>
  <si>
    <t>kg CO2 eq</t>
  </si>
  <si>
    <t>kg PO4³⁻eq</t>
  </si>
  <si>
    <t>kg PO4³⁻ eq</t>
  </si>
  <si>
    <t>kg SO2 eq</t>
  </si>
  <si>
    <t>kg 1,4 DCB eq</t>
  </si>
  <si>
    <t>lm</t>
  </si>
  <si>
    <t>PM2.5</t>
  </si>
  <si>
    <t>Unit</t>
  </si>
  <si>
    <t>World (2008–2010 Avg)</t>
  </si>
  <si>
    <t>per person, per year</t>
  </si>
  <si>
    <t>Weight</t>
  </si>
  <si>
    <t>Incandescant</t>
  </si>
  <si>
    <t>Case Study:  Comparative LCA study on using LED and Incandescent Lamps</t>
  </si>
  <si>
    <t>Processes and Flows (LED)</t>
  </si>
  <si>
    <t>Life Cycle Inventory Tables</t>
  </si>
  <si>
    <t>Elementary flow</t>
  </si>
  <si>
    <t>Mid Point Category Characterization Factors Matrix (CML-IA 2016)</t>
  </si>
  <si>
    <t>Mid Point Cat</t>
  </si>
  <si>
    <t>Mid-Point Category Impact Scores</t>
  </si>
  <si>
    <t>Mid-Point Category Relative Impact Scores (for plotting)</t>
  </si>
  <si>
    <t>Mid-Point Category Impact Scores (LED)</t>
  </si>
  <si>
    <t>Normalization and Weighting</t>
  </si>
  <si>
    <t>Comparison of weighted normalized impact scores</t>
  </si>
  <si>
    <t>Weighted normalized impact score</t>
  </si>
  <si>
    <t>Comparison of total mid point impact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</si>
</sst>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"/>
    <numFmt numFmtId="165" formatCode="0.00000"/>
    <numFmt numFmtId="166" formatCode="0.0000"/>
    <numFmt numFmtId="167" formatCode="0.000000000"/>
    <numFmt numFmtId="168" formatCode="0.00000000"/>
    <numFmt numFmtId="169" formatCode="0.0000000"/>
    <numFmt numFmtId="170" formatCode="0.000E+00"/>
    <numFmt numFmtId="171" formatCode="0.000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 indent="3"/>
    </xf>
    <xf numFmtId="0" fontId="1" fillId="2" borderId="0" xfId="0" applyFont="1" applyFill="1"/>
    <xf numFmtId="0" fontId="2" fillId="2" borderId="0" xfId="0" applyFont="1" applyFill="1"/>
    <xf numFmtId="0" fontId="1" fillId="0" borderId="1" xfId="0" applyFont="1" applyBorder="1" applyAlignment="1">
      <alignment horizontal="center" vertical="center"/>
    </xf>
    <xf numFmtId="0" fontId="3" fillId="4" borderId="0" xfId="0" applyFont="1" applyFill="1" applyAlignment="1">
      <alignment vertical="center"/>
    </xf>
    <xf numFmtId="0" fontId="1" fillId="4" borderId="0" xfId="0" applyFont="1" applyFill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164" fontId="1" fillId="5" borderId="1" xfId="0" applyNumberFormat="1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3" xfId="0" applyFont="1" applyBorder="1" applyAlignment="1">
      <alignment vertical="center"/>
    </xf>
    <xf numFmtId="165" fontId="1" fillId="0" borderId="0" xfId="0" applyNumberFormat="1" applyFont="1" applyAlignment="1">
      <alignment vertical="center"/>
    </xf>
    <xf numFmtId="0" fontId="2" fillId="3" borderId="0" xfId="0" applyFont="1" applyFill="1" applyAlignment="1">
      <alignment vertical="center"/>
    </xf>
    <xf numFmtId="167" fontId="1" fillId="0" borderId="0" xfId="0" applyNumberFormat="1" applyFont="1" applyAlignment="1">
      <alignment vertical="center"/>
    </xf>
    <xf numFmtId="170" fontId="1" fillId="0" borderId="0" xfId="0" applyNumberFormat="1" applyFont="1" applyAlignment="1">
      <alignment vertical="center"/>
    </xf>
    <xf numFmtId="165" fontId="1" fillId="0" borderId="1" xfId="0" applyNumberFormat="1" applyFont="1" applyBorder="1" applyAlignment="1">
      <alignment vertical="center"/>
    </xf>
    <xf numFmtId="0" fontId="1" fillId="6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  <xf numFmtId="166" fontId="1" fillId="7" borderId="1" xfId="0" applyNumberFormat="1" applyFont="1" applyFill="1" applyBorder="1" applyAlignment="1">
      <alignment vertical="center"/>
    </xf>
    <xf numFmtId="170" fontId="1" fillId="7" borderId="1" xfId="0" applyNumberFormat="1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right" vertical="center"/>
    </xf>
    <xf numFmtId="0" fontId="1" fillId="6" borderId="3" xfId="0" applyFont="1" applyFill="1" applyBorder="1" applyAlignment="1">
      <alignment horizontal="right" vertical="center"/>
    </xf>
    <xf numFmtId="0" fontId="1" fillId="3" borderId="0" xfId="0" applyFont="1" applyFill="1" applyAlignment="1">
      <alignment vertical="center"/>
    </xf>
    <xf numFmtId="169" fontId="1" fillId="7" borderId="1" xfId="0" applyNumberFormat="1" applyFont="1" applyFill="1" applyBorder="1" applyAlignment="1">
      <alignment vertical="center"/>
    </xf>
    <xf numFmtId="11" fontId="1" fillId="7" borderId="1" xfId="0" applyNumberFormat="1" applyFont="1" applyFill="1" applyBorder="1" applyAlignment="1">
      <alignment vertical="center"/>
    </xf>
    <xf numFmtId="0" fontId="1" fillId="5" borderId="0" xfId="0" applyFont="1" applyFill="1" applyAlignment="1">
      <alignment vertical="center"/>
    </xf>
    <xf numFmtId="169" fontId="1" fillId="5" borderId="1" xfId="0" applyNumberFormat="1" applyFont="1" applyFill="1" applyBorder="1" applyAlignment="1">
      <alignment vertical="center"/>
    </xf>
    <xf numFmtId="170" fontId="1" fillId="5" borderId="1" xfId="0" applyNumberFormat="1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7" borderId="1" xfId="0" applyFont="1" applyFill="1" applyBorder="1"/>
    <xf numFmtId="164" fontId="1" fillId="0" borderId="0" xfId="0" applyNumberFormat="1" applyFont="1" applyAlignment="1">
      <alignment horizontal="left" vertical="center"/>
    </xf>
    <xf numFmtId="168" fontId="1" fillId="7" borderId="1" xfId="0" applyNumberFormat="1" applyFont="1" applyFill="1" applyBorder="1" applyAlignment="1">
      <alignment vertical="center"/>
    </xf>
    <xf numFmtId="167" fontId="1" fillId="0" borderId="4" xfId="0" applyNumberFormat="1" applyFont="1" applyBorder="1" applyAlignment="1">
      <alignment vertical="center"/>
    </xf>
    <xf numFmtId="166" fontId="1" fillId="5" borderId="1" xfId="0" applyNumberFormat="1" applyFont="1" applyFill="1" applyBorder="1" applyAlignment="1">
      <alignment vertical="center"/>
    </xf>
    <xf numFmtId="0" fontId="1" fillId="0" borderId="0" xfId="0" applyFont="1" applyBorder="1"/>
    <xf numFmtId="0" fontId="3" fillId="2" borderId="0" xfId="0" applyFont="1" applyFill="1" applyAlignment="1">
      <alignment vertical="center"/>
    </xf>
    <xf numFmtId="0" fontId="4" fillId="2" borderId="0" xfId="0" applyFont="1" applyFill="1"/>
    <xf numFmtId="0" fontId="5" fillId="3" borderId="1" xfId="0" applyFont="1" applyFill="1" applyBorder="1" applyAlignment="1">
      <alignment horizontal="center" vertical="center" wrapText="1"/>
    </xf>
    <xf numFmtId="0" fontId="3" fillId="8" borderId="0" xfId="0" applyFont="1" applyFill="1"/>
    <xf numFmtId="0" fontId="6" fillId="8" borderId="0" xfId="0" applyFont="1" applyFill="1"/>
    <xf numFmtId="0" fontId="1" fillId="8" borderId="0" xfId="0" applyFont="1" applyFill="1"/>
    <xf numFmtId="170" fontId="1" fillId="9" borderId="1" xfId="0" applyNumberFormat="1" applyFont="1" applyFill="1" applyBorder="1" applyAlignment="1">
      <alignment vertical="center"/>
    </xf>
    <xf numFmtId="170" fontId="1" fillId="4" borderId="1" xfId="0" applyNumberFormat="1" applyFont="1" applyFill="1" applyBorder="1" applyAlignment="1">
      <alignment vertical="center"/>
    </xf>
    <xf numFmtId="0" fontId="6" fillId="5" borderId="0" xfId="0" applyFont="1" applyFill="1"/>
    <xf numFmtId="165" fontId="1" fillId="10" borderId="1" xfId="0" applyNumberFormat="1" applyFont="1" applyFill="1" applyBorder="1" applyAlignment="1">
      <alignment vertical="center"/>
    </xf>
    <xf numFmtId="165" fontId="1" fillId="0" borderId="1" xfId="0" applyNumberFormat="1" applyFont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166" fontId="1" fillId="0" borderId="0" xfId="0" applyNumberFormat="1" applyFont="1" applyBorder="1" applyAlignment="1">
      <alignment horizontal="center" vertical="center"/>
    </xf>
    <xf numFmtId="165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6" fontId="1" fillId="7" borderId="1" xfId="0" applyNumberFormat="1" applyFont="1" applyFill="1" applyBorder="1" applyAlignment="1">
      <alignment horizontal="center" vertical="center"/>
    </xf>
    <xf numFmtId="171" fontId="1" fillId="7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vertical="center"/>
    </xf>
    <xf numFmtId="171" fontId="8" fillId="5" borderId="1" xfId="0" applyNumberFormat="1" applyFont="1" applyFill="1" applyBorder="1" applyAlignment="1">
      <alignment vertical="center"/>
    </xf>
    <xf numFmtId="164" fontId="1" fillId="7" borderId="1" xfId="0" applyNumberFormat="1" applyFont="1" applyFill="1" applyBorder="1" applyAlignment="1">
      <alignment vertical="center"/>
    </xf>
    <xf numFmtId="0" fontId="1" fillId="7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zoomScale="130" zoomScaleNormal="130" workbookViewId="0"/>
  </sheetViews>
  <sheetFormatPr defaultRowHeight="13" x14ac:dyDescent="0.3"/>
  <cols>
    <col min="1" max="1" width="4.90625" style="1" customWidth="1"/>
    <col min="2" max="2" width="16.26953125" style="1" customWidth="1"/>
    <col min="3" max="3" width="11.453125" style="1" customWidth="1"/>
    <col min="4" max="4" width="15.36328125" style="1" customWidth="1"/>
    <col min="5" max="5" width="14.08984375" style="1" customWidth="1"/>
    <col min="6" max="6" width="12.08984375" style="1" customWidth="1"/>
    <col min="7" max="7" width="11" style="1" customWidth="1"/>
    <col min="8" max="8" width="12" style="1" customWidth="1"/>
    <col min="9" max="16384" width="8.7265625" style="1"/>
  </cols>
  <sheetData>
    <row r="1" spans="1:11" ht="15.5" x14ac:dyDescent="0.3">
      <c r="A1" s="6" t="s">
        <v>72</v>
      </c>
      <c r="B1" s="7"/>
      <c r="C1" s="7"/>
      <c r="D1" s="7"/>
      <c r="E1" s="7"/>
      <c r="F1" s="7"/>
      <c r="G1" s="7"/>
    </row>
    <row r="3" spans="1:11" x14ac:dyDescent="0.3">
      <c r="A3" s="4" t="s">
        <v>35</v>
      </c>
      <c r="B3" s="3"/>
      <c r="C3" s="3"/>
      <c r="D3" s="3"/>
    </row>
    <row r="4" spans="1:11" x14ac:dyDescent="0.3">
      <c r="B4" s="45" t="s">
        <v>39</v>
      </c>
      <c r="C4" s="45" t="s">
        <v>37</v>
      </c>
      <c r="D4" s="45">
        <v>10000</v>
      </c>
      <c r="F4" s="2"/>
    </row>
    <row r="5" spans="1:11" x14ac:dyDescent="0.3">
      <c r="B5" s="45" t="s">
        <v>38</v>
      </c>
      <c r="C5" s="45" t="s">
        <v>65</v>
      </c>
      <c r="D5" s="45">
        <v>800</v>
      </c>
    </row>
    <row r="7" spans="1:11" x14ac:dyDescent="0.3">
      <c r="A7" s="4" t="s">
        <v>12</v>
      </c>
      <c r="B7" s="3"/>
      <c r="C7" s="3"/>
      <c r="D7" s="3"/>
    </row>
    <row r="8" spans="1:11" x14ac:dyDescent="0.3">
      <c r="B8" s="45" t="s">
        <v>36</v>
      </c>
      <c r="C8" s="45" t="s">
        <v>21</v>
      </c>
      <c r="D8" s="45">
        <v>0.01</v>
      </c>
    </row>
    <row r="9" spans="1:11" x14ac:dyDescent="0.3">
      <c r="B9" s="45" t="s">
        <v>19</v>
      </c>
      <c r="C9" s="45" t="s">
        <v>65</v>
      </c>
      <c r="D9" s="45">
        <v>800</v>
      </c>
    </row>
    <row r="10" spans="1:11" x14ac:dyDescent="0.3">
      <c r="B10" s="45" t="s">
        <v>55</v>
      </c>
      <c r="C10" s="45" t="s">
        <v>18</v>
      </c>
      <c r="D10" s="45">
        <v>25000</v>
      </c>
    </row>
    <row r="11" spans="1:11" x14ac:dyDescent="0.3">
      <c r="B11" s="45" t="s">
        <v>40</v>
      </c>
      <c r="C11" s="45" t="s">
        <v>41</v>
      </c>
      <c r="D11" s="45">
        <f>D4/D10</f>
        <v>0.4</v>
      </c>
    </row>
    <row r="12" spans="1:11" x14ac:dyDescent="0.3">
      <c r="B12" s="50"/>
      <c r="C12" s="50"/>
    </row>
    <row r="13" spans="1:11" x14ac:dyDescent="0.3">
      <c r="B13" s="50"/>
      <c r="C13" s="50"/>
    </row>
    <row r="14" spans="1:11" ht="15.5" x14ac:dyDescent="0.3">
      <c r="A14" s="51" t="s">
        <v>73</v>
      </c>
      <c r="B14" s="51"/>
      <c r="C14" s="51"/>
      <c r="D14" s="51"/>
      <c r="E14" s="51"/>
    </row>
    <row r="16" spans="1:11" x14ac:dyDescent="0.3">
      <c r="A16" s="13" t="s">
        <v>0</v>
      </c>
      <c r="B16" s="14"/>
      <c r="C16" s="14"/>
      <c r="D16" s="14"/>
      <c r="E16" s="14"/>
      <c r="F16" s="8"/>
      <c r="G16" s="8"/>
      <c r="H16" s="8"/>
      <c r="I16" s="8"/>
      <c r="J16" s="8"/>
      <c r="K16" s="8"/>
    </row>
    <row r="17" spans="1:11" x14ac:dyDescent="0.3">
      <c r="A17" s="8"/>
      <c r="B17" s="15"/>
      <c r="C17" s="15"/>
      <c r="D17" s="35" t="s">
        <v>42</v>
      </c>
      <c r="E17" s="21">
        <f>E23/D23</f>
        <v>0.4</v>
      </c>
      <c r="F17" s="8"/>
      <c r="G17" s="8"/>
      <c r="H17" s="8"/>
      <c r="I17" s="8"/>
      <c r="J17" s="8"/>
      <c r="K17" s="8"/>
    </row>
    <row r="18" spans="1:11" x14ac:dyDescent="0.3">
      <c r="A18" s="24"/>
      <c r="B18" s="24" t="s">
        <v>1</v>
      </c>
      <c r="C18" s="25" t="s">
        <v>67</v>
      </c>
      <c r="D18" s="24" t="s">
        <v>43</v>
      </c>
      <c r="E18" s="25" t="s">
        <v>44</v>
      </c>
      <c r="F18" s="8"/>
      <c r="G18" s="8"/>
      <c r="H18" s="8"/>
      <c r="I18" s="8"/>
      <c r="J18" s="8"/>
      <c r="K18" s="8"/>
    </row>
    <row r="19" spans="1:11" x14ac:dyDescent="0.3">
      <c r="A19" s="10">
        <v>1</v>
      </c>
      <c r="B19" s="11" t="s">
        <v>3</v>
      </c>
      <c r="C19" s="10" t="s">
        <v>5</v>
      </c>
      <c r="D19" s="12">
        <v>0.1</v>
      </c>
      <c r="E19" s="11">
        <f>$E$17*D19</f>
        <v>4.0000000000000008E-2</v>
      </c>
      <c r="F19" s="8"/>
      <c r="G19" s="8"/>
      <c r="H19" s="8"/>
      <c r="I19" s="8"/>
      <c r="J19" s="8"/>
      <c r="K19" s="8"/>
    </row>
    <row r="20" spans="1:11" x14ac:dyDescent="0.3">
      <c r="A20" s="10">
        <v>2</v>
      </c>
      <c r="B20" s="11" t="s">
        <v>2</v>
      </c>
      <c r="C20" s="10" t="s">
        <v>5</v>
      </c>
      <c r="D20" s="11">
        <v>2.5000000000000001E-2</v>
      </c>
      <c r="E20" s="11">
        <f t="shared" ref="E20:E21" si="0">$E$17*D20</f>
        <v>1.0000000000000002E-2</v>
      </c>
      <c r="F20" s="8"/>
      <c r="G20" s="8"/>
      <c r="H20" s="8"/>
      <c r="I20" s="8"/>
      <c r="J20" s="8"/>
      <c r="K20" s="8"/>
    </row>
    <row r="21" spans="1:11" x14ac:dyDescent="0.3">
      <c r="A21" s="10">
        <v>3</v>
      </c>
      <c r="B21" s="11" t="s">
        <v>22</v>
      </c>
      <c r="C21" s="10" t="s">
        <v>23</v>
      </c>
      <c r="D21" s="12">
        <v>8.34</v>
      </c>
      <c r="E21" s="11">
        <f t="shared" si="0"/>
        <v>3.3360000000000003</v>
      </c>
      <c r="F21" s="8"/>
      <c r="G21" s="8"/>
      <c r="H21" s="8"/>
      <c r="I21" s="8"/>
      <c r="J21" s="8"/>
      <c r="K21" s="8"/>
    </row>
    <row r="22" spans="1:11" x14ac:dyDescent="0.3">
      <c r="A22" s="23"/>
      <c r="B22" s="22" t="s">
        <v>6</v>
      </c>
      <c r="C22" s="5"/>
      <c r="D22" s="9"/>
      <c r="E22" s="9"/>
      <c r="F22" s="8"/>
      <c r="G22" s="8"/>
      <c r="H22" s="8"/>
      <c r="I22" s="8"/>
      <c r="J22" s="8"/>
      <c r="K22" s="8"/>
    </row>
    <row r="23" spans="1:11" x14ac:dyDescent="0.3">
      <c r="A23" s="26"/>
      <c r="B23" s="28" t="s">
        <v>7</v>
      </c>
      <c r="C23" s="26" t="s">
        <v>8</v>
      </c>
      <c r="D23" s="27">
        <v>1</v>
      </c>
      <c r="E23" s="27">
        <f>D11</f>
        <v>0.4</v>
      </c>
      <c r="F23" s="8"/>
      <c r="G23" s="8"/>
      <c r="H23" s="8"/>
      <c r="I23" s="8"/>
      <c r="J23" s="8"/>
      <c r="K23" s="8"/>
    </row>
    <row r="24" spans="1:11" x14ac:dyDescent="0.3">
      <c r="A24" s="29">
        <v>1</v>
      </c>
      <c r="B24" s="30" t="s">
        <v>9</v>
      </c>
      <c r="C24" s="29" t="s">
        <v>5</v>
      </c>
      <c r="D24" s="31">
        <v>1.8</v>
      </c>
      <c r="E24" s="32">
        <f>$E$17*D24</f>
        <v>0.72000000000000008</v>
      </c>
      <c r="F24" s="8"/>
      <c r="G24" s="8"/>
      <c r="H24" s="8"/>
      <c r="I24" s="8"/>
      <c r="J24" s="8"/>
      <c r="K24" s="8"/>
    </row>
    <row r="25" spans="1:11" x14ac:dyDescent="0.3">
      <c r="A25" s="29">
        <v>2</v>
      </c>
      <c r="B25" s="30" t="s">
        <v>33</v>
      </c>
      <c r="C25" s="29" t="s">
        <v>5</v>
      </c>
      <c r="D25" s="31">
        <v>3.0000000000000001E-3</v>
      </c>
      <c r="E25" s="32">
        <f t="shared" ref="E25:E29" si="1">$E$17*D25</f>
        <v>1.2000000000000001E-3</v>
      </c>
      <c r="F25" s="16"/>
      <c r="G25" s="8"/>
      <c r="H25" s="8"/>
      <c r="I25" s="8"/>
      <c r="J25" s="8"/>
      <c r="K25" s="8"/>
    </row>
    <row r="26" spans="1:11" x14ac:dyDescent="0.3">
      <c r="A26" s="29">
        <v>3</v>
      </c>
      <c r="B26" s="30" t="s">
        <v>34</v>
      </c>
      <c r="C26" s="29" t="s">
        <v>5</v>
      </c>
      <c r="D26" s="31">
        <v>6.0000000000000006E-4</v>
      </c>
      <c r="E26" s="32">
        <f t="shared" si="1"/>
        <v>2.4000000000000003E-4</v>
      </c>
      <c r="F26" s="16"/>
      <c r="G26" s="8"/>
      <c r="H26" s="8"/>
      <c r="I26" s="8"/>
      <c r="J26" s="8"/>
      <c r="K26" s="8"/>
    </row>
    <row r="27" spans="1:11" x14ac:dyDescent="0.3">
      <c r="A27" s="29">
        <v>4</v>
      </c>
      <c r="B27" s="30" t="s">
        <v>10</v>
      </c>
      <c r="C27" s="29" t="s">
        <v>5</v>
      </c>
      <c r="D27" s="31">
        <v>8.5000000000000006E-3</v>
      </c>
      <c r="E27" s="32">
        <f t="shared" si="1"/>
        <v>3.4000000000000002E-3</v>
      </c>
      <c r="F27" s="8"/>
      <c r="G27" s="8"/>
      <c r="H27" s="8"/>
      <c r="I27" s="8"/>
      <c r="J27" s="8"/>
      <c r="K27" s="8"/>
    </row>
    <row r="28" spans="1:11" x14ac:dyDescent="0.3">
      <c r="A28" s="29">
        <v>5</v>
      </c>
      <c r="B28" s="30" t="s">
        <v>32</v>
      </c>
      <c r="C28" s="29" t="s">
        <v>5</v>
      </c>
      <c r="D28" s="31">
        <v>6.1999999999999998E-3</v>
      </c>
      <c r="E28" s="32">
        <f t="shared" si="1"/>
        <v>2.48E-3</v>
      </c>
      <c r="F28" s="8"/>
      <c r="G28" s="8"/>
      <c r="H28" s="8"/>
      <c r="I28" s="8"/>
      <c r="J28" s="8"/>
      <c r="K28" s="8"/>
    </row>
    <row r="29" spans="1:11" x14ac:dyDescent="0.3">
      <c r="A29" s="29">
        <v>6</v>
      </c>
      <c r="B29" s="30" t="s">
        <v>66</v>
      </c>
      <c r="C29" s="29" t="s">
        <v>5</v>
      </c>
      <c r="D29" s="31">
        <v>1.1000000000000001E-3</v>
      </c>
      <c r="E29" s="32">
        <f t="shared" si="1"/>
        <v>4.4000000000000007E-4</v>
      </c>
      <c r="F29" s="8"/>
      <c r="G29" s="8"/>
      <c r="H29" s="8"/>
      <c r="I29" s="8"/>
      <c r="J29" s="8"/>
      <c r="K29" s="8"/>
    </row>
    <row r="30" spans="1:11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</row>
    <row r="31" spans="1:11" x14ac:dyDescent="0.3">
      <c r="A31" s="13" t="s">
        <v>16</v>
      </c>
      <c r="B31" s="14"/>
      <c r="C31" s="14"/>
      <c r="D31" s="14"/>
      <c r="E31" s="14"/>
      <c r="F31" s="8"/>
      <c r="G31" s="8"/>
      <c r="H31" s="8"/>
      <c r="I31" s="8"/>
      <c r="J31" s="8"/>
      <c r="K31" s="8"/>
    </row>
    <row r="32" spans="1:11" x14ac:dyDescent="0.3">
      <c r="A32" s="9"/>
      <c r="B32" s="9"/>
      <c r="C32" s="9"/>
      <c r="D32" s="34" t="s">
        <v>42</v>
      </c>
      <c r="E32" s="34">
        <f>E34/D34</f>
        <v>0.4</v>
      </c>
      <c r="F32" s="8"/>
      <c r="G32" s="8"/>
      <c r="H32" s="8"/>
      <c r="I32" s="8"/>
      <c r="J32" s="8"/>
      <c r="K32" s="8"/>
    </row>
    <row r="33" spans="1:11" x14ac:dyDescent="0.3">
      <c r="A33" s="22"/>
      <c r="B33" s="22" t="s">
        <v>1</v>
      </c>
      <c r="C33" s="23" t="s">
        <v>67</v>
      </c>
      <c r="D33" s="22" t="s">
        <v>43</v>
      </c>
      <c r="E33" s="23" t="s">
        <v>44</v>
      </c>
      <c r="F33" s="8"/>
      <c r="G33" s="8"/>
      <c r="H33" s="8"/>
      <c r="I33" s="8"/>
      <c r="J33" s="8"/>
      <c r="K33" s="8"/>
    </row>
    <row r="34" spans="1:11" x14ac:dyDescent="0.3">
      <c r="A34" s="10">
        <v>1</v>
      </c>
      <c r="B34" s="11" t="s">
        <v>27</v>
      </c>
      <c r="C34" s="10" t="s">
        <v>8</v>
      </c>
      <c r="D34" s="11">
        <v>1</v>
      </c>
      <c r="E34" s="11">
        <f>D11</f>
        <v>0.4</v>
      </c>
      <c r="F34" s="8"/>
      <c r="G34" s="8"/>
      <c r="H34" s="8"/>
      <c r="I34" s="8"/>
      <c r="J34" s="8"/>
      <c r="K34" s="8"/>
    </row>
    <row r="35" spans="1:11" x14ac:dyDescent="0.3">
      <c r="A35" s="10">
        <v>2</v>
      </c>
      <c r="B35" s="11" t="s">
        <v>22</v>
      </c>
      <c r="C35" s="10" t="s">
        <v>23</v>
      </c>
      <c r="D35" s="11">
        <f>D8*D10</f>
        <v>250</v>
      </c>
      <c r="E35" s="11">
        <f>$E$32*D35</f>
        <v>100</v>
      </c>
      <c r="F35" s="8"/>
      <c r="G35" s="8"/>
      <c r="H35" s="8"/>
      <c r="I35" s="8"/>
      <c r="J35" s="8"/>
      <c r="K35" s="8"/>
    </row>
    <row r="36" spans="1:11" x14ac:dyDescent="0.3">
      <c r="A36" s="23"/>
      <c r="B36" s="22" t="s">
        <v>6</v>
      </c>
      <c r="C36" s="5"/>
      <c r="D36" s="9"/>
      <c r="E36" s="9"/>
      <c r="F36" s="8"/>
      <c r="G36" s="8"/>
      <c r="H36" s="8"/>
      <c r="I36" s="8"/>
      <c r="J36" s="8"/>
      <c r="K36" s="8"/>
    </row>
    <row r="37" spans="1:11" x14ac:dyDescent="0.3">
      <c r="A37" s="44"/>
      <c r="B37" s="28" t="s">
        <v>24</v>
      </c>
      <c r="C37" s="44" t="s">
        <v>18</v>
      </c>
      <c r="D37" s="28">
        <f>D10</f>
        <v>25000</v>
      </c>
      <c r="E37" s="28">
        <f>$E$32*D37</f>
        <v>10000</v>
      </c>
      <c r="F37" s="8"/>
      <c r="G37" s="8"/>
      <c r="H37" s="8"/>
      <c r="I37" s="8"/>
      <c r="J37" s="8"/>
      <c r="K37" s="8"/>
    </row>
    <row r="38" spans="1:11" x14ac:dyDescent="0.3">
      <c r="A38" s="29">
        <v>1</v>
      </c>
      <c r="B38" s="30" t="s">
        <v>25</v>
      </c>
      <c r="C38" s="29" t="s">
        <v>5</v>
      </c>
      <c r="D38" s="31">
        <v>118.75</v>
      </c>
      <c r="E38" s="32">
        <f t="shared" ref="E38:E43" si="2">$E$32*D38</f>
        <v>47.5</v>
      </c>
      <c r="F38" s="8"/>
      <c r="G38" s="8"/>
      <c r="H38" s="8"/>
      <c r="I38" s="8"/>
      <c r="J38" s="8"/>
      <c r="K38" s="8"/>
    </row>
    <row r="39" spans="1:11" x14ac:dyDescent="0.3">
      <c r="A39" s="29">
        <v>2</v>
      </c>
      <c r="B39" s="30" t="s">
        <v>33</v>
      </c>
      <c r="C39" s="29" t="s">
        <v>5</v>
      </c>
      <c r="D39" s="31">
        <v>2.5000000000000001E-2</v>
      </c>
      <c r="E39" s="32">
        <f t="shared" si="2"/>
        <v>1.0000000000000002E-2</v>
      </c>
      <c r="F39" s="16"/>
      <c r="G39" s="8"/>
      <c r="H39" s="8"/>
      <c r="I39" s="8"/>
      <c r="J39" s="8"/>
      <c r="K39" s="8"/>
    </row>
    <row r="40" spans="1:11" x14ac:dyDescent="0.3">
      <c r="A40" s="29">
        <v>3</v>
      </c>
      <c r="B40" s="30" t="s">
        <v>34</v>
      </c>
      <c r="C40" s="29" t="s">
        <v>5</v>
      </c>
      <c r="D40" s="31">
        <v>5.0000000000000001E-3</v>
      </c>
      <c r="E40" s="32">
        <f t="shared" si="2"/>
        <v>2E-3</v>
      </c>
      <c r="F40" s="16"/>
      <c r="G40" s="8"/>
      <c r="H40" s="8"/>
      <c r="I40" s="8"/>
      <c r="J40" s="8"/>
      <c r="K40" s="8"/>
    </row>
    <row r="41" spans="1:11" x14ac:dyDescent="0.3">
      <c r="A41" s="29">
        <v>4</v>
      </c>
      <c r="B41" s="30" t="s">
        <v>10</v>
      </c>
      <c r="C41" s="29" t="s">
        <v>5</v>
      </c>
      <c r="D41" s="31">
        <v>0.6</v>
      </c>
      <c r="E41" s="32">
        <f t="shared" si="2"/>
        <v>0.24</v>
      </c>
      <c r="F41" s="8"/>
      <c r="G41" s="8"/>
      <c r="H41" s="8"/>
      <c r="I41" s="8"/>
      <c r="J41" s="8"/>
      <c r="K41" s="8"/>
    </row>
    <row r="42" spans="1:11" x14ac:dyDescent="0.3">
      <c r="A42" s="29">
        <v>5</v>
      </c>
      <c r="B42" s="30" t="s">
        <v>32</v>
      </c>
      <c r="C42" s="29" t="s">
        <v>5</v>
      </c>
      <c r="D42" s="31">
        <v>0.47499999999999998</v>
      </c>
      <c r="E42" s="32">
        <f t="shared" si="2"/>
        <v>0.19</v>
      </c>
      <c r="F42" s="8"/>
      <c r="G42" s="8"/>
      <c r="H42" s="8"/>
      <c r="I42" s="8"/>
      <c r="J42" s="8"/>
      <c r="K42" s="8"/>
    </row>
    <row r="43" spans="1:11" x14ac:dyDescent="0.3">
      <c r="A43" s="29">
        <v>6</v>
      </c>
      <c r="B43" s="30" t="s">
        <v>66</v>
      </c>
      <c r="C43" s="29" t="s">
        <v>5</v>
      </c>
      <c r="D43" s="31">
        <v>6.25E-2</v>
      </c>
      <c r="E43" s="32">
        <f t="shared" si="2"/>
        <v>2.5000000000000001E-2</v>
      </c>
      <c r="F43" s="8"/>
      <c r="G43" s="8"/>
      <c r="H43" s="8"/>
      <c r="I43" s="8"/>
      <c r="J43" s="8"/>
      <c r="K43" s="8"/>
    </row>
    <row r="44" spans="1:11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x14ac:dyDescent="0.3">
      <c r="A45" s="17" t="s">
        <v>28</v>
      </c>
      <c r="B45" s="17"/>
      <c r="C45" s="17"/>
      <c r="D45" s="17"/>
      <c r="E45" s="17"/>
      <c r="F45" s="8"/>
      <c r="G45" s="8"/>
      <c r="H45" s="8"/>
      <c r="I45" s="8"/>
      <c r="J45" s="8"/>
      <c r="K45" s="8"/>
    </row>
    <row r="46" spans="1:11" x14ac:dyDescent="0.3">
      <c r="A46" s="9"/>
      <c r="B46" s="9"/>
      <c r="C46" s="5"/>
      <c r="D46" s="34" t="s">
        <v>42</v>
      </c>
      <c r="E46" s="33">
        <f>E48/D48</f>
        <v>0.4</v>
      </c>
      <c r="F46" s="8"/>
      <c r="G46" s="8"/>
      <c r="H46" s="8"/>
      <c r="I46" s="8"/>
      <c r="J46" s="8"/>
      <c r="K46" s="8"/>
    </row>
    <row r="47" spans="1:11" x14ac:dyDescent="0.3">
      <c r="A47" s="36"/>
      <c r="B47" s="42" t="s">
        <v>1</v>
      </c>
      <c r="C47" s="43"/>
      <c r="D47" s="42" t="s">
        <v>43</v>
      </c>
      <c r="E47" s="43" t="s">
        <v>44</v>
      </c>
      <c r="F47" s="8"/>
      <c r="G47" s="8"/>
      <c r="H47" s="8"/>
      <c r="I47" s="8"/>
      <c r="J47" s="8"/>
      <c r="K47" s="8"/>
    </row>
    <row r="48" spans="1:11" x14ac:dyDescent="0.3">
      <c r="A48" s="10">
        <v>1</v>
      </c>
      <c r="B48" s="11" t="s">
        <v>29</v>
      </c>
      <c r="C48" s="10" t="s">
        <v>8</v>
      </c>
      <c r="D48" s="11">
        <v>1</v>
      </c>
      <c r="E48" s="11">
        <f>D11</f>
        <v>0.4</v>
      </c>
      <c r="F48" s="8"/>
      <c r="G48" s="8"/>
      <c r="H48" s="8"/>
      <c r="I48" s="8"/>
      <c r="J48" s="8"/>
      <c r="K48" s="8"/>
    </row>
    <row r="49" spans="1:11" x14ac:dyDescent="0.3">
      <c r="A49" s="10">
        <v>2</v>
      </c>
      <c r="B49" s="11" t="s">
        <v>22</v>
      </c>
      <c r="C49" s="10" t="s">
        <v>30</v>
      </c>
      <c r="D49" s="40">
        <v>0.36</v>
      </c>
      <c r="E49" s="41">
        <f>$E$46*D49</f>
        <v>0.14399999999999999</v>
      </c>
      <c r="F49" s="8"/>
      <c r="G49" s="8"/>
      <c r="H49" s="8"/>
      <c r="I49" s="8"/>
      <c r="J49" s="8"/>
      <c r="K49" s="8"/>
    </row>
    <row r="50" spans="1:11" x14ac:dyDescent="0.3">
      <c r="A50" s="23"/>
      <c r="B50" s="22" t="s">
        <v>6</v>
      </c>
      <c r="C50" s="5"/>
      <c r="D50" s="9"/>
      <c r="E50" s="9"/>
      <c r="F50" s="8"/>
      <c r="G50" s="8"/>
      <c r="H50" s="8"/>
      <c r="I50" s="8"/>
      <c r="J50" s="8"/>
      <c r="K50" s="8"/>
    </row>
    <row r="51" spans="1:11" x14ac:dyDescent="0.3">
      <c r="A51" s="29">
        <v>1</v>
      </c>
      <c r="B51" s="30" t="s">
        <v>25</v>
      </c>
      <c r="C51" s="29" t="s">
        <v>5</v>
      </c>
      <c r="D51" s="37">
        <v>0.17099999999999999</v>
      </c>
      <c r="E51" s="32">
        <f>$E$46*D51</f>
        <v>6.8400000000000002E-2</v>
      </c>
      <c r="F51" s="8"/>
      <c r="G51" s="8"/>
      <c r="H51" s="8"/>
      <c r="I51" s="8"/>
      <c r="J51" s="8"/>
      <c r="K51" s="8"/>
    </row>
    <row r="52" spans="1:11" x14ac:dyDescent="0.3">
      <c r="A52" s="29">
        <v>2</v>
      </c>
      <c r="B52" s="30" t="s">
        <v>33</v>
      </c>
      <c r="C52" s="29" t="s">
        <v>5</v>
      </c>
      <c r="D52" s="37">
        <v>3.6000000000000001E-5</v>
      </c>
      <c r="E52" s="32">
        <f t="shared" ref="E52:E56" si="3">$E$46*D52</f>
        <v>1.4400000000000001E-5</v>
      </c>
      <c r="F52" s="18"/>
      <c r="G52" s="8"/>
      <c r="H52" s="8"/>
      <c r="I52" s="8"/>
      <c r="J52" s="8"/>
      <c r="K52" s="8"/>
    </row>
    <row r="53" spans="1:11" x14ac:dyDescent="0.3">
      <c r="A53" s="29">
        <v>3</v>
      </c>
      <c r="B53" s="30" t="s">
        <v>34</v>
      </c>
      <c r="C53" s="29" t="s">
        <v>5</v>
      </c>
      <c r="D53" s="37">
        <v>7.2000000000000005E-6</v>
      </c>
      <c r="E53" s="32">
        <f t="shared" si="3"/>
        <v>2.8800000000000004E-6</v>
      </c>
      <c r="F53" s="18"/>
      <c r="G53" s="8"/>
      <c r="H53" s="8"/>
      <c r="I53" s="8"/>
      <c r="J53" s="8"/>
      <c r="K53" s="8"/>
    </row>
    <row r="54" spans="1:11" x14ac:dyDescent="0.3">
      <c r="A54" s="29">
        <v>4</v>
      </c>
      <c r="B54" s="30" t="s">
        <v>10</v>
      </c>
      <c r="C54" s="29" t="s">
        <v>5</v>
      </c>
      <c r="D54" s="37">
        <v>8.6399999999999986E-4</v>
      </c>
      <c r="E54" s="32">
        <f t="shared" si="3"/>
        <v>3.4559999999999994E-4</v>
      </c>
      <c r="F54" s="8"/>
      <c r="G54" s="8"/>
      <c r="H54" s="8"/>
      <c r="I54" s="8"/>
      <c r="J54" s="8"/>
      <c r="K54" s="8"/>
    </row>
    <row r="55" spans="1:11" x14ac:dyDescent="0.3">
      <c r="A55" s="29">
        <v>5</v>
      </c>
      <c r="B55" s="30" t="s">
        <v>32</v>
      </c>
      <c r="C55" s="29" t="s">
        <v>5</v>
      </c>
      <c r="D55" s="37">
        <v>6.8399999999999993E-4</v>
      </c>
      <c r="E55" s="32">
        <f t="shared" si="3"/>
        <v>2.7359999999999998E-4</v>
      </c>
      <c r="F55" s="8"/>
      <c r="G55" s="8"/>
      <c r="H55" s="8"/>
      <c r="I55" s="8"/>
      <c r="J55" s="8"/>
      <c r="K55" s="8"/>
    </row>
    <row r="56" spans="1:11" x14ac:dyDescent="0.3">
      <c r="A56" s="29">
        <v>6</v>
      </c>
      <c r="B56" s="30" t="s">
        <v>66</v>
      </c>
      <c r="C56" s="29" t="s">
        <v>5</v>
      </c>
      <c r="D56" s="38">
        <v>5.0000000000000004E-6</v>
      </c>
      <c r="E56" s="32">
        <f t="shared" si="3"/>
        <v>2.0000000000000003E-6</v>
      </c>
      <c r="F56" s="8"/>
      <c r="G56" s="8"/>
      <c r="H56" s="8"/>
      <c r="I56" s="8"/>
      <c r="J56" s="8"/>
      <c r="K56" s="8"/>
    </row>
    <row r="57" spans="1:11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1:11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</row>
    <row r="59" spans="1:11" ht="15.5" x14ac:dyDescent="0.35">
      <c r="A59" s="52" t="s">
        <v>74</v>
      </c>
      <c r="B59" s="52"/>
      <c r="C59" s="52"/>
      <c r="D59" s="52"/>
      <c r="E59" s="52"/>
      <c r="F59" s="52"/>
      <c r="G59" s="52"/>
      <c r="H59" s="8"/>
      <c r="I59" s="8"/>
      <c r="J59" s="8"/>
      <c r="K59" s="8"/>
    </row>
    <row r="60" spans="1:11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</row>
    <row r="61" spans="1:11" x14ac:dyDescent="0.3">
      <c r="A61" s="9"/>
      <c r="B61" s="53" t="s">
        <v>75</v>
      </c>
      <c r="C61" s="25"/>
      <c r="D61" s="25" t="s">
        <v>46</v>
      </c>
      <c r="E61" s="25" t="s">
        <v>16</v>
      </c>
      <c r="F61" s="25" t="s">
        <v>47</v>
      </c>
      <c r="G61" s="25" t="s">
        <v>48</v>
      </c>
      <c r="H61" s="8"/>
      <c r="I61" s="8"/>
      <c r="J61" s="8"/>
      <c r="K61" s="8"/>
    </row>
    <row r="62" spans="1:11" x14ac:dyDescent="0.3">
      <c r="A62" s="29">
        <v>1</v>
      </c>
      <c r="B62" s="30" t="s">
        <v>25</v>
      </c>
      <c r="C62" s="29" t="s">
        <v>5</v>
      </c>
      <c r="D62" s="32">
        <f>E24</f>
        <v>0.72000000000000008</v>
      </c>
      <c r="E62" s="32">
        <f>E38</f>
        <v>47.5</v>
      </c>
      <c r="F62" s="32">
        <f>E51</f>
        <v>6.8400000000000002E-2</v>
      </c>
      <c r="G62" s="32">
        <f>SUM(D62:F62)</f>
        <v>48.288399999999996</v>
      </c>
      <c r="H62" s="8"/>
      <c r="I62" s="8"/>
      <c r="J62" s="8"/>
      <c r="K62" s="8"/>
    </row>
    <row r="63" spans="1:11" x14ac:dyDescent="0.3">
      <c r="A63" s="29">
        <v>2</v>
      </c>
      <c r="B63" s="30" t="s">
        <v>33</v>
      </c>
      <c r="C63" s="29" t="s">
        <v>5</v>
      </c>
      <c r="D63" s="32">
        <f>E25</f>
        <v>1.2000000000000001E-3</v>
      </c>
      <c r="E63" s="32">
        <f>E39</f>
        <v>1.0000000000000002E-2</v>
      </c>
      <c r="F63" s="32">
        <f>E52</f>
        <v>1.4400000000000001E-5</v>
      </c>
      <c r="G63" s="32">
        <f t="shared" ref="G63:G68" si="4">SUM(D63:F63)</f>
        <v>1.1214400000000001E-2</v>
      </c>
      <c r="H63" s="8"/>
      <c r="I63" s="8"/>
      <c r="J63" s="8"/>
      <c r="K63" s="8"/>
    </row>
    <row r="64" spans="1:11" x14ac:dyDescent="0.3">
      <c r="A64" s="29">
        <v>3</v>
      </c>
      <c r="B64" s="30" t="s">
        <v>34</v>
      </c>
      <c r="C64" s="29" t="s">
        <v>5</v>
      </c>
      <c r="D64" s="32">
        <f>E26</f>
        <v>2.4000000000000003E-4</v>
      </c>
      <c r="E64" s="32">
        <f>E40</f>
        <v>2E-3</v>
      </c>
      <c r="F64" s="32">
        <f>E53</f>
        <v>2.8800000000000004E-6</v>
      </c>
      <c r="G64" s="32">
        <f t="shared" si="4"/>
        <v>2.24288E-3</v>
      </c>
      <c r="H64" s="8"/>
      <c r="I64" s="8"/>
      <c r="J64" s="8"/>
      <c r="K64" s="8"/>
    </row>
    <row r="65" spans="1:11" x14ac:dyDescent="0.3">
      <c r="A65" s="29">
        <v>4</v>
      </c>
      <c r="B65" s="30" t="s">
        <v>10</v>
      </c>
      <c r="C65" s="29" t="s">
        <v>5</v>
      </c>
      <c r="D65" s="32">
        <f>E27</f>
        <v>3.4000000000000002E-3</v>
      </c>
      <c r="E65" s="32">
        <f>E41</f>
        <v>0.24</v>
      </c>
      <c r="F65" s="32">
        <f>E54</f>
        <v>3.4559999999999994E-4</v>
      </c>
      <c r="G65" s="32">
        <f t="shared" si="4"/>
        <v>0.24374560000000001</v>
      </c>
      <c r="H65" s="8"/>
      <c r="I65" s="8"/>
      <c r="J65" s="8"/>
      <c r="K65" s="8"/>
    </row>
    <row r="66" spans="1:11" x14ac:dyDescent="0.3">
      <c r="A66" s="29">
        <v>5</v>
      </c>
      <c r="B66" s="30" t="s">
        <v>32</v>
      </c>
      <c r="C66" s="29" t="s">
        <v>5</v>
      </c>
      <c r="D66" s="32">
        <f>E28</f>
        <v>2.48E-3</v>
      </c>
      <c r="E66" s="32">
        <f>E42</f>
        <v>0.19</v>
      </c>
      <c r="F66" s="32">
        <f>E55</f>
        <v>2.7359999999999998E-4</v>
      </c>
      <c r="G66" s="32">
        <f t="shared" si="4"/>
        <v>0.19275360000000002</v>
      </c>
      <c r="H66" s="8"/>
      <c r="I66" s="8"/>
      <c r="J66" s="8"/>
      <c r="K66" s="8"/>
    </row>
    <row r="67" spans="1:11" x14ac:dyDescent="0.3">
      <c r="A67" s="29">
        <v>6</v>
      </c>
      <c r="B67" s="30" t="s">
        <v>66</v>
      </c>
      <c r="C67" s="29" t="s">
        <v>5</v>
      </c>
      <c r="D67" s="32">
        <f>E29</f>
        <v>4.4000000000000007E-4</v>
      </c>
      <c r="E67" s="32">
        <f>E43</f>
        <v>2.5000000000000001E-2</v>
      </c>
      <c r="F67" s="32">
        <f>E56</f>
        <v>2.0000000000000003E-6</v>
      </c>
      <c r="G67" s="32">
        <f t="shared" si="4"/>
        <v>2.5441999999999999E-2</v>
      </c>
      <c r="H67" s="8"/>
      <c r="I67" s="8"/>
      <c r="J67" s="8"/>
      <c r="K67" s="8"/>
    </row>
    <row r="68" spans="1:11" x14ac:dyDescent="0.3">
      <c r="A68" s="10">
        <v>7</v>
      </c>
      <c r="B68" s="11" t="s">
        <v>45</v>
      </c>
      <c r="C68" s="10" t="s">
        <v>30</v>
      </c>
      <c r="D68" s="41">
        <f>E21</f>
        <v>3.3360000000000003</v>
      </c>
      <c r="E68" s="41">
        <f>E35</f>
        <v>100</v>
      </c>
      <c r="F68" s="41">
        <f>E49</f>
        <v>0.14399999999999999</v>
      </c>
      <c r="G68" s="41">
        <f t="shared" si="4"/>
        <v>103.48</v>
      </c>
      <c r="H68" s="8"/>
      <c r="I68" s="8"/>
      <c r="J68" s="8"/>
      <c r="K68" s="8"/>
    </row>
    <row r="69" spans="1:11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</row>
    <row r="70" spans="1:11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</row>
    <row r="71" spans="1:11" ht="15.5" x14ac:dyDescent="0.35">
      <c r="A71" s="54" t="s">
        <v>76</v>
      </c>
      <c r="B71" s="54"/>
      <c r="C71" s="55"/>
      <c r="D71" s="55"/>
      <c r="E71" s="56"/>
      <c r="F71" s="56"/>
      <c r="G71" s="8"/>
      <c r="H71" s="8"/>
      <c r="I71" s="8"/>
      <c r="J71" s="8"/>
      <c r="K71" s="8"/>
    </row>
    <row r="72" spans="1:11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  <row r="73" spans="1:11" x14ac:dyDescent="0.3">
      <c r="A73" s="8"/>
      <c r="B73" s="28" t="s">
        <v>77</v>
      </c>
      <c r="C73" s="28"/>
      <c r="D73" s="44" t="s">
        <v>9</v>
      </c>
      <c r="E73" s="44" t="s">
        <v>33</v>
      </c>
      <c r="F73" s="44" t="s">
        <v>34</v>
      </c>
      <c r="G73" s="44" t="s">
        <v>10</v>
      </c>
      <c r="H73" s="44" t="s">
        <v>11</v>
      </c>
      <c r="I73" s="44" t="s">
        <v>66</v>
      </c>
      <c r="J73" s="8"/>
      <c r="K73" s="8"/>
    </row>
    <row r="74" spans="1:11" x14ac:dyDescent="0.3">
      <c r="A74" s="8"/>
      <c r="B74" s="11" t="s">
        <v>49</v>
      </c>
      <c r="C74" s="11" t="s">
        <v>60</v>
      </c>
      <c r="D74" s="23">
        <v>1</v>
      </c>
      <c r="E74" s="23">
        <v>21</v>
      </c>
      <c r="F74" s="23">
        <v>0</v>
      </c>
      <c r="G74" s="23">
        <v>0</v>
      </c>
      <c r="H74" s="23">
        <v>0</v>
      </c>
      <c r="I74" s="23">
        <v>0</v>
      </c>
      <c r="J74" s="8"/>
      <c r="K74" s="8"/>
    </row>
    <row r="75" spans="1:11" x14ac:dyDescent="0.3">
      <c r="A75" s="8"/>
      <c r="B75" s="11" t="s">
        <v>50</v>
      </c>
      <c r="C75" s="11" t="s">
        <v>61</v>
      </c>
      <c r="D75" s="23">
        <v>0</v>
      </c>
      <c r="E75" s="23">
        <v>2.1999999999999999E-2</v>
      </c>
      <c r="F75" s="23">
        <v>0.35</v>
      </c>
      <c r="G75" s="23">
        <v>0</v>
      </c>
      <c r="H75" s="23">
        <v>0.13</v>
      </c>
      <c r="I75" s="23">
        <v>0</v>
      </c>
      <c r="J75" s="8"/>
      <c r="K75" s="8"/>
    </row>
    <row r="76" spans="1:11" x14ac:dyDescent="0.3">
      <c r="A76" s="8"/>
      <c r="B76" s="11" t="s">
        <v>51</v>
      </c>
      <c r="C76" s="11" t="s">
        <v>63</v>
      </c>
      <c r="D76" s="23">
        <v>0</v>
      </c>
      <c r="E76" s="23">
        <v>0.01</v>
      </c>
      <c r="F76" s="23">
        <v>1.88</v>
      </c>
      <c r="G76" s="23">
        <v>1</v>
      </c>
      <c r="H76" s="23">
        <v>0.7</v>
      </c>
      <c r="I76" s="23">
        <v>0</v>
      </c>
      <c r="J76" s="8"/>
      <c r="K76" s="8"/>
    </row>
    <row r="77" spans="1:11" x14ac:dyDescent="0.3">
      <c r="A77" s="8"/>
      <c r="B77" s="11" t="s">
        <v>52</v>
      </c>
      <c r="C77" s="11" t="s">
        <v>62</v>
      </c>
      <c r="D77" s="23">
        <v>0</v>
      </c>
      <c r="E77" s="23">
        <v>6.0000000000000001E-3</v>
      </c>
      <c r="F77" s="23">
        <v>0</v>
      </c>
      <c r="G77" s="23">
        <v>0</v>
      </c>
      <c r="H77" s="23">
        <v>1.7000000000000001E-2</v>
      </c>
      <c r="I77" s="23">
        <v>0.4</v>
      </c>
      <c r="J77" s="8"/>
      <c r="K77" s="8"/>
    </row>
    <row r="78" spans="1:11" x14ac:dyDescent="0.3">
      <c r="A78" s="8"/>
      <c r="B78" s="11" t="s">
        <v>53</v>
      </c>
      <c r="C78" s="11" t="s">
        <v>64</v>
      </c>
      <c r="D78" s="23">
        <v>0</v>
      </c>
      <c r="E78" s="23">
        <v>0</v>
      </c>
      <c r="F78" s="23">
        <v>0</v>
      </c>
      <c r="G78" s="23">
        <v>0.09</v>
      </c>
      <c r="H78" s="23">
        <v>0</v>
      </c>
      <c r="I78" s="23">
        <v>0</v>
      </c>
      <c r="J78" s="8"/>
      <c r="K78" s="8"/>
    </row>
    <row r="79" spans="1:11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</row>
    <row r="80" spans="1:11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</row>
    <row r="81" spans="1:11" ht="15.5" x14ac:dyDescent="0.35">
      <c r="A81" s="54" t="s">
        <v>80</v>
      </c>
      <c r="B81" s="54"/>
      <c r="C81" s="54"/>
      <c r="D81" s="54"/>
      <c r="E81" s="54"/>
      <c r="F81" s="54"/>
      <c r="G81" s="54"/>
      <c r="H81" s="8"/>
      <c r="I81" s="8"/>
      <c r="J81" s="8"/>
      <c r="K81" s="8"/>
    </row>
    <row r="82" spans="1:11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</row>
    <row r="83" spans="1:11" x14ac:dyDescent="0.3">
      <c r="A83" s="8"/>
      <c r="B83" s="22" t="s">
        <v>77</v>
      </c>
      <c r="C83" s="22"/>
      <c r="D83" s="43" t="s">
        <v>46</v>
      </c>
      <c r="E83" s="43" t="s">
        <v>16</v>
      </c>
      <c r="F83" s="43" t="s">
        <v>47</v>
      </c>
      <c r="G83" s="23" t="s">
        <v>48</v>
      </c>
      <c r="H83" s="8"/>
      <c r="I83" s="8" t="s">
        <v>54</v>
      </c>
      <c r="J83" s="8"/>
      <c r="K83" s="8"/>
    </row>
    <row r="84" spans="1:11" x14ac:dyDescent="0.3">
      <c r="A84" s="8"/>
      <c r="B84" s="11" t="s">
        <v>49</v>
      </c>
      <c r="C84" s="11" t="s">
        <v>60</v>
      </c>
      <c r="D84" s="57">
        <f t="array" ref="D84:D88">MMULT($D$74:$I$78, D62:D67)</f>
        <v>0.74520000000000008</v>
      </c>
      <c r="E84" s="57">
        <f t="array" ref="E84:E88">MMULT($D$74:$I$78, E62:E67)</f>
        <v>47.71</v>
      </c>
      <c r="F84" s="57">
        <f t="array" ref="F84:F88">MMULT($D$74:$I$78, F62:F67)</f>
        <v>6.8702399999999997E-2</v>
      </c>
      <c r="G84" s="58">
        <f t="array" ref="G84:G88">MMULT($D$74:$I$78, G62:G67)</f>
        <v>48.523902399999997</v>
      </c>
      <c r="H84" s="8"/>
      <c r="I84" s="19">
        <f>SUM(D84:F84)</f>
        <v>48.523902399999997</v>
      </c>
      <c r="J84" s="8"/>
      <c r="K84" s="8"/>
    </row>
    <row r="85" spans="1:11" x14ac:dyDescent="0.3">
      <c r="A85" s="8"/>
      <c r="B85" s="11" t="s">
        <v>50</v>
      </c>
      <c r="C85" s="11" t="s">
        <v>61</v>
      </c>
      <c r="D85" s="57">
        <v>4.3280000000000006E-4</v>
      </c>
      <c r="E85" s="57">
        <v>2.562E-2</v>
      </c>
      <c r="F85" s="57">
        <v>3.6892799999999993E-5</v>
      </c>
      <c r="G85" s="58">
        <v>2.6089692800000005E-2</v>
      </c>
      <c r="H85" s="8"/>
      <c r="I85" s="19">
        <f t="shared" ref="I85:I88" si="5">SUM(D85:F85)</f>
        <v>2.6089692800000001E-2</v>
      </c>
      <c r="J85" s="8"/>
      <c r="K85" s="8"/>
    </row>
    <row r="86" spans="1:11" x14ac:dyDescent="0.3">
      <c r="A86" s="8"/>
      <c r="B86" s="11" t="s">
        <v>51</v>
      </c>
      <c r="C86" s="11" t="s">
        <v>63</v>
      </c>
      <c r="D86" s="57">
        <v>5.5992000000000004E-3</v>
      </c>
      <c r="E86" s="57">
        <v>0.37685999999999997</v>
      </c>
      <c r="F86" s="57">
        <v>5.4267839999999992E-4</v>
      </c>
      <c r="G86" s="58">
        <v>0.3830018784</v>
      </c>
      <c r="H86" s="8"/>
      <c r="I86" s="19">
        <f t="shared" si="5"/>
        <v>0.3830018784</v>
      </c>
      <c r="J86" s="8"/>
      <c r="K86" s="8"/>
    </row>
    <row r="87" spans="1:11" x14ac:dyDescent="0.3">
      <c r="A87" s="8"/>
      <c r="B87" s="11" t="s">
        <v>52</v>
      </c>
      <c r="C87" s="11" t="s">
        <v>62</v>
      </c>
      <c r="D87" s="57">
        <v>2.2536000000000005E-4</v>
      </c>
      <c r="E87" s="57">
        <v>1.3290000000000003E-2</v>
      </c>
      <c r="F87" s="57">
        <v>5.5375999999999993E-6</v>
      </c>
      <c r="G87" s="58">
        <v>1.35208976E-2</v>
      </c>
      <c r="H87" s="8"/>
      <c r="I87" s="19">
        <f t="shared" si="5"/>
        <v>1.3520897600000003E-2</v>
      </c>
      <c r="J87" s="8"/>
      <c r="K87" s="8"/>
    </row>
    <row r="88" spans="1:11" x14ac:dyDescent="0.3">
      <c r="A88" s="8"/>
      <c r="B88" s="11" t="s">
        <v>53</v>
      </c>
      <c r="C88" s="11" t="s">
        <v>64</v>
      </c>
      <c r="D88" s="57">
        <v>3.0600000000000001E-4</v>
      </c>
      <c r="E88" s="57">
        <v>2.1599999999999998E-2</v>
      </c>
      <c r="F88" s="57">
        <v>3.1103999999999992E-5</v>
      </c>
      <c r="G88" s="58">
        <v>2.1937103999999999E-2</v>
      </c>
      <c r="H88" s="8"/>
      <c r="I88" s="19">
        <f t="shared" si="5"/>
        <v>2.1937103999999999E-2</v>
      </c>
      <c r="J88" s="8"/>
      <c r="K88" s="8"/>
    </row>
    <row r="89" spans="1:11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</row>
    <row r="91" spans="1:11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1" x14ac:dyDescent="0.3">
      <c r="A92" s="8"/>
      <c r="B92" s="59" t="s">
        <v>79</v>
      </c>
      <c r="C92" s="39"/>
      <c r="D92" s="39"/>
      <c r="E92" s="39"/>
      <c r="F92" s="39"/>
      <c r="G92" s="39"/>
      <c r="H92" s="8"/>
      <c r="I92" s="8"/>
      <c r="J92" s="8"/>
      <c r="K92" s="8"/>
    </row>
    <row r="93" spans="1:11" x14ac:dyDescent="0.3">
      <c r="A93" s="8"/>
      <c r="B93" s="22" t="s">
        <v>77</v>
      </c>
      <c r="C93" s="22"/>
      <c r="D93" s="43" t="s">
        <v>46</v>
      </c>
      <c r="E93" s="43" t="s">
        <v>16</v>
      </c>
      <c r="F93" s="43" t="s">
        <v>47</v>
      </c>
      <c r="G93" s="23" t="s">
        <v>48</v>
      </c>
      <c r="H93" s="8"/>
      <c r="I93" s="8"/>
      <c r="J93" s="8"/>
      <c r="K93" s="8"/>
    </row>
    <row r="94" spans="1:11" x14ac:dyDescent="0.3">
      <c r="A94" s="8"/>
      <c r="B94" s="11" t="s">
        <v>49</v>
      </c>
      <c r="C94" s="11" t="s">
        <v>60</v>
      </c>
      <c r="D94" s="60">
        <f>D84/$G84</f>
        <v>1.5357379830192721E-2</v>
      </c>
      <c r="E94" s="60">
        <f>E84/$G$84</f>
        <v>0.98322677361580058</v>
      </c>
      <c r="F94" s="60">
        <f>F84/$G$84</f>
        <v>1.4158465540067527E-3</v>
      </c>
      <c r="G94" s="20">
        <f>G84/$G$84</f>
        <v>1</v>
      </c>
      <c r="H94" s="8"/>
      <c r="I94" s="8"/>
      <c r="J94" s="8"/>
      <c r="K94" s="8"/>
    </row>
    <row r="95" spans="1:11" x14ac:dyDescent="0.3">
      <c r="A95" s="8"/>
      <c r="B95" s="11" t="s">
        <v>50</v>
      </c>
      <c r="C95" s="11" t="s">
        <v>61</v>
      </c>
      <c r="D95" s="60">
        <f>D85/$G$85</f>
        <v>1.6588926643091789E-2</v>
      </c>
      <c r="E95" s="60">
        <f>E85/$G$85</f>
        <v>0.98199699768024851</v>
      </c>
      <c r="F95" s="60">
        <f>F85/$G$85</f>
        <v>1.4140756766595575E-3</v>
      </c>
      <c r="G95" s="20">
        <f t="shared" ref="G95" si="6">G85/$G$85</f>
        <v>1</v>
      </c>
      <c r="H95" s="8"/>
      <c r="I95" s="8"/>
      <c r="J95" s="8"/>
      <c r="K95" s="8"/>
    </row>
    <row r="96" spans="1:11" x14ac:dyDescent="0.3">
      <c r="A96" s="8"/>
      <c r="B96" s="11" t="s">
        <v>51</v>
      </c>
      <c r="C96" s="11" t="s">
        <v>63</v>
      </c>
      <c r="D96" s="60">
        <f>D86/$G$86</f>
        <v>1.4619249449613144E-2</v>
      </c>
      <c r="E96" s="60">
        <f>E86/$G$86</f>
        <v>0.9839638426170183</v>
      </c>
      <c r="F96" s="60">
        <f>F86/$G$86</f>
        <v>1.4169079333685062E-3</v>
      </c>
      <c r="G96" s="20">
        <f t="shared" ref="G96" si="7">G86/$G$86</f>
        <v>1</v>
      </c>
      <c r="H96" s="8"/>
      <c r="I96" s="8"/>
      <c r="J96" s="8"/>
      <c r="K96" s="8"/>
    </row>
    <row r="97" spans="1:11" x14ac:dyDescent="0.3">
      <c r="A97" s="8"/>
      <c r="B97" s="11" t="s">
        <v>52</v>
      </c>
      <c r="C97" s="11" t="s">
        <v>62</v>
      </c>
      <c r="D97" s="60">
        <f>D87/$G$87</f>
        <v>1.6667532486896435E-2</v>
      </c>
      <c r="E97" s="60">
        <f>E87/$G$87</f>
        <v>0.98292290890510137</v>
      </c>
      <c r="F97" s="60">
        <f>F87/$G$87</f>
        <v>4.0955860800247456E-4</v>
      </c>
      <c r="G97" s="20">
        <f t="shared" ref="G97" si="8">G87/$G$87</f>
        <v>1</v>
      </c>
      <c r="H97" s="8"/>
      <c r="I97" s="8"/>
      <c r="J97" s="8"/>
      <c r="K97" s="8"/>
    </row>
    <row r="98" spans="1:11" x14ac:dyDescent="0.3">
      <c r="A98" s="8"/>
      <c r="B98" s="11" t="s">
        <v>53</v>
      </c>
      <c r="C98" s="11" t="s">
        <v>64</v>
      </c>
      <c r="D98" s="60">
        <f>D88/$G$88</f>
        <v>1.3948969745505151E-2</v>
      </c>
      <c r="E98" s="60">
        <f>E88/$G$88</f>
        <v>0.98463315850624578</v>
      </c>
      <c r="F98" s="60">
        <f>F88/$G$88</f>
        <v>1.4178717482489938E-3</v>
      </c>
      <c r="G98" s="20">
        <f t="shared" ref="E98:G98" si="9">G88/$G$88</f>
        <v>1</v>
      </c>
      <c r="H98" s="8"/>
      <c r="I98" s="8"/>
      <c r="J98" s="8"/>
      <c r="K98" s="8"/>
    </row>
    <row r="99" spans="1:11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</row>
    <row r="101" spans="1:11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BB23C-CF03-4B84-AC27-64B1E4E83D0E}">
  <dimension ref="A1:J111"/>
  <sheetViews>
    <sheetView zoomScale="115" zoomScaleNormal="115" workbookViewId="0">
      <selection activeCell="C61" sqref="C61:C68"/>
    </sheetView>
  </sheetViews>
  <sheetFormatPr defaultRowHeight="13" x14ac:dyDescent="0.3"/>
  <cols>
    <col min="1" max="1" width="4" style="1" customWidth="1"/>
    <col min="2" max="2" width="16.26953125" style="1" customWidth="1"/>
    <col min="3" max="3" width="10.6328125" style="1" customWidth="1"/>
    <col min="4" max="4" width="15" style="1" customWidth="1"/>
    <col min="5" max="5" width="13.6328125" style="1" customWidth="1"/>
    <col min="6" max="6" width="11.453125" style="1" customWidth="1"/>
    <col min="7" max="7" width="10.81640625" style="1" customWidth="1"/>
    <col min="8" max="16384" width="8.7265625" style="1"/>
  </cols>
  <sheetData>
    <row r="1" spans="1:10" ht="15.5" x14ac:dyDescent="0.3">
      <c r="A1" s="6" t="s">
        <v>72</v>
      </c>
      <c r="B1" s="7"/>
      <c r="C1" s="7"/>
      <c r="D1" s="7"/>
      <c r="E1" s="7"/>
      <c r="F1" s="7"/>
      <c r="G1" s="7"/>
      <c r="H1" s="8"/>
      <c r="I1" s="8"/>
      <c r="J1" s="8"/>
    </row>
    <row r="2" spans="1:10" x14ac:dyDescent="0.3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x14ac:dyDescent="0.3">
      <c r="A3" s="13" t="s">
        <v>35</v>
      </c>
      <c r="B3" s="14"/>
      <c r="C3" s="14"/>
      <c r="D3" s="14"/>
      <c r="E3" s="8"/>
      <c r="F3" s="8"/>
      <c r="G3" s="8"/>
      <c r="H3" s="8"/>
      <c r="I3" s="8"/>
      <c r="J3" s="8"/>
    </row>
    <row r="4" spans="1:10" x14ac:dyDescent="0.3">
      <c r="A4" s="8"/>
      <c r="B4" s="30" t="s">
        <v>39</v>
      </c>
      <c r="C4" s="30" t="s">
        <v>37</v>
      </c>
      <c r="D4" s="30">
        <v>10000</v>
      </c>
      <c r="E4" s="8"/>
      <c r="F4" s="46"/>
      <c r="G4" s="8"/>
      <c r="H4" s="8"/>
      <c r="I4" s="8"/>
      <c r="J4" s="8"/>
    </row>
    <row r="5" spans="1:10" x14ac:dyDescent="0.3">
      <c r="A5" s="8"/>
      <c r="B5" s="30" t="s">
        <v>38</v>
      </c>
      <c r="C5" s="30" t="s">
        <v>65</v>
      </c>
      <c r="D5" s="30">
        <v>800</v>
      </c>
      <c r="E5" s="8"/>
      <c r="F5" s="8"/>
      <c r="G5" s="8"/>
      <c r="H5" s="8"/>
      <c r="I5" s="8"/>
      <c r="J5" s="8"/>
    </row>
    <row r="6" spans="1:10" x14ac:dyDescent="0.3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x14ac:dyDescent="0.3">
      <c r="A7" s="13" t="s">
        <v>13</v>
      </c>
      <c r="B7" s="14"/>
      <c r="C7" s="14"/>
      <c r="D7" s="14"/>
      <c r="E7" s="8"/>
      <c r="F7" s="8"/>
      <c r="G7" s="8"/>
      <c r="H7" s="8"/>
      <c r="I7" s="8"/>
      <c r="J7" s="8"/>
    </row>
    <row r="8" spans="1:10" x14ac:dyDescent="0.3">
      <c r="A8" s="8"/>
      <c r="B8" s="30" t="s">
        <v>20</v>
      </c>
      <c r="C8" s="30" t="s">
        <v>21</v>
      </c>
      <c r="D8" s="72">
        <v>0.06</v>
      </c>
      <c r="E8" s="8"/>
      <c r="F8" s="8"/>
      <c r="G8" s="8"/>
      <c r="H8" s="8"/>
      <c r="I8" s="8"/>
      <c r="J8" s="8"/>
    </row>
    <row r="9" spans="1:10" x14ac:dyDescent="0.3">
      <c r="A9" s="8"/>
      <c r="B9" s="30" t="s">
        <v>19</v>
      </c>
      <c r="C9" s="30" t="s">
        <v>17</v>
      </c>
      <c r="D9" s="30">
        <v>800</v>
      </c>
      <c r="E9" s="8"/>
      <c r="F9" s="8"/>
      <c r="G9" s="8"/>
      <c r="H9" s="8"/>
      <c r="I9" s="8"/>
      <c r="J9" s="8"/>
    </row>
    <row r="10" spans="1:10" x14ac:dyDescent="0.3">
      <c r="A10" s="8"/>
      <c r="B10" s="30" t="s">
        <v>55</v>
      </c>
      <c r="C10" s="30" t="s">
        <v>18</v>
      </c>
      <c r="D10" s="30">
        <v>1000</v>
      </c>
      <c r="E10" s="8"/>
      <c r="F10" s="8"/>
      <c r="G10" s="8"/>
      <c r="H10" s="8"/>
      <c r="I10" s="8"/>
      <c r="J10" s="8"/>
    </row>
    <row r="11" spans="1:10" x14ac:dyDescent="0.3">
      <c r="A11" s="8"/>
      <c r="B11" s="30" t="s">
        <v>40</v>
      </c>
      <c r="C11" s="30" t="s">
        <v>41</v>
      </c>
      <c r="D11" s="30">
        <f>D4/D10</f>
        <v>10</v>
      </c>
      <c r="E11" s="8"/>
      <c r="F11" s="8"/>
      <c r="G11" s="8"/>
      <c r="H11" s="8"/>
      <c r="I11" s="8"/>
      <c r="J11" s="8"/>
    </row>
    <row r="12" spans="1:10" x14ac:dyDescent="0.3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 x14ac:dyDescent="0.3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ht="15.5" x14ac:dyDescent="0.3">
      <c r="A14" s="51" t="s">
        <v>73</v>
      </c>
      <c r="B14" s="51"/>
      <c r="C14" s="51"/>
      <c r="D14" s="51"/>
      <c r="E14" s="51"/>
      <c r="F14" s="8"/>
      <c r="G14" s="8"/>
      <c r="H14" s="8"/>
      <c r="I14" s="8"/>
      <c r="J14" s="8"/>
    </row>
    <row r="15" spans="1:10" x14ac:dyDescent="0.3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x14ac:dyDescent="0.3">
      <c r="A16" s="13" t="s">
        <v>0</v>
      </c>
      <c r="B16" s="14"/>
      <c r="C16" s="14"/>
      <c r="D16" s="14"/>
      <c r="E16" s="14"/>
      <c r="F16" s="8"/>
      <c r="G16" s="8"/>
      <c r="H16" s="8"/>
      <c r="I16" s="8"/>
      <c r="J16" s="8"/>
    </row>
    <row r="17" spans="1:10" x14ac:dyDescent="0.3">
      <c r="A17" s="9"/>
      <c r="B17" s="9"/>
      <c r="C17" s="9"/>
      <c r="D17" s="34" t="s">
        <v>42</v>
      </c>
      <c r="E17" s="33">
        <f>E23/D23</f>
        <v>10</v>
      </c>
      <c r="F17" s="8"/>
      <c r="G17" s="8"/>
      <c r="H17" s="8"/>
      <c r="I17" s="8"/>
      <c r="J17" s="8"/>
    </row>
    <row r="18" spans="1:10" x14ac:dyDescent="0.3">
      <c r="A18" s="24"/>
      <c r="B18" s="24" t="s">
        <v>1</v>
      </c>
      <c r="C18" s="24" t="s">
        <v>67</v>
      </c>
      <c r="D18" s="24" t="s">
        <v>43</v>
      </c>
      <c r="E18" s="25" t="s">
        <v>44</v>
      </c>
      <c r="F18" s="8"/>
      <c r="G18" s="8"/>
      <c r="H18" s="8"/>
      <c r="I18" s="8"/>
      <c r="J18" s="8"/>
    </row>
    <row r="19" spans="1:10" x14ac:dyDescent="0.3">
      <c r="A19" s="10">
        <v>1</v>
      </c>
      <c r="B19" s="11" t="s">
        <v>3</v>
      </c>
      <c r="C19" s="10" t="s">
        <v>5</v>
      </c>
      <c r="D19" s="49">
        <v>6.0000000000000001E-3</v>
      </c>
      <c r="E19" s="11">
        <f>$E$17*D19</f>
        <v>0.06</v>
      </c>
      <c r="F19" s="8"/>
      <c r="G19" s="8"/>
      <c r="H19" s="8"/>
      <c r="I19" s="8"/>
      <c r="J19" s="8"/>
    </row>
    <row r="20" spans="1:10" x14ac:dyDescent="0.3">
      <c r="A20" s="10">
        <v>2</v>
      </c>
      <c r="B20" s="11" t="s">
        <v>14</v>
      </c>
      <c r="C20" s="10" t="s">
        <v>5</v>
      </c>
      <c r="D20" s="49">
        <v>1.4E-2</v>
      </c>
      <c r="E20" s="11">
        <f t="shared" ref="E20:E21" si="0">$E$17*D20</f>
        <v>0.14000000000000001</v>
      </c>
      <c r="F20" s="8"/>
      <c r="G20" s="8"/>
      <c r="H20" s="8"/>
      <c r="I20" s="8"/>
      <c r="J20" s="8"/>
    </row>
    <row r="21" spans="1:10" x14ac:dyDescent="0.3">
      <c r="A21" s="10">
        <v>3</v>
      </c>
      <c r="B21" s="11" t="s">
        <v>4</v>
      </c>
      <c r="C21" s="10" t="s">
        <v>56</v>
      </c>
      <c r="D21" s="11">
        <v>1.4</v>
      </c>
      <c r="E21" s="11">
        <f t="shared" si="0"/>
        <v>14</v>
      </c>
      <c r="F21" s="8"/>
      <c r="G21" s="8"/>
      <c r="H21" s="8"/>
      <c r="I21" s="8"/>
      <c r="J21" s="8"/>
    </row>
    <row r="22" spans="1:10" x14ac:dyDescent="0.3">
      <c r="A22" s="23"/>
      <c r="B22" s="22" t="s">
        <v>6</v>
      </c>
      <c r="C22" s="5"/>
      <c r="D22" s="9"/>
      <c r="E22" s="9"/>
      <c r="F22" s="8"/>
      <c r="G22" s="8"/>
      <c r="H22" s="8"/>
      <c r="I22" s="8"/>
      <c r="J22" s="8"/>
    </row>
    <row r="23" spans="1:10" x14ac:dyDescent="0.3">
      <c r="A23" s="9"/>
      <c r="B23" s="9" t="s">
        <v>15</v>
      </c>
      <c r="C23" s="5" t="s">
        <v>8</v>
      </c>
      <c r="D23" s="9">
        <v>1</v>
      </c>
      <c r="E23" s="9">
        <f>D11</f>
        <v>10</v>
      </c>
      <c r="F23" s="8"/>
      <c r="G23" s="8"/>
      <c r="H23" s="8"/>
      <c r="I23" s="8"/>
      <c r="J23" s="8"/>
    </row>
    <row r="24" spans="1:10" x14ac:dyDescent="0.3">
      <c r="A24" s="29">
        <v>1</v>
      </c>
      <c r="B24" s="30" t="s">
        <v>9</v>
      </c>
      <c r="C24" s="29" t="s">
        <v>5</v>
      </c>
      <c r="D24" s="31">
        <v>0.3</v>
      </c>
      <c r="E24" s="32">
        <f>$E$17*D24</f>
        <v>3</v>
      </c>
      <c r="F24" s="8"/>
      <c r="G24" s="8"/>
      <c r="H24" s="8"/>
      <c r="I24" s="8"/>
      <c r="J24" s="8"/>
    </row>
    <row r="25" spans="1:10" x14ac:dyDescent="0.3">
      <c r="A25" s="29">
        <v>2</v>
      </c>
      <c r="B25" s="30" t="s">
        <v>33</v>
      </c>
      <c r="C25" s="29" t="s">
        <v>5</v>
      </c>
      <c r="D25" s="31">
        <v>5.0000000000000001E-4</v>
      </c>
      <c r="E25" s="32">
        <f t="shared" ref="E25:E29" si="1">$E$17*D25</f>
        <v>5.0000000000000001E-3</v>
      </c>
      <c r="F25" s="16"/>
      <c r="G25" s="8"/>
      <c r="H25" s="8"/>
      <c r="I25" s="8"/>
      <c r="J25" s="8"/>
    </row>
    <row r="26" spans="1:10" x14ac:dyDescent="0.3">
      <c r="A26" s="29">
        <v>3</v>
      </c>
      <c r="B26" s="30" t="s">
        <v>34</v>
      </c>
      <c r="C26" s="29" t="s">
        <v>5</v>
      </c>
      <c r="D26" s="31">
        <v>1E-4</v>
      </c>
      <c r="E26" s="32">
        <f t="shared" si="1"/>
        <v>1E-3</v>
      </c>
      <c r="F26" s="16"/>
      <c r="G26" s="8"/>
      <c r="H26" s="8"/>
      <c r="I26" s="8"/>
      <c r="J26" s="8"/>
    </row>
    <row r="27" spans="1:10" x14ac:dyDescent="0.3">
      <c r="A27" s="29">
        <v>4</v>
      </c>
      <c r="B27" s="30" t="s">
        <v>10</v>
      </c>
      <c r="C27" s="29" t="s">
        <v>5</v>
      </c>
      <c r="D27" s="31">
        <v>1.1999999999999999E-3</v>
      </c>
      <c r="E27" s="32">
        <f t="shared" si="1"/>
        <v>1.1999999999999999E-2</v>
      </c>
      <c r="F27" s="8"/>
      <c r="G27" s="8"/>
      <c r="H27" s="8"/>
      <c r="I27" s="8"/>
      <c r="J27" s="8"/>
    </row>
    <row r="28" spans="1:10" x14ac:dyDescent="0.3">
      <c r="A28" s="29">
        <v>5</v>
      </c>
      <c r="B28" s="30" t="s">
        <v>11</v>
      </c>
      <c r="C28" s="29" t="s">
        <v>5</v>
      </c>
      <c r="D28" s="30">
        <v>8.0000000000000004E-4</v>
      </c>
      <c r="E28" s="32">
        <f t="shared" si="1"/>
        <v>8.0000000000000002E-3</v>
      </c>
      <c r="F28" s="8"/>
      <c r="G28" s="8"/>
      <c r="H28" s="8"/>
      <c r="I28" s="8"/>
      <c r="J28" s="8"/>
    </row>
    <row r="29" spans="1:10" x14ac:dyDescent="0.3">
      <c r="A29" s="29">
        <v>6</v>
      </c>
      <c r="B29" s="30" t="s">
        <v>66</v>
      </c>
      <c r="C29" s="29" t="s">
        <v>5</v>
      </c>
      <c r="D29" s="30">
        <v>2.0000000000000001E-4</v>
      </c>
      <c r="E29" s="32">
        <f t="shared" si="1"/>
        <v>2E-3</v>
      </c>
      <c r="F29" s="8"/>
      <c r="G29" s="8"/>
      <c r="H29" s="8"/>
      <c r="I29" s="8"/>
      <c r="J29" s="8"/>
    </row>
    <row r="30" spans="1:10" x14ac:dyDescent="0.3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x14ac:dyDescent="0.3">
      <c r="A31" s="13" t="s">
        <v>16</v>
      </c>
      <c r="B31" s="14"/>
      <c r="C31" s="14"/>
      <c r="D31" s="14"/>
      <c r="E31" s="14"/>
      <c r="F31" s="8"/>
      <c r="G31" s="8"/>
      <c r="H31" s="8"/>
      <c r="I31" s="8"/>
      <c r="J31" s="8"/>
    </row>
    <row r="32" spans="1:10" x14ac:dyDescent="0.3">
      <c r="A32" s="8"/>
      <c r="B32" s="9"/>
      <c r="C32" s="9"/>
      <c r="D32" s="35" t="s">
        <v>42</v>
      </c>
      <c r="E32" s="33">
        <f>E34/D34</f>
        <v>10</v>
      </c>
      <c r="F32" s="8"/>
      <c r="G32" s="8"/>
      <c r="H32" s="8"/>
      <c r="I32" s="8"/>
      <c r="J32" s="8"/>
    </row>
    <row r="33" spans="1:10" x14ac:dyDescent="0.3">
      <c r="A33" s="24"/>
      <c r="B33" s="24" t="s">
        <v>1</v>
      </c>
      <c r="C33" s="25" t="s">
        <v>67</v>
      </c>
      <c r="D33" s="24" t="s">
        <v>43</v>
      </c>
      <c r="E33" s="25" t="s">
        <v>44</v>
      </c>
      <c r="F33" s="8"/>
      <c r="G33" s="8"/>
      <c r="H33" s="8"/>
      <c r="I33" s="8"/>
      <c r="J33" s="8"/>
    </row>
    <row r="34" spans="1:10" x14ac:dyDescent="0.3">
      <c r="A34" s="10">
        <v>1</v>
      </c>
      <c r="B34" s="11" t="s">
        <v>26</v>
      </c>
      <c r="C34" s="10" t="s">
        <v>8</v>
      </c>
      <c r="D34" s="11">
        <v>1</v>
      </c>
      <c r="E34" s="11">
        <f>D11</f>
        <v>10</v>
      </c>
      <c r="F34" s="8"/>
      <c r="G34" s="8"/>
      <c r="H34" s="8"/>
      <c r="I34" s="8"/>
      <c r="J34" s="8"/>
    </row>
    <row r="35" spans="1:10" x14ac:dyDescent="0.3">
      <c r="A35" s="10">
        <v>2</v>
      </c>
      <c r="B35" s="11" t="s">
        <v>22</v>
      </c>
      <c r="C35" s="10" t="s">
        <v>23</v>
      </c>
      <c r="D35" s="11">
        <f>D8*D10</f>
        <v>60</v>
      </c>
      <c r="E35" s="11">
        <f>$E$32*D35</f>
        <v>600</v>
      </c>
      <c r="F35" s="8"/>
      <c r="G35" s="8"/>
      <c r="H35" s="8"/>
      <c r="I35" s="8"/>
      <c r="J35" s="8"/>
    </row>
    <row r="36" spans="1:10" x14ac:dyDescent="0.3">
      <c r="A36" s="23"/>
      <c r="B36" s="22" t="s">
        <v>6</v>
      </c>
      <c r="C36" s="5"/>
      <c r="D36" s="9"/>
      <c r="E36" s="9"/>
      <c r="F36" s="8"/>
      <c r="G36" s="8"/>
      <c r="H36" s="8"/>
      <c r="I36" s="8"/>
      <c r="J36" s="8"/>
    </row>
    <row r="37" spans="1:10" x14ac:dyDescent="0.3">
      <c r="A37" s="9"/>
      <c r="B37" s="9" t="s">
        <v>24</v>
      </c>
      <c r="C37" s="5" t="s">
        <v>18</v>
      </c>
      <c r="D37" s="9">
        <f>D10</f>
        <v>1000</v>
      </c>
      <c r="E37" s="9">
        <f>$E$32*D37</f>
        <v>10000</v>
      </c>
      <c r="F37" s="8"/>
      <c r="G37" s="8"/>
      <c r="H37" s="8"/>
      <c r="I37" s="8"/>
      <c r="J37" s="8"/>
    </row>
    <row r="38" spans="1:10" x14ac:dyDescent="0.3">
      <c r="A38" s="29">
        <v>1</v>
      </c>
      <c r="B38" s="30" t="s">
        <v>25</v>
      </c>
      <c r="C38" s="29" t="s">
        <v>5</v>
      </c>
      <c r="D38" s="31">
        <v>28.5</v>
      </c>
      <c r="E38" s="32">
        <f t="shared" ref="E38:E43" si="2">$E$32*D38</f>
        <v>285</v>
      </c>
      <c r="F38" s="8"/>
      <c r="G38" s="8"/>
      <c r="H38" s="8"/>
      <c r="I38" s="8"/>
      <c r="J38" s="8"/>
    </row>
    <row r="39" spans="1:10" x14ac:dyDescent="0.3">
      <c r="A39" s="29">
        <v>2</v>
      </c>
      <c r="B39" s="30" t="s">
        <v>33</v>
      </c>
      <c r="C39" s="29" t="s">
        <v>5</v>
      </c>
      <c r="D39" s="31">
        <v>6.0000000000000001E-3</v>
      </c>
      <c r="E39" s="32">
        <f t="shared" si="2"/>
        <v>0.06</v>
      </c>
      <c r="F39" s="16"/>
      <c r="G39" s="8"/>
      <c r="H39" s="8"/>
      <c r="I39" s="8"/>
      <c r="J39" s="8"/>
    </row>
    <row r="40" spans="1:10" x14ac:dyDescent="0.3">
      <c r="A40" s="29">
        <v>3</v>
      </c>
      <c r="B40" s="30" t="s">
        <v>34</v>
      </c>
      <c r="C40" s="29" t="s">
        <v>5</v>
      </c>
      <c r="D40" s="31">
        <v>1.2000000000000001E-3</v>
      </c>
      <c r="E40" s="32">
        <f t="shared" si="2"/>
        <v>1.2E-2</v>
      </c>
      <c r="F40" s="16"/>
      <c r="G40" s="8"/>
      <c r="H40" s="8"/>
      <c r="I40" s="8"/>
      <c r="J40" s="8"/>
    </row>
    <row r="41" spans="1:10" x14ac:dyDescent="0.3">
      <c r="A41" s="29">
        <v>4</v>
      </c>
      <c r="B41" s="30" t="s">
        <v>10</v>
      </c>
      <c r="C41" s="29" t="s">
        <v>5</v>
      </c>
      <c r="D41" s="31">
        <v>0.14399999999999999</v>
      </c>
      <c r="E41" s="32">
        <f t="shared" si="2"/>
        <v>1.44</v>
      </c>
      <c r="F41" s="8"/>
      <c r="G41" s="8"/>
      <c r="H41" s="8"/>
      <c r="I41" s="8"/>
      <c r="J41" s="8"/>
    </row>
    <row r="42" spans="1:10" x14ac:dyDescent="0.3">
      <c r="A42" s="29">
        <v>5</v>
      </c>
      <c r="B42" s="30" t="s">
        <v>11</v>
      </c>
      <c r="C42" s="29" t="s">
        <v>5</v>
      </c>
      <c r="D42" s="31">
        <v>0.114</v>
      </c>
      <c r="E42" s="32">
        <f t="shared" si="2"/>
        <v>1.1400000000000001</v>
      </c>
      <c r="F42" s="8"/>
      <c r="G42" s="8"/>
      <c r="H42" s="8"/>
      <c r="I42" s="8"/>
      <c r="J42" s="8"/>
    </row>
    <row r="43" spans="1:10" x14ac:dyDescent="0.3">
      <c r="A43" s="29">
        <v>6</v>
      </c>
      <c r="B43" s="30" t="s">
        <v>66</v>
      </c>
      <c r="C43" s="29" t="s">
        <v>5</v>
      </c>
      <c r="D43" s="31">
        <v>1.4999999999999999E-2</v>
      </c>
      <c r="E43" s="32">
        <f t="shared" si="2"/>
        <v>0.15</v>
      </c>
      <c r="F43" s="8"/>
      <c r="G43" s="8"/>
      <c r="H43" s="8"/>
      <c r="I43" s="8"/>
      <c r="J43" s="8"/>
    </row>
    <row r="44" spans="1:10" x14ac:dyDescent="0.3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x14ac:dyDescent="0.3">
      <c r="A45" s="17" t="s">
        <v>28</v>
      </c>
      <c r="B45" s="36"/>
      <c r="C45" s="36"/>
      <c r="D45" s="36"/>
      <c r="E45" s="36"/>
      <c r="F45" s="8"/>
      <c r="G45" s="8"/>
      <c r="H45" s="8"/>
      <c r="I45" s="8"/>
      <c r="J45" s="8"/>
    </row>
    <row r="46" spans="1:10" x14ac:dyDescent="0.3">
      <c r="A46" s="9"/>
      <c r="B46" s="9"/>
      <c r="C46" s="9"/>
      <c r="D46" s="34" t="s">
        <v>42</v>
      </c>
      <c r="E46" s="33">
        <f>E48/D48</f>
        <v>10</v>
      </c>
      <c r="F46" s="8"/>
      <c r="G46" s="8"/>
      <c r="H46" s="8"/>
      <c r="I46" s="8"/>
      <c r="J46" s="8"/>
    </row>
    <row r="47" spans="1:10" x14ac:dyDescent="0.3">
      <c r="A47" s="24"/>
      <c r="B47" s="24" t="s">
        <v>1</v>
      </c>
      <c r="C47" s="25" t="s">
        <v>67</v>
      </c>
      <c r="D47" s="24" t="s">
        <v>43</v>
      </c>
      <c r="E47" s="25" t="s">
        <v>44</v>
      </c>
      <c r="F47" s="8"/>
      <c r="G47" s="8"/>
      <c r="H47" s="8"/>
      <c r="I47" s="8"/>
      <c r="J47" s="8"/>
    </row>
    <row r="48" spans="1:10" x14ac:dyDescent="0.3">
      <c r="A48" s="10">
        <v>1</v>
      </c>
      <c r="B48" s="11" t="s">
        <v>31</v>
      </c>
      <c r="C48" s="10" t="s">
        <v>8</v>
      </c>
      <c r="D48" s="11">
        <v>1</v>
      </c>
      <c r="E48" s="11">
        <f>D11</f>
        <v>10</v>
      </c>
      <c r="F48" s="8"/>
      <c r="G48" s="8"/>
      <c r="H48" s="8"/>
      <c r="I48" s="8"/>
      <c r="J48" s="8"/>
    </row>
    <row r="49" spans="1:10" x14ac:dyDescent="0.3">
      <c r="A49" s="10">
        <v>2</v>
      </c>
      <c r="B49" s="11" t="s">
        <v>22</v>
      </c>
      <c r="C49" s="10" t="s">
        <v>30</v>
      </c>
      <c r="D49" s="11">
        <v>2.5000000000000001E-2</v>
      </c>
      <c r="E49" s="41">
        <f>$E$46*D49</f>
        <v>0.25</v>
      </c>
      <c r="F49" s="8"/>
      <c r="G49" s="8"/>
      <c r="H49" s="8"/>
      <c r="I49" s="8"/>
      <c r="J49" s="8"/>
    </row>
    <row r="50" spans="1:10" x14ac:dyDescent="0.3">
      <c r="A50" s="23"/>
      <c r="B50" s="22" t="s">
        <v>6</v>
      </c>
      <c r="C50" s="5"/>
      <c r="D50" s="9"/>
      <c r="E50" s="9"/>
      <c r="F50" s="8"/>
      <c r="G50" s="8"/>
      <c r="H50" s="8"/>
      <c r="I50" s="8"/>
      <c r="J50" s="8"/>
    </row>
    <row r="51" spans="1:10" x14ac:dyDescent="0.3">
      <c r="A51" s="29">
        <v>1</v>
      </c>
      <c r="B51" s="30" t="s">
        <v>25</v>
      </c>
      <c r="C51" s="29" t="s">
        <v>5</v>
      </c>
      <c r="D51" s="47">
        <v>1.1875E-2</v>
      </c>
      <c r="E51" s="32">
        <f>$E$46*D51</f>
        <v>0.11874999999999999</v>
      </c>
      <c r="F51" s="8"/>
      <c r="G51" s="8"/>
      <c r="H51" s="8"/>
      <c r="I51" s="8"/>
      <c r="J51" s="8"/>
    </row>
    <row r="52" spans="1:10" x14ac:dyDescent="0.3">
      <c r="A52" s="29">
        <v>2</v>
      </c>
      <c r="B52" s="30" t="s">
        <v>33</v>
      </c>
      <c r="C52" s="29" t="s">
        <v>5</v>
      </c>
      <c r="D52" s="47">
        <v>2.5000000000000002E-6</v>
      </c>
      <c r="E52" s="32">
        <f t="shared" ref="E52:E56" si="3">$E$46*D52</f>
        <v>2.5000000000000001E-5</v>
      </c>
      <c r="F52" s="18"/>
      <c r="G52" s="8"/>
      <c r="H52" s="8"/>
      <c r="I52" s="8"/>
      <c r="J52" s="8"/>
    </row>
    <row r="53" spans="1:10" x14ac:dyDescent="0.3">
      <c r="A53" s="29">
        <v>3</v>
      </c>
      <c r="B53" s="30" t="s">
        <v>34</v>
      </c>
      <c r="C53" s="29" t="s">
        <v>5</v>
      </c>
      <c r="D53" s="47">
        <v>5.0000000000000008E-7</v>
      </c>
      <c r="E53" s="32">
        <f t="shared" si="3"/>
        <v>5.0000000000000013E-6</v>
      </c>
      <c r="F53" s="48"/>
      <c r="G53" s="8"/>
      <c r="H53" s="8"/>
      <c r="I53" s="8"/>
      <c r="J53" s="8"/>
    </row>
    <row r="54" spans="1:10" x14ac:dyDescent="0.3">
      <c r="A54" s="29">
        <v>4</v>
      </c>
      <c r="B54" s="30" t="s">
        <v>10</v>
      </c>
      <c r="C54" s="29" t="s">
        <v>5</v>
      </c>
      <c r="D54" s="47">
        <v>5.9999999999999995E-5</v>
      </c>
      <c r="E54" s="32">
        <f t="shared" si="3"/>
        <v>5.9999999999999995E-4</v>
      </c>
      <c r="F54" s="8"/>
      <c r="G54" s="8"/>
      <c r="H54" s="8"/>
      <c r="I54" s="8"/>
      <c r="J54" s="8"/>
    </row>
    <row r="55" spans="1:10" x14ac:dyDescent="0.3">
      <c r="A55" s="29">
        <v>5</v>
      </c>
      <c r="B55" s="30" t="s">
        <v>11</v>
      </c>
      <c r="C55" s="29" t="s">
        <v>5</v>
      </c>
      <c r="D55" s="47">
        <v>4.7500000000000003E-5</v>
      </c>
      <c r="E55" s="32">
        <f t="shared" si="3"/>
        <v>4.7500000000000005E-4</v>
      </c>
      <c r="F55" s="8"/>
      <c r="G55" s="8"/>
      <c r="H55" s="8"/>
      <c r="I55" s="8"/>
      <c r="J55" s="8"/>
    </row>
    <row r="56" spans="1:10" x14ac:dyDescent="0.3">
      <c r="A56" s="29">
        <v>6</v>
      </c>
      <c r="B56" s="30" t="s">
        <v>66</v>
      </c>
      <c r="C56" s="29" t="s">
        <v>5</v>
      </c>
      <c r="D56" s="47">
        <v>6.2500000000000003E-6</v>
      </c>
      <c r="E56" s="32">
        <f t="shared" si="3"/>
        <v>6.2500000000000001E-5</v>
      </c>
      <c r="F56" s="8"/>
      <c r="G56" s="8"/>
      <c r="H56" s="8"/>
      <c r="I56" s="8"/>
      <c r="J56" s="8"/>
    </row>
    <row r="57" spans="1:10" x14ac:dyDescent="0.3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x14ac:dyDescent="0.3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ht="15.5" x14ac:dyDescent="0.35">
      <c r="A59" s="52" t="s">
        <v>74</v>
      </c>
      <c r="B59" s="52"/>
      <c r="C59" s="52"/>
      <c r="D59" s="52"/>
      <c r="E59" s="52"/>
      <c r="F59" s="52"/>
      <c r="G59" s="52"/>
      <c r="H59" s="8"/>
      <c r="I59" s="8"/>
      <c r="J59" s="8"/>
    </row>
    <row r="60" spans="1:10" x14ac:dyDescent="0.3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x14ac:dyDescent="0.3">
      <c r="A61" s="9"/>
      <c r="B61" s="53" t="s">
        <v>75</v>
      </c>
      <c r="C61" s="25"/>
      <c r="D61" s="25" t="s">
        <v>46</v>
      </c>
      <c r="E61" s="25" t="s">
        <v>16</v>
      </c>
      <c r="F61" s="25" t="s">
        <v>47</v>
      </c>
      <c r="G61" s="25" t="s">
        <v>48</v>
      </c>
      <c r="H61" s="8"/>
      <c r="I61" s="8"/>
      <c r="J61" s="8"/>
    </row>
    <row r="62" spans="1:10" x14ac:dyDescent="0.3">
      <c r="A62" s="29">
        <v>1</v>
      </c>
      <c r="B62" s="30" t="s">
        <v>25</v>
      </c>
      <c r="C62" s="73" t="s">
        <v>5</v>
      </c>
      <c r="D62" s="32">
        <f>E24</f>
        <v>3</v>
      </c>
      <c r="E62" s="32">
        <f>E38</f>
        <v>285</v>
      </c>
      <c r="F62" s="32">
        <f>E51</f>
        <v>0.11874999999999999</v>
      </c>
      <c r="G62" s="32">
        <f>SUM(D62:F62)</f>
        <v>288.11874999999998</v>
      </c>
      <c r="H62" s="8"/>
      <c r="I62" s="8"/>
      <c r="J62" s="8"/>
    </row>
    <row r="63" spans="1:10" x14ac:dyDescent="0.3">
      <c r="A63" s="29">
        <v>2</v>
      </c>
      <c r="B63" s="30" t="s">
        <v>33</v>
      </c>
      <c r="C63" s="73" t="s">
        <v>5</v>
      </c>
      <c r="D63" s="32">
        <f>E25</f>
        <v>5.0000000000000001E-3</v>
      </c>
      <c r="E63" s="32">
        <f>E39</f>
        <v>0.06</v>
      </c>
      <c r="F63" s="32">
        <f>E52</f>
        <v>2.5000000000000001E-5</v>
      </c>
      <c r="G63" s="32">
        <f t="shared" ref="G63:G68" si="4">SUM(D63:F63)</f>
        <v>6.5024999999999999E-2</v>
      </c>
      <c r="H63" s="8"/>
      <c r="I63" s="8"/>
      <c r="J63" s="8"/>
    </row>
    <row r="64" spans="1:10" x14ac:dyDescent="0.3">
      <c r="A64" s="29">
        <v>3</v>
      </c>
      <c r="B64" s="30" t="s">
        <v>34</v>
      </c>
      <c r="C64" s="73" t="s">
        <v>5</v>
      </c>
      <c r="D64" s="32">
        <f>E26</f>
        <v>1E-3</v>
      </c>
      <c r="E64" s="32">
        <f>E40</f>
        <v>1.2E-2</v>
      </c>
      <c r="F64" s="32">
        <f>E53</f>
        <v>5.0000000000000013E-6</v>
      </c>
      <c r="G64" s="32">
        <f t="shared" si="4"/>
        <v>1.3005000000000001E-2</v>
      </c>
      <c r="H64" s="8"/>
      <c r="I64" s="8"/>
      <c r="J64" s="8"/>
    </row>
    <row r="65" spans="1:10" x14ac:dyDescent="0.3">
      <c r="A65" s="29">
        <v>4</v>
      </c>
      <c r="B65" s="30" t="s">
        <v>10</v>
      </c>
      <c r="C65" s="73" t="s">
        <v>5</v>
      </c>
      <c r="D65" s="32">
        <f>E27</f>
        <v>1.1999999999999999E-2</v>
      </c>
      <c r="E65" s="32">
        <f>E41</f>
        <v>1.44</v>
      </c>
      <c r="F65" s="32">
        <f>E54</f>
        <v>5.9999999999999995E-4</v>
      </c>
      <c r="G65" s="32">
        <f t="shared" si="4"/>
        <v>1.4525999999999999</v>
      </c>
      <c r="H65" s="8"/>
      <c r="I65" s="8"/>
      <c r="J65" s="8"/>
    </row>
    <row r="66" spans="1:10" x14ac:dyDescent="0.3">
      <c r="A66" s="29">
        <v>5</v>
      </c>
      <c r="B66" s="30" t="s">
        <v>32</v>
      </c>
      <c r="C66" s="73" t="s">
        <v>5</v>
      </c>
      <c r="D66" s="32">
        <f>E28</f>
        <v>8.0000000000000002E-3</v>
      </c>
      <c r="E66" s="32">
        <f>E42</f>
        <v>1.1400000000000001</v>
      </c>
      <c r="F66" s="32">
        <f>E55</f>
        <v>4.7500000000000005E-4</v>
      </c>
      <c r="G66" s="32">
        <f t="shared" si="4"/>
        <v>1.1484750000000001</v>
      </c>
      <c r="H66" s="8"/>
      <c r="I66" s="8"/>
      <c r="J66" s="8"/>
    </row>
    <row r="67" spans="1:10" x14ac:dyDescent="0.3">
      <c r="A67" s="29">
        <v>6</v>
      </c>
      <c r="B67" s="30" t="s">
        <v>66</v>
      </c>
      <c r="C67" s="73" t="s">
        <v>5</v>
      </c>
      <c r="D67" s="32">
        <f>E29</f>
        <v>2E-3</v>
      </c>
      <c r="E67" s="32">
        <f>E43</f>
        <v>0.15</v>
      </c>
      <c r="F67" s="32">
        <f>E56</f>
        <v>6.2500000000000001E-5</v>
      </c>
      <c r="G67" s="32">
        <f t="shared" si="4"/>
        <v>0.15206249999999999</v>
      </c>
      <c r="H67" s="8"/>
      <c r="I67" s="8"/>
      <c r="J67" s="8"/>
    </row>
    <row r="68" spans="1:10" x14ac:dyDescent="0.3">
      <c r="A68" s="29">
        <v>7</v>
      </c>
      <c r="B68" s="30" t="s">
        <v>45</v>
      </c>
      <c r="C68" s="73" t="s">
        <v>30</v>
      </c>
      <c r="D68" s="32">
        <f>E21</f>
        <v>14</v>
      </c>
      <c r="E68" s="32">
        <f>E35</f>
        <v>600</v>
      </c>
      <c r="F68" s="32">
        <f>E49</f>
        <v>0.25</v>
      </c>
      <c r="G68" s="32">
        <f t="shared" si="4"/>
        <v>614.25</v>
      </c>
      <c r="H68" s="8"/>
      <c r="I68" s="8"/>
      <c r="J68" s="8"/>
    </row>
    <row r="69" spans="1:10" x14ac:dyDescent="0.3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x14ac:dyDescent="0.3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ht="15.5" x14ac:dyDescent="0.35">
      <c r="A71" s="54" t="s">
        <v>76</v>
      </c>
      <c r="B71" s="54"/>
      <c r="C71" s="55"/>
      <c r="D71" s="55"/>
      <c r="E71" s="56"/>
      <c r="F71" s="56"/>
      <c r="G71" s="8"/>
      <c r="H71" s="8"/>
      <c r="I71" s="8"/>
      <c r="J71" s="8"/>
    </row>
    <row r="72" spans="1:10" x14ac:dyDescent="0.3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x14ac:dyDescent="0.3">
      <c r="A73" s="8"/>
      <c r="B73" s="28" t="s">
        <v>77</v>
      </c>
      <c r="C73" s="28"/>
      <c r="D73" s="44" t="s">
        <v>9</v>
      </c>
      <c r="E73" s="44" t="s">
        <v>33</v>
      </c>
      <c r="F73" s="44" t="s">
        <v>34</v>
      </c>
      <c r="G73" s="44" t="s">
        <v>10</v>
      </c>
      <c r="H73" s="44" t="s">
        <v>11</v>
      </c>
      <c r="I73" s="44" t="s">
        <v>66</v>
      </c>
      <c r="J73" s="8"/>
    </row>
    <row r="74" spans="1:10" x14ac:dyDescent="0.3">
      <c r="A74" s="8"/>
      <c r="B74" s="11" t="s">
        <v>49</v>
      </c>
      <c r="C74" s="11" t="s">
        <v>60</v>
      </c>
      <c r="D74" s="23">
        <v>1</v>
      </c>
      <c r="E74" s="23">
        <v>21</v>
      </c>
      <c r="F74" s="23">
        <v>0</v>
      </c>
      <c r="G74" s="23">
        <v>0</v>
      </c>
      <c r="H74" s="23">
        <v>0</v>
      </c>
      <c r="I74" s="23">
        <v>0</v>
      </c>
      <c r="J74" s="8"/>
    </row>
    <row r="75" spans="1:10" x14ac:dyDescent="0.3">
      <c r="A75" s="8"/>
      <c r="B75" s="11" t="s">
        <v>50</v>
      </c>
      <c r="C75" s="11" t="s">
        <v>61</v>
      </c>
      <c r="D75" s="23">
        <v>0</v>
      </c>
      <c r="E75" s="23">
        <v>2.1999999999999999E-2</v>
      </c>
      <c r="F75" s="23">
        <v>0.35</v>
      </c>
      <c r="G75" s="23">
        <v>0</v>
      </c>
      <c r="H75" s="23">
        <v>0.13</v>
      </c>
      <c r="I75" s="23">
        <v>0</v>
      </c>
      <c r="J75" s="8"/>
    </row>
    <row r="76" spans="1:10" x14ac:dyDescent="0.3">
      <c r="A76" s="8"/>
      <c r="B76" s="11" t="s">
        <v>51</v>
      </c>
      <c r="C76" s="11" t="s">
        <v>63</v>
      </c>
      <c r="D76" s="23">
        <v>0</v>
      </c>
      <c r="E76" s="23">
        <v>0.01</v>
      </c>
      <c r="F76" s="23">
        <v>1.88</v>
      </c>
      <c r="G76" s="23">
        <v>1</v>
      </c>
      <c r="H76" s="23">
        <v>0.7</v>
      </c>
      <c r="I76" s="23">
        <v>0</v>
      </c>
      <c r="J76" s="8"/>
    </row>
    <row r="77" spans="1:10" x14ac:dyDescent="0.3">
      <c r="A77" s="8"/>
      <c r="B77" s="11" t="s">
        <v>52</v>
      </c>
      <c r="C77" s="11" t="s">
        <v>62</v>
      </c>
      <c r="D77" s="23">
        <v>0</v>
      </c>
      <c r="E77" s="23">
        <v>6.0000000000000001E-3</v>
      </c>
      <c r="F77" s="23">
        <v>0</v>
      </c>
      <c r="G77" s="23">
        <v>0</v>
      </c>
      <c r="H77" s="23">
        <v>1.7000000000000001E-2</v>
      </c>
      <c r="I77" s="23">
        <v>0.4</v>
      </c>
      <c r="J77" s="8"/>
    </row>
    <row r="78" spans="1:10" x14ac:dyDescent="0.3">
      <c r="A78" s="8"/>
      <c r="B78" s="11" t="s">
        <v>53</v>
      </c>
      <c r="C78" s="11" t="s">
        <v>64</v>
      </c>
      <c r="D78" s="23">
        <v>0</v>
      </c>
      <c r="E78" s="23">
        <v>0</v>
      </c>
      <c r="F78" s="23">
        <v>0</v>
      </c>
      <c r="G78" s="23">
        <v>0.09</v>
      </c>
      <c r="H78" s="23">
        <v>0</v>
      </c>
      <c r="I78" s="23">
        <v>0</v>
      </c>
      <c r="J78" s="8"/>
    </row>
    <row r="79" spans="1:10" x14ac:dyDescent="0.3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x14ac:dyDescent="0.3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ht="15.5" x14ac:dyDescent="0.35">
      <c r="A81" s="54" t="s">
        <v>78</v>
      </c>
      <c r="B81" s="54"/>
      <c r="C81" s="54"/>
      <c r="D81" s="54"/>
      <c r="E81" s="54"/>
      <c r="F81" s="54"/>
      <c r="G81" s="54"/>
      <c r="H81" s="8"/>
      <c r="I81" s="8"/>
      <c r="J81" s="8"/>
    </row>
    <row r="82" spans="1:10" x14ac:dyDescent="0.3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x14ac:dyDescent="0.3">
      <c r="A83" s="8"/>
      <c r="B83" s="22" t="s">
        <v>77</v>
      </c>
      <c r="C83" s="22"/>
      <c r="D83" s="43" t="s">
        <v>46</v>
      </c>
      <c r="E83" s="43" t="s">
        <v>16</v>
      </c>
      <c r="F83" s="43" t="s">
        <v>47</v>
      </c>
      <c r="G83" s="23" t="s">
        <v>48</v>
      </c>
      <c r="H83" s="8"/>
      <c r="I83" s="8" t="s">
        <v>54</v>
      </c>
      <c r="J83" s="8"/>
    </row>
    <row r="84" spans="1:10" x14ac:dyDescent="0.3">
      <c r="A84" s="8"/>
      <c r="B84" s="11" t="s">
        <v>49</v>
      </c>
      <c r="C84" s="11" t="s">
        <v>60</v>
      </c>
      <c r="D84" s="57">
        <f t="array" ref="D84:D88">MMULT($D$74:$I$78, D62:D67)</f>
        <v>3.105</v>
      </c>
      <c r="E84" s="57">
        <f t="array" ref="E84:E88">MMULT($D$74:$I$78, E62:E67)</f>
        <v>286.26</v>
      </c>
      <c r="F84" s="57">
        <f t="array" ref="F84:F88">MMULT($D$74:$I$78, F62:F67)</f>
        <v>0.11927499999999999</v>
      </c>
      <c r="G84" s="58">
        <f t="array" ref="G84:G88">MMULT($D$74:$I$78, G62:G67)</f>
        <v>289.48427499999997</v>
      </c>
      <c r="H84" s="8"/>
      <c r="I84" s="19">
        <f>SUM(D84:F84)</f>
        <v>289.48427500000003</v>
      </c>
      <c r="J84" s="8"/>
    </row>
    <row r="85" spans="1:10" x14ac:dyDescent="0.3">
      <c r="A85" s="8"/>
      <c r="B85" s="11" t="s">
        <v>50</v>
      </c>
      <c r="C85" s="11" t="s">
        <v>61</v>
      </c>
      <c r="D85" s="57">
        <v>1.5E-3</v>
      </c>
      <c r="E85" s="57">
        <v>0.15372000000000002</v>
      </c>
      <c r="F85" s="57">
        <v>6.4050000000000012E-5</v>
      </c>
      <c r="G85" s="58">
        <v>0.15528405000000001</v>
      </c>
      <c r="H85" s="8"/>
      <c r="I85" s="19">
        <f t="shared" ref="I85:I88" si="5">SUM(D85:F85)</f>
        <v>0.15528405000000003</v>
      </c>
      <c r="J85" s="8"/>
    </row>
    <row r="86" spans="1:10" x14ac:dyDescent="0.3">
      <c r="A86" s="8"/>
      <c r="B86" s="11" t="s">
        <v>51</v>
      </c>
      <c r="C86" s="11" t="s">
        <v>63</v>
      </c>
      <c r="D86" s="57">
        <v>1.9529999999999999E-2</v>
      </c>
      <c r="E86" s="57">
        <v>2.2611600000000003</v>
      </c>
      <c r="F86" s="57">
        <v>9.4215E-4</v>
      </c>
      <c r="G86" s="58">
        <v>2.2816321500000001</v>
      </c>
      <c r="H86" s="8"/>
      <c r="I86" s="19">
        <f t="shared" si="5"/>
        <v>2.2816321500000005</v>
      </c>
      <c r="J86" s="8"/>
    </row>
    <row r="87" spans="1:10" x14ac:dyDescent="0.3">
      <c r="A87" s="8"/>
      <c r="B87" s="11" t="s">
        <v>52</v>
      </c>
      <c r="C87" s="11" t="s">
        <v>62</v>
      </c>
      <c r="D87" s="57">
        <v>9.6600000000000006E-4</v>
      </c>
      <c r="E87" s="57">
        <v>7.9740000000000005E-2</v>
      </c>
      <c r="F87" s="57">
        <v>3.3225000000000001E-5</v>
      </c>
      <c r="G87" s="58">
        <v>8.0739224999999998E-2</v>
      </c>
      <c r="H87" s="8"/>
      <c r="I87" s="19">
        <f t="shared" si="5"/>
        <v>8.0739224999999998E-2</v>
      </c>
      <c r="J87" s="8"/>
    </row>
    <row r="88" spans="1:10" x14ac:dyDescent="0.3">
      <c r="A88" s="8"/>
      <c r="B88" s="11" t="s">
        <v>53</v>
      </c>
      <c r="C88" s="11" t="s">
        <v>64</v>
      </c>
      <c r="D88" s="57">
        <v>1.0799999999999998E-3</v>
      </c>
      <c r="E88" s="57">
        <v>0.12959999999999999</v>
      </c>
      <c r="F88" s="57">
        <v>5.3999999999999991E-5</v>
      </c>
      <c r="G88" s="58">
        <v>0.13073399999999999</v>
      </c>
      <c r="H88" s="8"/>
      <c r="I88" s="19">
        <f t="shared" si="5"/>
        <v>0.13073399999999999</v>
      </c>
      <c r="J88" s="8"/>
    </row>
    <row r="89" spans="1:10" x14ac:dyDescent="0.3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x14ac:dyDescent="0.3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x14ac:dyDescent="0.3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x14ac:dyDescent="0.3">
      <c r="A92" s="8"/>
      <c r="B92" s="59" t="s">
        <v>79</v>
      </c>
      <c r="C92" s="39"/>
      <c r="D92" s="39"/>
      <c r="E92" s="39"/>
      <c r="F92" s="39"/>
      <c r="G92" s="39"/>
      <c r="H92" s="8"/>
      <c r="I92" s="8"/>
      <c r="J92" s="8"/>
    </row>
    <row r="93" spans="1:10" x14ac:dyDescent="0.3">
      <c r="A93" s="8"/>
      <c r="B93" s="22" t="s">
        <v>77</v>
      </c>
      <c r="C93" s="22"/>
      <c r="D93" s="43" t="s">
        <v>46</v>
      </c>
      <c r="E93" s="43" t="s">
        <v>16</v>
      </c>
      <c r="F93" s="43" t="s">
        <v>47</v>
      </c>
      <c r="G93" s="23" t="s">
        <v>48</v>
      </c>
      <c r="H93" s="8"/>
      <c r="I93" s="8"/>
      <c r="J93" s="8"/>
    </row>
    <row r="94" spans="1:10" x14ac:dyDescent="0.3">
      <c r="A94" s="8"/>
      <c r="B94" s="11" t="s">
        <v>49</v>
      </c>
      <c r="C94" s="11" t="s">
        <v>60</v>
      </c>
      <c r="D94" s="60">
        <f>D84/$G84</f>
        <v>1.0725971212080519E-2</v>
      </c>
      <c r="E94" s="60">
        <f>E84/$G$84</f>
        <v>0.98886200295335569</v>
      </c>
      <c r="F94" s="60">
        <f>F84/$G$84</f>
        <v>4.1202583456389819E-4</v>
      </c>
      <c r="G94" s="20">
        <f>G84/$G$84</f>
        <v>1</v>
      </c>
      <c r="H94" s="8"/>
      <c r="I94" s="8"/>
      <c r="J94" s="8"/>
    </row>
    <row r="95" spans="1:10" x14ac:dyDescent="0.3">
      <c r="A95" s="8"/>
      <c r="B95" s="11" t="s">
        <v>50</v>
      </c>
      <c r="C95" s="11" t="s">
        <v>61</v>
      </c>
      <c r="D95" s="60">
        <f>D85/$G$85</f>
        <v>9.6597171441625846E-3</v>
      </c>
      <c r="E95" s="60">
        <f t="shared" ref="E95:G95" si="6">E85/$G$85</f>
        <v>0.98992781293378174</v>
      </c>
      <c r="F95" s="60">
        <f t="shared" si="6"/>
        <v>4.1246992205574241E-4</v>
      </c>
      <c r="G95" s="20">
        <f t="shared" si="6"/>
        <v>1</v>
      </c>
      <c r="H95" s="8"/>
      <c r="I95" s="8"/>
      <c r="J95" s="8"/>
    </row>
    <row r="96" spans="1:10" x14ac:dyDescent="0.3">
      <c r="A96" s="8"/>
      <c r="B96" s="11" t="s">
        <v>51</v>
      </c>
      <c r="C96" s="11" t="s">
        <v>63</v>
      </c>
      <c r="D96" s="60">
        <f>D86/$G$86</f>
        <v>8.5596619945945262E-3</v>
      </c>
      <c r="E96" s="60">
        <f t="shared" ref="E96:G96" si="7">E86/$G$86</f>
        <v>0.99102740991793981</v>
      </c>
      <c r="F96" s="60">
        <f t="shared" si="7"/>
        <v>4.1292808746580816E-4</v>
      </c>
      <c r="G96" s="20">
        <f t="shared" si="7"/>
        <v>1</v>
      </c>
      <c r="H96" s="8"/>
      <c r="I96" s="8"/>
      <c r="J96" s="8"/>
    </row>
    <row r="97" spans="1:10" x14ac:dyDescent="0.3">
      <c r="A97" s="8"/>
      <c r="B97" s="11" t="s">
        <v>52</v>
      </c>
      <c r="C97" s="11" t="s">
        <v>62</v>
      </c>
      <c r="D97" s="60">
        <f>D87/$G$87</f>
        <v>1.1964444791239946E-2</v>
      </c>
      <c r="E97" s="60">
        <f t="shared" ref="E97:G97" si="8">E87/$G$87</f>
        <v>0.98762404518993097</v>
      </c>
      <c r="F97" s="60">
        <f t="shared" si="8"/>
        <v>4.1151001882913792E-4</v>
      </c>
      <c r="G97" s="20">
        <f t="shared" si="8"/>
        <v>1</v>
      </c>
      <c r="H97" s="8"/>
      <c r="I97" s="8"/>
      <c r="J97" s="8"/>
    </row>
    <row r="98" spans="1:10" x14ac:dyDescent="0.3">
      <c r="A98" s="8"/>
      <c r="B98" s="11" t="s">
        <v>53</v>
      </c>
      <c r="C98" s="11" t="s">
        <v>64</v>
      </c>
      <c r="D98" s="60">
        <f>D88/$G$88</f>
        <v>8.2610491532424616E-3</v>
      </c>
      <c r="E98" s="60">
        <f t="shared" ref="E98:G98" si="9">E88/$G$88</f>
        <v>0.99132589838909546</v>
      </c>
      <c r="F98" s="60">
        <f t="shared" si="9"/>
        <v>4.1305245766212306E-4</v>
      </c>
      <c r="G98" s="20">
        <f t="shared" si="9"/>
        <v>1</v>
      </c>
      <c r="H98" s="8"/>
      <c r="I98" s="8"/>
      <c r="J98" s="8"/>
    </row>
    <row r="99" spans="1:10" x14ac:dyDescent="0.3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61ECC-F6D4-4AA7-BE8D-88C512C5BF9D}">
  <dimension ref="A1:H34"/>
  <sheetViews>
    <sheetView zoomScale="115" zoomScaleNormal="115" workbookViewId="0">
      <selection sqref="A1:G1"/>
    </sheetView>
  </sheetViews>
  <sheetFormatPr defaultRowHeight="13" x14ac:dyDescent="0.3"/>
  <cols>
    <col min="1" max="1" width="12.1796875" style="1" customWidth="1"/>
    <col min="2" max="2" width="16.6328125" style="1" customWidth="1"/>
    <col min="3" max="3" width="16.08984375" style="1" customWidth="1"/>
    <col min="4" max="4" width="12.7265625" style="1" customWidth="1"/>
    <col min="5" max="5" width="19.7265625" style="1" customWidth="1"/>
    <col min="6" max="6" width="14.7265625" style="1" customWidth="1"/>
    <col min="7" max="16384" width="8.7265625" style="1"/>
  </cols>
  <sheetData>
    <row r="1" spans="1:8" ht="15.5" x14ac:dyDescent="0.3">
      <c r="A1" s="6" t="s">
        <v>72</v>
      </c>
      <c r="B1" s="7"/>
      <c r="C1" s="7"/>
      <c r="D1" s="7"/>
      <c r="E1" s="7"/>
      <c r="F1" s="7"/>
      <c r="G1" s="7"/>
      <c r="H1" s="8"/>
    </row>
    <row r="2" spans="1:8" x14ac:dyDescent="0.3">
      <c r="A2" s="8"/>
      <c r="B2" s="8"/>
      <c r="C2" s="8"/>
      <c r="D2" s="8"/>
      <c r="E2" s="8"/>
      <c r="F2" s="8"/>
      <c r="G2" s="8"/>
      <c r="H2" s="8"/>
    </row>
    <row r="3" spans="1:8" x14ac:dyDescent="0.3">
      <c r="A3" s="8"/>
      <c r="B3" s="8"/>
      <c r="C3" s="8"/>
      <c r="D3" s="8"/>
      <c r="E3" s="8"/>
      <c r="F3" s="8"/>
      <c r="G3" s="8"/>
      <c r="H3" s="8"/>
    </row>
    <row r="4" spans="1:8" ht="15.5" x14ac:dyDescent="0.3">
      <c r="A4" s="51" t="s">
        <v>84</v>
      </c>
      <c r="B4" s="62"/>
      <c r="C4" s="63"/>
      <c r="D4" s="63"/>
      <c r="E4" s="63"/>
      <c r="F4" s="63"/>
      <c r="G4" s="8"/>
      <c r="H4" s="8"/>
    </row>
    <row r="5" spans="1:8" x14ac:dyDescent="0.3">
      <c r="A5" s="22"/>
      <c r="B5" s="22"/>
      <c r="C5" s="23" t="s">
        <v>57</v>
      </c>
      <c r="D5" s="23" t="s">
        <v>58</v>
      </c>
      <c r="E5" s="23" t="s">
        <v>59</v>
      </c>
      <c r="F5" s="23" t="s">
        <v>58</v>
      </c>
      <c r="G5" s="8"/>
      <c r="H5" s="8"/>
    </row>
    <row r="6" spans="1:8" x14ac:dyDescent="0.3">
      <c r="A6" s="11" t="s">
        <v>49</v>
      </c>
      <c r="B6" s="11" t="s">
        <v>60</v>
      </c>
      <c r="C6" s="67">
        <f>'LED 10w'!G84</f>
        <v>48.523902399999997</v>
      </c>
      <c r="D6" s="67">
        <f>'Incand 60w'!G84</f>
        <v>289.48427499999997</v>
      </c>
      <c r="E6" s="61">
        <f>C6/D6</f>
        <v>0.16762189379716741</v>
      </c>
      <c r="F6" s="5">
        <v>1</v>
      </c>
      <c r="G6" s="8"/>
      <c r="H6" s="8"/>
    </row>
    <row r="7" spans="1:8" x14ac:dyDescent="0.3">
      <c r="A7" s="11" t="s">
        <v>50</v>
      </c>
      <c r="B7" s="11" t="s">
        <v>61</v>
      </c>
      <c r="C7" s="67">
        <f>'LED 10w'!G85</f>
        <v>2.6089692800000005E-2</v>
      </c>
      <c r="D7" s="67">
        <f>'Incand 60w'!G85</f>
        <v>0.15528405000000001</v>
      </c>
      <c r="E7" s="61">
        <f t="shared" ref="E7:E10" si="0">C7/D7</f>
        <v>0.16801270188406345</v>
      </c>
      <c r="F7" s="5">
        <v>1</v>
      </c>
      <c r="G7" s="8"/>
      <c r="H7" s="8"/>
    </row>
    <row r="8" spans="1:8" x14ac:dyDescent="0.3">
      <c r="A8" s="11" t="s">
        <v>51</v>
      </c>
      <c r="B8" s="11" t="s">
        <v>63</v>
      </c>
      <c r="C8" s="67">
        <f>'LED 10w'!G86</f>
        <v>0.3830018784</v>
      </c>
      <c r="D8" s="67">
        <f>'Incand 60w'!G86</f>
        <v>2.2816321500000001</v>
      </c>
      <c r="E8" s="61">
        <f t="shared" si="0"/>
        <v>0.16786311430613388</v>
      </c>
      <c r="F8" s="5">
        <v>1</v>
      </c>
      <c r="G8" s="8"/>
      <c r="H8" s="8"/>
    </row>
    <row r="9" spans="1:8" x14ac:dyDescent="0.3">
      <c r="A9" s="11" t="s">
        <v>52</v>
      </c>
      <c r="B9" s="11" t="s">
        <v>62</v>
      </c>
      <c r="C9" s="67">
        <f>'LED 10w'!G87</f>
        <v>1.35208976E-2</v>
      </c>
      <c r="D9" s="67">
        <f>'Incand 60w'!G87</f>
        <v>8.0739224999999998E-2</v>
      </c>
      <c r="E9" s="61">
        <f t="shared" si="0"/>
        <v>0.16746380213582679</v>
      </c>
      <c r="F9" s="5">
        <v>1</v>
      </c>
      <c r="G9" s="8"/>
      <c r="H9" s="8"/>
    </row>
    <row r="10" spans="1:8" x14ac:dyDescent="0.3">
      <c r="A10" s="11" t="s">
        <v>53</v>
      </c>
      <c r="B10" s="11" t="s">
        <v>64</v>
      </c>
      <c r="C10" s="67">
        <f>'LED 10w'!G88</f>
        <v>2.1937103999999999E-2</v>
      </c>
      <c r="D10" s="67">
        <f>'Incand 60w'!G88</f>
        <v>0.13073399999999999</v>
      </c>
      <c r="E10" s="61">
        <f t="shared" si="0"/>
        <v>0.16779953187388133</v>
      </c>
      <c r="F10" s="5">
        <v>1</v>
      </c>
      <c r="G10" s="8"/>
      <c r="H10" s="8"/>
    </row>
    <row r="11" spans="1:8" x14ac:dyDescent="0.3">
      <c r="A11" s="8"/>
      <c r="B11" s="8"/>
      <c r="C11" s="8"/>
      <c r="D11" s="64"/>
      <c r="E11" s="65"/>
      <c r="F11" s="66"/>
      <c r="G11" s="8"/>
      <c r="H11" s="8"/>
    </row>
    <row r="12" spans="1:8" x14ac:dyDescent="0.3">
      <c r="A12" s="8"/>
      <c r="B12" s="8"/>
      <c r="C12" s="8"/>
      <c r="D12" s="64"/>
      <c r="E12" s="65"/>
      <c r="F12" s="66"/>
      <c r="G12" s="8"/>
      <c r="H12" s="8"/>
    </row>
    <row r="13" spans="1:8" x14ac:dyDescent="0.3">
      <c r="A13" s="8"/>
      <c r="B13" s="8"/>
      <c r="C13" s="8"/>
      <c r="D13" s="8"/>
      <c r="E13" s="8"/>
      <c r="F13" s="8"/>
      <c r="G13" s="8"/>
      <c r="H13" s="8"/>
    </row>
    <row r="14" spans="1:8" ht="15.5" x14ac:dyDescent="0.3">
      <c r="A14" s="51" t="s">
        <v>81</v>
      </c>
      <c r="B14" s="51"/>
      <c r="C14" s="51"/>
      <c r="D14" s="51"/>
      <c r="E14" s="51"/>
      <c r="F14" s="51"/>
      <c r="G14" s="8"/>
      <c r="H14" s="8"/>
    </row>
    <row r="15" spans="1:8" x14ac:dyDescent="0.3">
      <c r="A15" s="22"/>
      <c r="B15" s="22" t="s">
        <v>67</v>
      </c>
      <c r="C15" s="23" t="s">
        <v>57</v>
      </c>
      <c r="D15" s="23" t="s">
        <v>58</v>
      </c>
      <c r="E15" s="23" t="s">
        <v>68</v>
      </c>
      <c r="F15" s="23" t="s">
        <v>70</v>
      </c>
      <c r="G15" s="8"/>
      <c r="H15" s="8"/>
    </row>
    <row r="16" spans="1:8" x14ac:dyDescent="0.3">
      <c r="A16" s="11" t="s">
        <v>49</v>
      </c>
      <c r="B16" s="11" t="s">
        <v>69</v>
      </c>
      <c r="C16" s="68">
        <f>C6/$E$16</f>
        <v>7.3521064242424239E-3</v>
      </c>
      <c r="D16" s="68">
        <f>D6/$E$16</f>
        <v>4.3861253787878786E-2</v>
      </c>
      <c r="E16" s="5">
        <v>6600</v>
      </c>
      <c r="F16" s="5">
        <v>0.4</v>
      </c>
      <c r="G16" s="8"/>
      <c r="H16" s="8"/>
    </row>
    <row r="17" spans="1:8" x14ac:dyDescent="0.3">
      <c r="A17" s="11" t="s">
        <v>50</v>
      </c>
      <c r="B17" s="11" t="s">
        <v>69</v>
      </c>
      <c r="C17" s="68">
        <f>C7/$E$17</f>
        <v>8.5260433986928119E-3</v>
      </c>
      <c r="D17" s="68">
        <f>D7/$E$17</f>
        <v>5.0746421568627451E-2</v>
      </c>
      <c r="E17" s="5">
        <v>3.06</v>
      </c>
      <c r="F17" s="5">
        <v>0.3</v>
      </c>
      <c r="G17" s="8"/>
      <c r="H17" s="8"/>
    </row>
    <row r="18" spans="1:8" x14ac:dyDescent="0.3">
      <c r="A18" s="11" t="s">
        <v>51</v>
      </c>
      <c r="B18" s="11" t="s">
        <v>69</v>
      </c>
      <c r="C18" s="68">
        <f>C8/$E$18</f>
        <v>1.964112196923077E-2</v>
      </c>
      <c r="D18" s="68">
        <f>D8/$E$18</f>
        <v>0.11700677692307693</v>
      </c>
      <c r="E18" s="5">
        <v>19.5</v>
      </c>
      <c r="F18" s="5">
        <v>0.1</v>
      </c>
      <c r="G18" s="8"/>
      <c r="H18" s="8"/>
    </row>
    <row r="19" spans="1:8" x14ac:dyDescent="0.3">
      <c r="A19" s="11" t="s">
        <v>52</v>
      </c>
      <c r="B19" s="11" t="s">
        <v>69</v>
      </c>
      <c r="C19" s="68">
        <f>C9/$E$19</f>
        <v>5.9043220960698691E-3</v>
      </c>
      <c r="D19" s="68">
        <f>D9/$E$19</f>
        <v>3.5257303493449778E-2</v>
      </c>
      <c r="E19" s="5">
        <v>2.29</v>
      </c>
      <c r="F19" s="5">
        <v>0.1</v>
      </c>
      <c r="G19" s="8"/>
      <c r="H19" s="8"/>
    </row>
    <row r="20" spans="1:8" x14ac:dyDescent="0.3">
      <c r="A20" s="11" t="s">
        <v>53</v>
      </c>
      <c r="B20" s="11" t="s">
        <v>69</v>
      </c>
      <c r="C20" s="68">
        <f>C10/$E$20</f>
        <v>2.8826680683311434E-4</v>
      </c>
      <c r="D20" s="68">
        <f>D10/$E$20</f>
        <v>1.7179237844940868E-3</v>
      </c>
      <c r="E20" s="5">
        <v>76.099999999999994</v>
      </c>
      <c r="F20" s="5">
        <v>0.1</v>
      </c>
      <c r="G20" s="8"/>
      <c r="H20" s="8"/>
    </row>
    <row r="21" spans="1:8" x14ac:dyDescent="0.3">
      <c r="A21" s="8"/>
      <c r="B21" s="8"/>
      <c r="C21" s="8"/>
      <c r="D21" s="8"/>
      <c r="E21" s="8"/>
      <c r="F21" s="8"/>
      <c r="G21" s="8"/>
      <c r="H21" s="8"/>
    </row>
    <row r="22" spans="1:8" x14ac:dyDescent="0.3">
      <c r="A22" s="8"/>
      <c r="B22" s="8"/>
      <c r="C22" s="8"/>
      <c r="D22" s="8"/>
      <c r="E22" s="8"/>
      <c r="F22" s="8"/>
      <c r="G22" s="8"/>
      <c r="H22" s="8"/>
    </row>
    <row r="23" spans="1:8" ht="15.5" x14ac:dyDescent="0.3">
      <c r="A23" s="51" t="s">
        <v>82</v>
      </c>
      <c r="B23" s="51"/>
      <c r="C23" s="51"/>
      <c r="D23" s="51"/>
      <c r="E23" s="8"/>
      <c r="F23" s="8"/>
      <c r="G23" s="8"/>
      <c r="H23" s="8"/>
    </row>
    <row r="24" spans="1:8" ht="25.5" customHeight="1" x14ac:dyDescent="0.3">
      <c r="A24" s="23" t="s">
        <v>26</v>
      </c>
      <c r="B24" s="69" t="s">
        <v>83</v>
      </c>
      <c r="D24" s="8"/>
      <c r="E24" s="8"/>
      <c r="F24" s="8"/>
      <c r="G24" s="8"/>
      <c r="H24" s="8"/>
    </row>
    <row r="25" spans="1:8" ht="15.5" x14ac:dyDescent="0.3">
      <c r="A25" s="70" t="s">
        <v>57</v>
      </c>
      <c r="B25" s="71">
        <f>SUMPRODUCT(C16:C20, F16:F20)</f>
        <v>8.0820266765181878E-3</v>
      </c>
      <c r="D25" s="8"/>
      <c r="E25" s="8"/>
      <c r="F25" s="8"/>
      <c r="G25" s="8"/>
      <c r="H25" s="8"/>
    </row>
    <row r="26" spans="1:8" ht="15.5" x14ac:dyDescent="0.3">
      <c r="A26" s="70" t="s">
        <v>71</v>
      </c>
      <c r="B26" s="71">
        <f>SUMPRODUCT(D16:D20, F16:F20)</f>
        <v>4.8166628405841828E-2</v>
      </c>
      <c r="D26" s="8"/>
      <c r="E26" s="8"/>
      <c r="F26" s="8"/>
      <c r="G26" s="8"/>
      <c r="H26" s="8"/>
    </row>
    <row r="27" spans="1:8" x14ac:dyDescent="0.3">
      <c r="A27" s="8"/>
      <c r="B27" s="8"/>
      <c r="C27" s="8"/>
      <c r="D27" s="8"/>
      <c r="E27" s="8"/>
      <c r="F27" s="8"/>
      <c r="G27" s="8"/>
      <c r="H27" s="8"/>
    </row>
    <row r="28" spans="1:8" x14ac:dyDescent="0.3">
      <c r="A28" s="8"/>
      <c r="B28" s="8"/>
      <c r="C28" s="8"/>
      <c r="D28" s="8"/>
      <c r="E28" s="8"/>
      <c r="F28" s="8"/>
      <c r="G28" s="8"/>
      <c r="H28" s="8"/>
    </row>
    <row r="29" spans="1:8" x14ac:dyDescent="0.3">
      <c r="A29" s="8"/>
      <c r="B29" s="8"/>
      <c r="C29" s="8"/>
      <c r="D29" s="8"/>
      <c r="E29" s="8"/>
      <c r="F29" s="8"/>
      <c r="G29" s="8"/>
      <c r="H29" s="8"/>
    </row>
    <row r="30" spans="1:8" x14ac:dyDescent="0.3">
      <c r="A30" s="8"/>
      <c r="B30" s="8"/>
      <c r="C30" s="8"/>
      <c r="D30" s="8"/>
      <c r="E30" s="8"/>
      <c r="F30" s="8"/>
      <c r="G30" s="8"/>
      <c r="H30" s="8"/>
    </row>
    <row r="31" spans="1:8" x14ac:dyDescent="0.3">
      <c r="A31" s="8"/>
      <c r="B31" s="8"/>
      <c r="C31" s="8"/>
      <c r="D31" s="8"/>
      <c r="E31" s="8"/>
      <c r="F31" s="8"/>
      <c r="G31" s="8"/>
      <c r="H31" s="8"/>
    </row>
    <row r="32" spans="1:8" x14ac:dyDescent="0.3">
      <c r="A32" s="8"/>
      <c r="B32" s="8"/>
      <c r="C32" s="8"/>
      <c r="D32" s="8"/>
      <c r="E32" s="8"/>
      <c r="F32" s="8"/>
      <c r="G32" s="8"/>
      <c r="H32" s="8"/>
    </row>
    <row r="33" spans="1:8" x14ac:dyDescent="0.3">
      <c r="A33" s="8"/>
      <c r="B33" s="8"/>
      <c r="C33" s="8"/>
      <c r="D33" s="8"/>
      <c r="E33" s="8"/>
      <c r="F33" s="8"/>
      <c r="G33" s="8"/>
      <c r="H33" s="8"/>
    </row>
    <row r="34" spans="1:8" x14ac:dyDescent="0.3">
      <c r="A34" s="8"/>
      <c r="B34" s="8"/>
      <c r="C34" s="8"/>
      <c r="D34" s="8"/>
      <c r="E34" s="8"/>
      <c r="F34" s="8"/>
      <c r="G34" s="8"/>
      <c r="H3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LED 10w</vt:lpstr>
      <vt:lpstr>Incand 60w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 Kim Leng</dc:creator>
  <cp:lastModifiedBy>Poh Kim Leng</cp:lastModifiedBy>
  <dcterms:created xsi:type="dcterms:W3CDTF">2015-06-05T18:17:20Z</dcterms:created>
  <dcterms:modified xsi:type="dcterms:W3CDTF">2025-08-08T04:58:41Z</dcterms:modified>
</cp:coreProperties>
</file>