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lass00\DSS\dss5202 2025\code\06 EEIOA\"/>
    </mc:Choice>
  </mc:AlternateContent>
  <xr:revisionPtr revIDLastSave="0" documentId="13_ncr:1_{EE12816E-54F9-4CAC-9B13-9BC08CCEC6F2}" xr6:coauthVersionLast="47" xr6:coauthVersionMax="47" xr10:uidLastSave="{00000000-0000-0000-0000-000000000000}"/>
  <bookViews>
    <workbookView xWindow="5655" yWindow="675" windowWidth="39210" windowHeight="19485" activeTab="4" xr2:uid="{00000000-000D-0000-FFFF-FFFF00000000}"/>
  </bookViews>
  <sheets>
    <sheet name="2-sector" sheetId="7" r:id="rId1"/>
    <sheet name="3-sector" sheetId="6" r:id="rId2"/>
    <sheet name="8-sector" sheetId="5" r:id="rId3"/>
    <sheet name="wood-paper-books" sheetId="9" r:id="rId4"/>
    <sheet name="demestic-export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0" l="1"/>
  <c r="E10" i="10" s="1"/>
  <c r="H7" i="10"/>
  <c r="H6" i="10"/>
  <c r="G43" i="10"/>
  <c r="F42" i="10"/>
  <c r="E41" i="10"/>
  <c r="G32" i="10"/>
  <c r="F31" i="10"/>
  <c r="E30" i="10"/>
  <c r="D10" i="10"/>
  <c r="C10" i="10"/>
  <c r="C46" i="9" a="1"/>
  <c r="C48" i="9" s="1"/>
  <c r="G43" i="9"/>
  <c r="F42" i="9"/>
  <c r="E41" i="9"/>
  <c r="E35" i="9" a="1"/>
  <c r="E35" i="9" s="1"/>
  <c r="C35" i="9" a="1"/>
  <c r="C36" i="9" s="1"/>
  <c r="G32" i="9"/>
  <c r="F31" i="9"/>
  <c r="E30" i="9"/>
  <c r="G8" i="9"/>
  <c r="E10" i="9" s="1"/>
  <c r="G7" i="9"/>
  <c r="D10" i="9" s="1"/>
  <c r="G6" i="9"/>
  <c r="C10" i="9" s="1"/>
  <c r="C45" i="5" a="1"/>
  <c r="C45" i="5" s="1"/>
  <c r="C25" i="6" a="1"/>
  <c r="C25" i="6" s="1"/>
  <c r="D21" i="6"/>
  <c r="E21" i="6"/>
  <c r="D22" i="6"/>
  <c r="E22" i="6"/>
  <c r="D23" i="6"/>
  <c r="E23" i="6"/>
  <c r="C22" i="6"/>
  <c r="C23" i="6"/>
  <c r="C21" i="6"/>
  <c r="D13" i="6" a="1"/>
  <c r="D14" i="6" s="1"/>
  <c r="E13" i="6" a="1"/>
  <c r="E15" i="6" s="1"/>
  <c r="C13" i="6" a="1"/>
  <c r="C14" i="6" s="1"/>
  <c r="C21" i="7" a="1"/>
  <c r="C21" i="7" s="1"/>
  <c r="F7" i="7"/>
  <c r="D9" i="7" s="1"/>
  <c r="D8" i="7" s="1"/>
  <c r="F6" i="7"/>
  <c r="C9" i="7" s="1"/>
  <c r="C8" i="7" s="1"/>
  <c r="G8" i="6"/>
  <c r="E10" i="6" s="1"/>
  <c r="E9" i="6" s="1"/>
  <c r="G7" i="6"/>
  <c r="D10" i="6" s="1"/>
  <c r="D9" i="6" s="1"/>
  <c r="G6" i="6"/>
  <c r="C10" i="6" s="1"/>
  <c r="C9" i="6" s="1"/>
  <c r="L13" i="5"/>
  <c r="L12" i="5"/>
  <c r="L11" i="5"/>
  <c r="L10" i="5"/>
  <c r="L9" i="5"/>
  <c r="L8" i="5"/>
  <c r="L7" i="5"/>
  <c r="L6" i="5"/>
  <c r="C13" i="10" l="1" a="1"/>
  <c r="C9" i="10"/>
  <c r="D13" i="10" a="1"/>
  <c r="D9" i="10"/>
  <c r="E9" i="10"/>
  <c r="E13" i="10" a="1"/>
  <c r="E46" i="9" a="1"/>
  <c r="G48" i="9" s="1"/>
  <c r="F48" i="9"/>
  <c r="F47" i="9"/>
  <c r="F46" i="9"/>
  <c r="E48" i="9"/>
  <c r="C46" i="9"/>
  <c r="C47" i="9"/>
  <c r="E36" i="9"/>
  <c r="G37" i="9"/>
  <c r="G36" i="9"/>
  <c r="G35" i="9"/>
  <c r="E37" i="9"/>
  <c r="F36" i="9"/>
  <c r="F35" i="9"/>
  <c r="F37" i="9"/>
  <c r="C37" i="9"/>
  <c r="C35" i="9"/>
  <c r="C9" i="9"/>
  <c r="C13" i="9" a="1"/>
  <c r="D13" i="9" a="1"/>
  <c r="D9" i="9"/>
  <c r="E13" i="9" a="1"/>
  <c r="E9" i="9"/>
  <c r="F47" i="5"/>
  <c r="E47" i="5"/>
  <c r="D47" i="5"/>
  <c r="J51" i="5"/>
  <c r="I51" i="5"/>
  <c r="D49" i="5"/>
  <c r="E46" i="5"/>
  <c r="G48" i="5"/>
  <c r="F45" i="5"/>
  <c r="F52" i="5"/>
  <c r="I49" i="5"/>
  <c r="D52" i="5"/>
  <c r="C47" i="5"/>
  <c r="E49" i="5"/>
  <c r="H51" i="5"/>
  <c r="G46" i="5"/>
  <c r="F51" i="5"/>
  <c r="I48" i="5"/>
  <c r="D46" i="5"/>
  <c r="C51" i="5"/>
  <c r="F48" i="5"/>
  <c r="I45" i="5"/>
  <c r="D48" i="5"/>
  <c r="G45" i="5"/>
  <c r="F50" i="5"/>
  <c r="I52" i="5"/>
  <c r="E50" i="5"/>
  <c r="I47" i="5"/>
  <c r="E45" i="5"/>
  <c r="J49" i="5"/>
  <c r="E52" i="5"/>
  <c r="H49" i="5"/>
  <c r="G49" i="5"/>
  <c r="J46" i="5"/>
  <c r="H46" i="5"/>
  <c r="G51" i="5"/>
  <c r="F46" i="5"/>
  <c r="D51" i="5"/>
  <c r="J45" i="5"/>
  <c r="E48" i="5"/>
  <c r="H50" i="5"/>
  <c r="C48" i="5"/>
  <c r="J52" i="5"/>
  <c r="H52" i="5"/>
  <c r="D50" i="5"/>
  <c r="H47" i="5"/>
  <c r="D45" i="5"/>
  <c r="C52" i="5"/>
  <c r="F49" i="5"/>
  <c r="I46" i="5"/>
  <c r="C49" i="5"/>
  <c r="J48" i="5"/>
  <c r="E51" i="5"/>
  <c r="H48" i="5"/>
  <c r="C46" i="5"/>
  <c r="J50" i="5"/>
  <c r="I50" i="5"/>
  <c r="H45" i="5"/>
  <c r="G50" i="5"/>
  <c r="J47" i="5"/>
  <c r="G52" i="5"/>
  <c r="C50" i="5"/>
  <c r="G47" i="5"/>
  <c r="C15" i="5" a="1"/>
  <c r="J15" i="5" s="1"/>
  <c r="D27" i="6"/>
  <c r="E25" i="6"/>
  <c r="E26" i="6"/>
  <c r="C26" i="6"/>
  <c r="D25" i="6"/>
  <c r="E27" i="6"/>
  <c r="C27" i="6"/>
  <c r="D26" i="6"/>
  <c r="E14" i="6"/>
  <c r="E13" i="6"/>
  <c r="D13" i="6"/>
  <c r="D15" i="6"/>
  <c r="C13" i="6"/>
  <c r="C15" i="6"/>
  <c r="C22" i="7"/>
  <c r="D22" i="7"/>
  <c r="D21" i="7"/>
  <c r="C13" i="7"/>
  <c r="C19" i="7" s="1"/>
  <c r="D13" i="7"/>
  <c r="D19" i="7" s="1"/>
  <c r="C12" i="7"/>
  <c r="C18" i="7" s="1"/>
  <c r="D12" i="7"/>
  <c r="D18" i="7" s="1"/>
  <c r="E15" i="10" l="1"/>
  <c r="E23" i="10" s="1"/>
  <c r="E14" i="10"/>
  <c r="E22" i="10" s="1"/>
  <c r="E13" i="10"/>
  <c r="E21" i="10" s="1"/>
  <c r="D14" i="10"/>
  <c r="D22" i="10" s="1"/>
  <c r="D13" i="10"/>
  <c r="D21" i="10" s="1"/>
  <c r="D15" i="10"/>
  <c r="D23" i="10" s="1"/>
  <c r="C15" i="10"/>
  <c r="C23" i="10" s="1"/>
  <c r="C13" i="10"/>
  <c r="C21" i="10" s="1"/>
  <c r="C14" i="10"/>
  <c r="C22" i="10" s="1"/>
  <c r="E46" i="9"/>
  <c r="E47" i="9"/>
  <c r="G47" i="9"/>
  <c r="G46" i="9"/>
  <c r="D15" i="9"/>
  <c r="D23" i="9" s="1"/>
  <c r="D14" i="9"/>
  <c r="D22" i="9" s="1"/>
  <c r="D13" i="9"/>
  <c r="D21" i="9" s="1"/>
  <c r="C15" i="9"/>
  <c r="C23" i="9" s="1"/>
  <c r="C14" i="9"/>
  <c r="C22" i="9" s="1"/>
  <c r="C13" i="9"/>
  <c r="C21" i="9" s="1"/>
  <c r="E14" i="9"/>
  <c r="E22" i="9" s="1"/>
  <c r="E13" i="9"/>
  <c r="E21" i="9" s="1"/>
  <c r="E15" i="9"/>
  <c r="E23" i="9" s="1"/>
  <c r="J14" i="5"/>
  <c r="J18" i="5" a="1"/>
  <c r="I15" i="5"/>
  <c r="F15" i="5"/>
  <c r="E15" i="5"/>
  <c r="D15" i="5"/>
  <c r="C15" i="5"/>
  <c r="G15" i="5"/>
  <c r="H15" i="5"/>
  <c r="C25" i="10" l="1" a="1"/>
  <c r="E25" i="10" s="1"/>
  <c r="C25" i="9" a="1"/>
  <c r="H14" i="5"/>
  <c r="H18" i="5" a="1"/>
  <c r="C14" i="5"/>
  <c r="C18" i="5" a="1"/>
  <c r="I14" i="5"/>
  <c r="I18" i="5" a="1"/>
  <c r="J24" i="5"/>
  <c r="J42" i="5" s="1"/>
  <c r="J23" i="5"/>
  <c r="J41" i="5" s="1"/>
  <c r="J20" i="5"/>
  <c r="J38" i="5" s="1"/>
  <c r="J21" i="5"/>
  <c r="J39" i="5" s="1"/>
  <c r="J22" i="5"/>
  <c r="J40" i="5" s="1"/>
  <c r="J19" i="5"/>
  <c r="J37" i="5" s="1"/>
  <c r="J18" i="5"/>
  <c r="J36" i="5" s="1"/>
  <c r="J25" i="5"/>
  <c r="J43" i="5" s="1"/>
  <c r="G14" i="5"/>
  <c r="G18" i="5" a="1"/>
  <c r="D14" i="5"/>
  <c r="D18" i="5" a="1"/>
  <c r="E14" i="5"/>
  <c r="E18" i="5" a="1"/>
  <c r="F14" i="5"/>
  <c r="F18" i="5" a="1"/>
  <c r="C26" i="10" l="1"/>
  <c r="D26" i="10"/>
  <c r="C25" i="10"/>
  <c r="D27" i="10"/>
  <c r="D25" i="10"/>
  <c r="E26" i="10"/>
  <c r="C27" i="10"/>
  <c r="E27" i="10"/>
  <c r="E46" i="10" a="1"/>
  <c r="C35" i="10" a="1"/>
  <c r="C46" i="10" a="1"/>
  <c r="E35" i="10" a="1"/>
  <c r="E27" i="9"/>
  <c r="D27" i="9"/>
  <c r="D26" i="9"/>
  <c r="C27" i="9"/>
  <c r="E26" i="9"/>
  <c r="C26" i="9"/>
  <c r="E25" i="9"/>
  <c r="D25" i="9"/>
  <c r="C25" i="9"/>
  <c r="E22" i="5"/>
  <c r="E40" i="5" s="1"/>
  <c r="E18" i="5"/>
  <c r="E36" i="5" s="1"/>
  <c r="E20" i="5"/>
  <c r="E38" i="5" s="1"/>
  <c r="E21" i="5"/>
  <c r="E39" i="5" s="1"/>
  <c r="E23" i="5"/>
  <c r="E41" i="5" s="1"/>
  <c r="E24" i="5"/>
  <c r="E42" i="5" s="1"/>
  <c r="E25" i="5"/>
  <c r="E43" i="5" s="1"/>
  <c r="E19" i="5"/>
  <c r="E37" i="5" s="1"/>
  <c r="C18" i="5"/>
  <c r="C36" i="5" s="1"/>
  <c r="C21" i="5"/>
  <c r="C39" i="5" s="1"/>
  <c r="C22" i="5"/>
  <c r="C40" i="5" s="1"/>
  <c r="C23" i="5"/>
  <c r="C41" i="5" s="1"/>
  <c r="C24" i="5"/>
  <c r="C42" i="5" s="1"/>
  <c r="C20" i="5"/>
  <c r="C38" i="5" s="1"/>
  <c r="C25" i="5"/>
  <c r="C43" i="5" s="1"/>
  <c r="C19" i="5"/>
  <c r="C37" i="5" s="1"/>
  <c r="I19" i="5"/>
  <c r="I37" i="5" s="1"/>
  <c r="I22" i="5"/>
  <c r="I40" i="5" s="1"/>
  <c r="I21" i="5"/>
  <c r="I39" i="5" s="1"/>
  <c r="I24" i="5"/>
  <c r="I42" i="5" s="1"/>
  <c r="I18" i="5"/>
  <c r="I36" i="5" s="1"/>
  <c r="I25" i="5"/>
  <c r="I43" i="5" s="1"/>
  <c r="I20" i="5"/>
  <c r="I38" i="5" s="1"/>
  <c r="I23" i="5"/>
  <c r="I41" i="5" s="1"/>
  <c r="G20" i="5"/>
  <c r="G38" i="5" s="1"/>
  <c r="G21" i="5"/>
  <c r="G39" i="5" s="1"/>
  <c r="G25" i="5"/>
  <c r="G43" i="5" s="1"/>
  <c r="G18" i="5"/>
  <c r="G36" i="5" s="1"/>
  <c r="G19" i="5"/>
  <c r="G37" i="5" s="1"/>
  <c r="G22" i="5"/>
  <c r="G40" i="5" s="1"/>
  <c r="G23" i="5"/>
  <c r="G41" i="5" s="1"/>
  <c r="G24" i="5"/>
  <c r="G42" i="5" s="1"/>
  <c r="H22" i="5"/>
  <c r="H40" i="5" s="1"/>
  <c r="H18" i="5"/>
  <c r="H36" i="5" s="1"/>
  <c r="H20" i="5"/>
  <c r="H38" i="5" s="1"/>
  <c r="H19" i="5"/>
  <c r="H37" i="5" s="1"/>
  <c r="H21" i="5"/>
  <c r="H39" i="5" s="1"/>
  <c r="H23" i="5"/>
  <c r="H41" i="5" s="1"/>
  <c r="H25" i="5"/>
  <c r="H43" i="5" s="1"/>
  <c r="H24" i="5"/>
  <c r="H42" i="5" s="1"/>
  <c r="D18" i="5"/>
  <c r="D36" i="5" s="1"/>
  <c r="D21" i="5"/>
  <c r="D39" i="5" s="1"/>
  <c r="D22" i="5"/>
  <c r="D40" i="5" s="1"/>
  <c r="D23" i="5"/>
  <c r="D41" i="5" s="1"/>
  <c r="D25" i="5"/>
  <c r="D43" i="5" s="1"/>
  <c r="D19" i="5"/>
  <c r="D37" i="5" s="1"/>
  <c r="D24" i="5"/>
  <c r="D42" i="5" s="1"/>
  <c r="D20" i="5"/>
  <c r="D38" i="5" s="1"/>
  <c r="F19" i="5"/>
  <c r="F37" i="5" s="1"/>
  <c r="F18" i="5"/>
  <c r="F36" i="5" s="1"/>
  <c r="F25" i="5"/>
  <c r="F43" i="5" s="1"/>
  <c r="F24" i="5"/>
  <c r="F42" i="5" s="1"/>
  <c r="F23" i="5"/>
  <c r="F41" i="5" s="1"/>
  <c r="F22" i="5"/>
  <c r="F40" i="5" s="1"/>
  <c r="F21" i="5"/>
  <c r="F39" i="5" s="1"/>
  <c r="F20" i="5"/>
  <c r="F38" i="5" s="1"/>
  <c r="G36" i="10" l="1"/>
  <c r="F36" i="10"/>
  <c r="E35" i="10"/>
  <c r="G37" i="10"/>
  <c r="E36" i="10"/>
  <c r="G35" i="10"/>
  <c r="F35" i="10"/>
  <c r="F37" i="10"/>
  <c r="E37" i="10"/>
  <c r="C48" i="10"/>
  <c r="C47" i="10"/>
  <c r="C46" i="10"/>
  <c r="C36" i="10"/>
  <c r="C37" i="10"/>
  <c r="C35" i="10"/>
  <c r="G48" i="10"/>
  <c r="F48" i="10"/>
  <c r="E47" i="10"/>
  <c r="G46" i="10"/>
  <c r="F46" i="10"/>
  <c r="E46" i="10"/>
  <c r="E48" i="10"/>
  <c r="G47" i="10"/>
  <c r="F47" i="10"/>
</calcChain>
</file>

<file path=xl/sharedStrings.xml><?xml version="1.0" encoding="utf-8"?>
<sst xmlns="http://schemas.openxmlformats.org/spreadsheetml/2006/main" count="108" uniqueCount="51">
  <si>
    <t>f</t>
  </si>
  <si>
    <t>2-Sector Economy</t>
  </si>
  <si>
    <t>Argriculture</t>
  </si>
  <si>
    <t>Manufacturing</t>
  </si>
  <si>
    <t>Value added</t>
  </si>
  <si>
    <t>Demand</t>
  </si>
  <si>
    <t>Output</t>
  </si>
  <si>
    <t>3-Sector Economy</t>
  </si>
  <si>
    <t>S1</t>
  </si>
  <si>
    <t>S2</t>
  </si>
  <si>
    <t>S3</t>
  </si>
  <si>
    <t>Construction</t>
  </si>
  <si>
    <t>Agriculture</t>
  </si>
  <si>
    <t>Electricity, water supply</t>
  </si>
  <si>
    <t>Hotels and restaurants</t>
  </si>
  <si>
    <t>Transport, Telecoms</t>
  </si>
  <si>
    <t>Financial, business</t>
  </si>
  <si>
    <t>Public services</t>
  </si>
  <si>
    <t>8-Sector Economy</t>
  </si>
  <si>
    <t>A =</t>
  </si>
  <si>
    <t>I =</t>
  </si>
  <si>
    <t>(I - A) =</t>
  </si>
  <si>
    <t>L = inv(I-A) =</t>
  </si>
  <si>
    <t>Wood, Paper &amp; Books</t>
  </si>
  <si>
    <t>Wood</t>
  </si>
  <si>
    <t>Paper</t>
  </si>
  <si>
    <t>Books</t>
  </si>
  <si>
    <t>hat(f)</t>
  </si>
  <si>
    <t>New flows</t>
  </si>
  <si>
    <t>Lf</t>
  </si>
  <si>
    <t>L hat(f)</t>
  </si>
  <si>
    <t>New demands</t>
  </si>
  <si>
    <t>del f</t>
  </si>
  <si>
    <t>hat(del f)</t>
  </si>
  <si>
    <t>L del f</t>
  </si>
  <si>
    <t>L hat(del f)</t>
  </si>
  <si>
    <t>Delta flows</t>
  </si>
  <si>
    <t>Delta demands =</t>
  </si>
  <si>
    <t>Domestic</t>
  </si>
  <si>
    <t>Export</t>
  </si>
  <si>
    <t>Domestic demands</t>
  </si>
  <si>
    <t>Domestic flows</t>
  </si>
  <si>
    <t>hat(yd) =</t>
  </si>
  <si>
    <t>yd =</t>
  </si>
  <si>
    <t>L yd =</t>
  </si>
  <si>
    <t>L hat(yd) =</t>
  </si>
  <si>
    <t>Export flows</t>
  </si>
  <si>
    <t>ye =</t>
  </si>
  <si>
    <t>hat(ye) =</t>
  </si>
  <si>
    <t>L ye =</t>
  </si>
  <si>
    <t>L hat(ye)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</si>
</sst>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"/>
    <numFmt numFmtId="167" formatCode="0.00000"/>
    <numFmt numFmtId="177" formatCode="???/???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4" fillId="7" borderId="0" xfId="0" applyFont="1" applyFill="1" applyAlignment="1">
      <alignment vertical="center"/>
    </xf>
    <xf numFmtId="0" fontId="2" fillId="7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6" fontId="2" fillId="0" borderId="0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7" fontId="2" fillId="5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D187-9383-49D5-8D98-702160364084}">
  <dimension ref="B3:G22"/>
  <sheetViews>
    <sheetView zoomScale="205" zoomScaleNormal="205" workbookViewId="0">
      <selection activeCell="B21" sqref="B21"/>
    </sheetView>
  </sheetViews>
  <sheetFormatPr defaultRowHeight="12.75" x14ac:dyDescent="0.25"/>
  <cols>
    <col min="1" max="1" width="3.28515625" style="2" customWidth="1"/>
    <col min="2" max="2" width="15.140625" style="2" customWidth="1"/>
    <col min="3" max="3" width="14.28515625" style="2" customWidth="1"/>
    <col min="4" max="4" width="13.140625" style="2" customWidth="1"/>
    <col min="5" max="5" width="12.140625" style="2" customWidth="1"/>
    <col min="6" max="6" width="12" style="2" customWidth="1"/>
    <col min="7" max="7" width="11.42578125" style="2" customWidth="1"/>
    <col min="8" max="8" width="11" style="2" customWidth="1"/>
    <col min="9" max="9" width="11.7109375" style="2" customWidth="1"/>
    <col min="10" max="10" width="11.5703125" style="2" customWidth="1"/>
    <col min="11" max="11" width="11.28515625" style="2" customWidth="1"/>
    <col min="12" max="16384" width="9.140625" style="2"/>
  </cols>
  <sheetData>
    <row r="3" spans="2:7" ht="15.75" x14ac:dyDescent="0.25">
      <c r="B3" s="10" t="s">
        <v>1</v>
      </c>
      <c r="C3" s="10"/>
    </row>
    <row r="5" spans="2:7" x14ac:dyDescent="0.25">
      <c r="B5" s="8"/>
      <c r="C5" s="8" t="s">
        <v>2</v>
      </c>
      <c r="D5" s="8" t="s">
        <v>3</v>
      </c>
      <c r="E5" s="8" t="s">
        <v>5</v>
      </c>
      <c r="F5" s="8" t="s">
        <v>6</v>
      </c>
    </row>
    <row r="6" spans="2:7" x14ac:dyDescent="0.25">
      <c r="B6" s="9" t="s">
        <v>2</v>
      </c>
      <c r="C6" s="3">
        <v>8</v>
      </c>
      <c r="D6" s="3">
        <v>5</v>
      </c>
      <c r="E6" s="5">
        <v>3</v>
      </c>
      <c r="F6" s="7">
        <f>SUM(C6:E6)</f>
        <v>16</v>
      </c>
    </row>
    <row r="7" spans="2:7" x14ac:dyDescent="0.25">
      <c r="B7" s="9" t="s">
        <v>3</v>
      </c>
      <c r="C7" s="3">
        <v>4</v>
      </c>
      <c r="D7" s="3">
        <v>2</v>
      </c>
      <c r="E7" s="5">
        <v>6</v>
      </c>
      <c r="F7" s="7">
        <f>SUM(C7:E7)</f>
        <v>12</v>
      </c>
    </row>
    <row r="8" spans="2:7" x14ac:dyDescent="0.25">
      <c r="B8" s="9" t="s">
        <v>4</v>
      </c>
      <c r="C8" s="6">
        <f>C9-SUM(C6:C7)</f>
        <v>4</v>
      </c>
      <c r="D8" s="6">
        <f>D9-SUM(D6:D7)</f>
        <v>5</v>
      </c>
      <c r="E8" s="1"/>
      <c r="F8" s="1"/>
    </row>
    <row r="9" spans="2:7" x14ac:dyDescent="0.25">
      <c r="B9" s="9" t="s">
        <v>6</v>
      </c>
      <c r="C9" s="7">
        <f>F6</f>
        <v>16</v>
      </c>
      <c r="D9" s="7">
        <f>F7</f>
        <v>12</v>
      </c>
      <c r="E9" s="1"/>
      <c r="F9" s="1"/>
    </row>
    <row r="10" spans="2:7" x14ac:dyDescent="0.25">
      <c r="B10" s="4"/>
      <c r="C10" s="4"/>
      <c r="D10" s="4"/>
      <c r="E10" s="4"/>
      <c r="F10" s="4"/>
    </row>
    <row r="12" spans="2:7" x14ac:dyDescent="0.25">
      <c r="B12" s="27" t="s">
        <v>19</v>
      </c>
      <c r="C12" s="17">
        <f>C6/$C$9</f>
        <v>0.5</v>
      </c>
      <c r="D12" s="18">
        <f>D6/$D$9</f>
        <v>0.41666666666666669</v>
      </c>
    </row>
    <row r="13" spans="2:7" x14ac:dyDescent="0.25">
      <c r="C13" s="1">
        <f>C7/$C$9</f>
        <v>0.25</v>
      </c>
      <c r="D13" s="18">
        <f>D7/$D$9</f>
        <v>0.16666666666666666</v>
      </c>
    </row>
    <row r="14" spans="2:7" x14ac:dyDescent="0.25">
      <c r="C14" s="4"/>
      <c r="D14" s="20"/>
      <c r="F14" s="4"/>
      <c r="G14" s="4"/>
    </row>
    <row r="15" spans="2:7" x14ac:dyDescent="0.25">
      <c r="B15" s="27" t="s">
        <v>20</v>
      </c>
      <c r="C15" s="1">
        <v>1</v>
      </c>
      <c r="D15" s="1">
        <v>0</v>
      </c>
      <c r="F15" s="4"/>
      <c r="G15" s="4"/>
    </row>
    <row r="16" spans="2:7" x14ac:dyDescent="0.25">
      <c r="C16" s="1">
        <v>0</v>
      </c>
      <c r="D16" s="1">
        <v>1</v>
      </c>
      <c r="F16" s="4"/>
      <c r="G16" s="4"/>
    </row>
    <row r="18" spans="2:4" x14ac:dyDescent="0.25">
      <c r="B18" s="27" t="s">
        <v>21</v>
      </c>
      <c r="C18" s="17">
        <f>C15-C12</f>
        <v>0.5</v>
      </c>
      <c r="D18" s="18">
        <f>D15-D12</f>
        <v>-0.41666666666666669</v>
      </c>
    </row>
    <row r="19" spans="2:4" x14ac:dyDescent="0.25">
      <c r="C19" s="17">
        <f>C16-C13</f>
        <v>-0.25</v>
      </c>
      <c r="D19" s="18">
        <f>D16-D13</f>
        <v>0.83333333333333337</v>
      </c>
    </row>
    <row r="21" spans="2:4" x14ac:dyDescent="0.25">
      <c r="B21" s="27" t="s">
        <v>22</v>
      </c>
      <c r="C21" s="18">
        <f t="array" ref="C21:D22">MINVERSE(C18:D19)</f>
        <v>2.666666666666667</v>
      </c>
      <c r="D21" s="18">
        <v>1.3333333333333335</v>
      </c>
    </row>
    <row r="22" spans="2:4" x14ac:dyDescent="0.25">
      <c r="C22" s="18">
        <v>0.8</v>
      </c>
      <c r="D22" s="18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E946-8242-4E5D-904C-8F536B50CF5A}">
  <dimension ref="B1:G27"/>
  <sheetViews>
    <sheetView topLeftCell="A6" zoomScale="205" zoomScaleNormal="205" workbookViewId="0">
      <selection activeCell="C30" sqref="C30"/>
    </sheetView>
  </sheetViews>
  <sheetFormatPr defaultRowHeight="12.75" x14ac:dyDescent="0.25"/>
  <cols>
    <col min="1" max="1" width="3.28515625" style="2" customWidth="1"/>
    <col min="2" max="2" width="11.5703125" style="2" customWidth="1"/>
    <col min="3" max="3" width="14.28515625" style="2" customWidth="1"/>
    <col min="4" max="4" width="13.140625" style="2" customWidth="1"/>
    <col min="5" max="5" width="12.140625" style="2" customWidth="1"/>
    <col min="6" max="6" width="12" style="2" customWidth="1"/>
    <col min="7" max="7" width="11.42578125" style="2" customWidth="1"/>
    <col min="8" max="8" width="11" style="2" customWidth="1"/>
    <col min="9" max="9" width="11.7109375" style="2" customWidth="1"/>
    <col min="10" max="10" width="11.5703125" style="2" customWidth="1"/>
    <col min="11" max="11" width="11.28515625" style="2" customWidth="1"/>
    <col min="12" max="16384" width="9.140625" style="2"/>
  </cols>
  <sheetData>
    <row r="1" spans="2:7" x14ac:dyDescent="0.25">
      <c r="B1" s="4"/>
      <c r="C1" s="4"/>
      <c r="D1" s="4"/>
      <c r="E1" s="4"/>
      <c r="F1" s="4"/>
    </row>
    <row r="2" spans="2:7" x14ac:dyDescent="0.25">
      <c r="B2" s="4"/>
      <c r="C2" s="4"/>
      <c r="D2" s="4"/>
      <c r="E2" s="4"/>
      <c r="F2" s="4"/>
    </row>
    <row r="3" spans="2:7" ht="15.75" x14ac:dyDescent="0.25">
      <c r="B3" s="10" t="s">
        <v>7</v>
      </c>
      <c r="C3" s="11"/>
      <c r="D3" s="4"/>
      <c r="E3" s="4"/>
      <c r="F3" s="4"/>
    </row>
    <row r="5" spans="2:7" x14ac:dyDescent="0.25">
      <c r="B5" s="8"/>
      <c r="C5" s="8" t="s">
        <v>8</v>
      </c>
      <c r="D5" s="8" t="s">
        <v>9</v>
      </c>
      <c r="E5" s="8" t="s">
        <v>10</v>
      </c>
      <c r="F5" s="8" t="s">
        <v>5</v>
      </c>
      <c r="G5" s="8" t="s">
        <v>6</v>
      </c>
    </row>
    <row r="6" spans="2:7" x14ac:dyDescent="0.25">
      <c r="B6" s="8" t="s">
        <v>8</v>
      </c>
      <c r="C6" s="3">
        <v>5</v>
      </c>
      <c r="D6" s="3">
        <v>2</v>
      </c>
      <c r="E6" s="3">
        <v>2</v>
      </c>
      <c r="F6" s="5">
        <v>6</v>
      </c>
      <c r="G6" s="7">
        <f>SUM(C6:F6)</f>
        <v>15</v>
      </c>
    </row>
    <row r="7" spans="2:7" x14ac:dyDescent="0.25">
      <c r="B7" s="8" t="s">
        <v>9</v>
      </c>
      <c r="C7" s="3">
        <v>3</v>
      </c>
      <c r="D7" s="3">
        <v>10</v>
      </c>
      <c r="E7" s="3">
        <v>3</v>
      </c>
      <c r="F7" s="5">
        <v>9</v>
      </c>
      <c r="G7" s="7">
        <f t="shared" ref="G7:G8" si="0">SUM(C7:F7)</f>
        <v>25</v>
      </c>
    </row>
    <row r="8" spans="2:7" x14ac:dyDescent="0.25">
      <c r="B8" s="8" t="s">
        <v>10</v>
      </c>
      <c r="C8" s="3">
        <v>1</v>
      </c>
      <c r="D8" s="3">
        <v>1</v>
      </c>
      <c r="E8" s="3">
        <v>3</v>
      </c>
      <c r="F8" s="5">
        <v>5</v>
      </c>
      <c r="G8" s="7">
        <f t="shared" si="0"/>
        <v>10</v>
      </c>
    </row>
    <row r="9" spans="2:7" x14ac:dyDescent="0.25">
      <c r="B9" s="9" t="s">
        <v>4</v>
      </c>
      <c r="C9" s="6">
        <f>C10-SUM(C6:C8)</f>
        <v>6</v>
      </c>
      <c r="D9" s="6">
        <f t="shared" ref="D9:E9" si="1">D10-SUM(D6:D8)</f>
        <v>12</v>
      </c>
      <c r="E9" s="6">
        <f t="shared" si="1"/>
        <v>2</v>
      </c>
    </row>
    <row r="10" spans="2:7" x14ac:dyDescent="0.25">
      <c r="B10" s="9" t="s">
        <v>6</v>
      </c>
      <c r="C10" s="7">
        <f>G6</f>
        <v>15</v>
      </c>
      <c r="D10" s="7">
        <f>G7</f>
        <v>25</v>
      </c>
      <c r="E10" s="7">
        <f>G8</f>
        <v>10</v>
      </c>
    </row>
    <row r="13" spans="2:7" x14ac:dyDescent="0.25">
      <c r="B13" s="27" t="s">
        <v>19</v>
      </c>
      <c r="C13" s="22">
        <f t="array" ref="C13:C15">C6:C8/C10</f>
        <v>0.33333333333333331</v>
      </c>
      <c r="D13" s="22">
        <f t="array" ref="D13:D15">D6:D8/D10</f>
        <v>0.08</v>
      </c>
      <c r="E13" s="22">
        <f t="array" ref="E13:E15">E6:E8/E10</f>
        <v>0.2</v>
      </c>
    </row>
    <row r="14" spans="2:7" x14ac:dyDescent="0.25">
      <c r="C14" s="22">
        <v>0.2</v>
      </c>
      <c r="D14" s="22">
        <v>0.4</v>
      </c>
      <c r="E14" s="22">
        <v>0.3</v>
      </c>
    </row>
    <row r="15" spans="2:7" x14ac:dyDescent="0.25">
      <c r="C15" s="22">
        <v>6.6666666666666666E-2</v>
      </c>
      <c r="D15" s="22">
        <v>0.04</v>
      </c>
      <c r="E15" s="22">
        <v>0.3</v>
      </c>
    </row>
    <row r="17" spans="2:5" x14ac:dyDescent="0.25">
      <c r="B17" s="27" t="s">
        <v>20</v>
      </c>
      <c r="C17" s="1">
        <v>1</v>
      </c>
      <c r="D17" s="1">
        <v>0</v>
      </c>
      <c r="E17" s="1">
        <v>0</v>
      </c>
    </row>
    <row r="18" spans="2:5" x14ac:dyDescent="0.25">
      <c r="C18" s="1">
        <v>0</v>
      </c>
      <c r="D18" s="1">
        <v>1</v>
      </c>
      <c r="E18" s="1">
        <v>0</v>
      </c>
    </row>
    <row r="19" spans="2:5" x14ac:dyDescent="0.25">
      <c r="C19" s="1">
        <v>0</v>
      </c>
      <c r="D19" s="1">
        <v>0</v>
      </c>
      <c r="E19" s="1">
        <v>1</v>
      </c>
    </row>
    <row r="21" spans="2:5" x14ac:dyDescent="0.25">
      <c r="B21" s="27" t="s">
        <v>21</v>
      </c>
      <c r="C21" s="18">
        <f>C17-C13</f>
        <v>0.66666666666666674</v>
      </c>
      <c r="D21" s="18">
        <f t="shared" ref="D21:E21" si="2">D17-D13</f>
        <v>-0.08</v>
      </c>
      <c r="E21" s="18">
        <f t="shared" si="2"/>
        <v>-0.2</v>
      </c>
    </row>
    <row r="22" spans="2:5" x14ac:dyDescent="0.25">
      <c r="C22" s="18">
        <f t="shared" ref="C22:E23" si="3">C18-C14</f>
        <v>-0.2</v>
      </c>
      <c r="D22" s="18">
        <f t="shared" si="3"/>
        <v>0.6</v>
      </c>
      <c r="E22" s="18">
        <f t="shared" si="3"/>
        <v>-0.3</v>
      </c>
    </row>
    <row r="23" spans="2:5" x14ac:dyDescent="0.25">
      <c r="C23" s="18">
        <f t="shared" si="3"/>
        <v>-6.6666666666666666E-2</v>
      </c>
      <c r="D23" s="18">
        <f t="shared" si="3"/>
        <v>-0.04</v>
      </c>
      <c r="E23" s="18">
        <f t="shared" si="3"/>
        <v>0.7</v>
      </c>
    </row>
    <row r="25" spans="2:5" x14ac:dyDescent="0.25">
      <c r="B25" s="27" t="s">
        <v>22</v>
      </c>
      <c r="C25" s="18">
        <f t="array" ref="C25:E27">MINVERSE(C21:E23)</f>
        <v>1.6346153846153846</v>
      </c>
      <c r="D25" s="18">
        <v>0.25641025641025644</v>
      </c>
      <c r="E25" s="18">
        <v>0.57692307692307698</v>
      </c>
    </row>
    <row r="26" spans="2:5" x14ac:dyDescent="0.25">
      <c r="C26" s="18">
        <v>0.64102564102564108</v>
      </c>
      <c r="D26" s="18">
        <v>1.8162393162393164</v>
      </c>
      <c r="E26" s="18">
        <v>0.9615384615384619</v>
      </c>
    </row>
    <row r="27" spans="2:5" x14ac:dyDescent="0.25">
      <c r="C27" s="18">
        <v>0.19230769230769235</v>
      </c>
      <c r="D27" s="18">
        <v>0.12820512820512825</v>
      </c>
      <c r="E27" s="18">
        <v>1.5384615384615388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EC1F-8B5C-40AC-84E9-8E6F8304697C}">
  <dimension ref="A3:L52"/>
  <sheetViews>
    <sheetView topLeftCell="A37" zoomScale="205" zoomScaleNormal="205" workbookViewId="0">
      <selection activeCell="B45" sqref="B45"/>
    </sheetView>
  </sheetViews>
  <sheetFormatPr defaultRowHeight="12.75" x14ac:dyDescent="0.25"/>
  <cols>
    <col min="1" max="1" width="3.28515625" style="2" customWidth="1"/>
    <col min="2" max="2" width="21.28515625" style="2" customWidth="1"/>
    <col min="3" max="3" width="14.28515625" style="2" customWidth="1"/>
    <col min="4" max="4" width="13.140625" style="2" customWidth="1"/>
    <col min="5" max="5" width="12.140625" style="2" customWidth="1"/>
    <col min="6" max="6" width="12" style="2" customWidth="1"/>
    <col min="7" max="7" width="11.42578125" style="2" customWidth="1"/>
    <col min="8" max="8" width="11" style="2" customWidth="1"/>
    <col min="9" max="9" width="11.7109375" style="2" customWidth="1"/>
    <col min="10" max="10" width="11.5703125" style="2" customWidth="1"/>
    <col min="11" max="11" width="11.28515625" style="2" customWidth="1"/>
    <col min="12" max="16384" width="9.140625" style="2"/>
  </cols>
  <sheetData>
    <row r="3" spans="1:12" ht="15.75" x14ac:dyDescent="0.25">
      <c r="B3" s="10" t="s">
        <v>18</v>
      </c>
    </row>
    <row r="5" spans="1:12" ht="27.75" customHeight="1" x14ac:dyDescent="0.25">
      <c r="B5" s="16"/>
      <c r="C5" s="23" t="s">
        <v>12</v>
      </c>
      <c r="D5" s="23" t="s">
        <v>3</v>
      </c>
      <c r="E5" s="23" t="s">
        <v>13</v>
      </c>
      <c r="F5" s="23" t="s">
        <v>11</v>
      </c>
      <c r="G5" s="23" t="s">
        <v>14</v>
      </c>
      <c r="H5" s="23" t="s">
        <v>15</v>
      </c>
      <c r="I5" s="23" t="s">
        <v>16</v>
      </c>
      <c r="J5" s="23" t="s">
        <v>17</v>
      </c>
      <c r="K5" s="23" t="s">
        <v>5</v>
      </c>
      <c r="L5" s="24" t="s">
        <v>6</v>
      </c>
    </row>
    <row r="6" spans="1:12" ht="15" x14ac:dyDescent="0.25">
      <c r="A6" s="12">
        <v>1</v>
      </c>
      <c r="B6" s="16" t="s">
        <v>12</v>
      </c>
      <c r="C6" s="13">
        <v>8</v>
      </c>
      <c r="D6" s="13">
        <v>50</v>
      </c>
      <c r="E6" s="13">
        <v>9</v>
      </c>
      <c r="F6" s="13">
        <v>2</v>
      </c>
      <c r="G6" s="13">
        <v>0</v>
      </c>
      <c r="H6" s="13">
        <v>0</v>
      </c>
      <c r="I6" s="13">
        <v>0</v>
      </c>
      <c r="J6" s="14">
        <v>2</v>
      </c>
      <c r="K6" s="15">
        <v>50</v>
      </c>
      <c r="L6" s="7">
        <f>SUM(C6:K6)</f>
        <v>121</v>
      </c>
    </row>
    <row r="7" spans="1:12" ht="15" x14ac:dyDescent="0.25">
      <c r="A7" s="12">
        <v>2</v>
      </c>
      <c r="B7" s="16" t="s">
        <v>3</v>
      </c>
      <c r="C7" s="13">
        <v>13</v>
      </c>
      <c r="D7" s="13">
        <v>96</v>
      </c>
      <c r="E7" s="13">
        <v>1</v>
      </c>
      <c r="F7" s="13">
        <v>37</v>
      </c>
      <c r="G7" s="13">
        <v>17</v>
      </c>
      <c r="H7" s="13">
        <v>7</v>
      </c>
      <c r="I7" s="13">
        <v>14</v>
      </c>
      <c r="J7" s="14">
        <v>10</v>
      </c>
      <c r="K7" s="15">
        <v>378</v>
      </c>
      <c r="L7" s="7">
        <f t="shared" ref="L7:L13" si="0">SUM(C7:K7)</f>
        <v>573</v>
      </c>
    </row>
    <row r="8" spans="1:12" ht="15" x14ac:dyDescent="0.25">
      <c r="A8" s="12">
        <v>3</v>
      </c>
      <c r="B8" s="16" t="s">
        <v>13</v>
      </c>
      <c r="C8" s="13">
        <v>1</v>
      </c>
      <c r="D8" s="13">
        <v>7</v>
      </c>
      <c r="E8" s="13">
        <v>3</v>
      </c>
      <c r="F8" s="13">
        <v>0</v>
      </c>
      <c r="G8" s="13">
        <v>4</v>
      </c>
      <c r="H8" s="13">
        <v>1</v>
      </c>
      <c r="I8" s="13">
        <v>2</v>
      </c>
      <c r="J8" s="14">
        <v>4</v>
      </c>
      <c r="K8" s="15">
        <v>29</v>
      </c>
      <c r="L8" s="7">
        <f t="shared" si="0"/>
        <v>51</v>
      </c>
    </row>
    <row r="9" spans="1:12" ht="15" x14ac:dyDescent="0.25">
      <c r="A9" s="12">
        <v>4</v>
      </c>
      <c r="B9" s="16" t="s">
        <v>11</v>
      </c>
      <c r="C9" s="13">
        <v>1</v>
      </c>
      <c r="D9" s="13">
        <v>3</v>
      </c>
      <c r="E9" s="13">
        <v>3</v>
      </c>
      <c r="F9" s="13">
        <v>2</v>
      </c>
      <c r="G9" s="13">
        <v>2</v>
      </c>
      <c r="H9" s="13">
        <v>6</v>
      </c>
      <c r="I9" s="13">
        <v>26</v>
      </c>
      <c r="J9" s="14">
        <v>7</v>
      </c>
      <c r="K9" s="15">
        <v>137</v>
      </c>
      <c r="L9" s="7">
        <f t="shared" si="0"/>
        <v>187</v>
      </c>
    </row>
    <row r="10" spans="1:12" ht="15" x14ac:dyDescent="0.25">
      <c r="A10" s="12">
        <v>5</v>
      </c>
      <c r="B10" s="16" t="s">
        <v>14</v>
      </c>
      <c r="C10" s="13">
        <v>5</v>
      </c>
      <c r="D10" s="13">
        <v>30</v>
      </c>
      <c r="E10" s="13">
        <v>0</v>
      </c>
      <c r="F10" s="13">
        <v>21</v>
      </c>
      <c r="G10" s="13">
        <v>15</v>
      </c>
      <c r="H10" s="13">
        <v>8</v>
      </c>
      <c r="I10" s="13">
        <v>6</v>
      </c>
      <c r="J10" s="14">
        <v>10</v>
      </c>
      <c r="K10" s="15">
        <v>248</v>
      </c>
      <c r="L10" s="7">
        <f t="shared" si="0"/>
        <v>343</v>
      </c>
    </row>
    <row r="11" spans="1:12" ht="15" x14ac:dyDescent="0.25">
      <c r="A11" s="12">
        <v>6</v>
      </c>
      <c r="B11" s="16" t="s">
        <v>15</v>
      </c>
      <c r="C11" s="13">
        <v>1</v>
      </c>
      <c r="D11" s="13">
        <v>14</v>
      </c>
      <c r="E11" s="13">
        <v>0</v>
      </c>
      <c r="F11" s="13">
        <v>2</v>
      </c>
      <c r="G11" s="13">
        <v>33</v>
      </c>
      <c r="H11" s="13">
        <v>35</v>
      </c>
      <c r="I11" s="13">
        <v>17</v>
      </c>
      <c r="J11" s="14">
        <v>18</v>
      </c>
      <c r="K11" s="15">
        <v>203</v>
      </c>
      <c r="L11" s="7">
        <f t="shared" si="0"/>
        <v>323</v>
      </c>
    </row>
    <row r="12" spans="1:12" ht="15" x14ac:dyDescent="0.25">
      <c r="A12" s="12">
        <v>7</v>
      </c>
      <c r="B12" s="16" t="s">
        <v>16</v>
      </c>
      <c r="C12" s="13">
        <v>8</v>
      </c>
      <c r="D12" s="13">
        <v>35</v>
      </c>
      <c r="E12" s="13">
        <v>3</v>
      </c>
      <c r="F12" s="13">
        <v>27</v>
      </c>
      <c r="G12" s="13">
        <v>50</v>
      </c>
      <c r="H12" s="13">
        <v>18</v>
      </c>
      <c r="I12" s="13">
        <v>96</v>
      </c>
      <c r="J12" s="14">
        <v>42</v>
      </c>
      <c r="K12" s="15">
        <v>256</v>
      </c>
      <c r="L12" s="7">
        <f t="shared" si="0"/>
        <v>535</v>
      </c>
    </row>
    <row r="13" spans="1:12" ht="15" x14ac:dyDescent="0.25">
      <c r="A13" s="12">
        <v>8</v>
      </c>
      <c r="B13" s="16" t="s">
        <v>17</v>
      </c>
      <c r="C13" s="13">
        <v>1</v>
      </c>
      <c r="D13" s="13">
        <v>5</v>
      </c>
      <c r="E13" s="13">
        <v>1</v>
      </c>
      <c r="F13" s="13">
        <v>1</v>
      </c>
      <c r="G13" s="13">
        <v>5</v>
      </c>
      <c r="H13" s="13">
        <v>3</v>
      </c>
      <c r="I13" s="13">
        <v>12</v>
      </c>
      <c r="J13" s="14">
        <v>29</v>
      </c>
      <c r="K13" s="15">
        <v>467</v>
      </c>
      <c r="L13" s="7">
        <f t="shared" si="0"/>
        <v>524</v>
      </c>
    </row>
    <row r="14" spans="1:12" x14ac:dyDescent="0.25">
      <c r="B14" s="9" t="s">
        <v>4</v>
      </c>
      <c r="C14" s="6">
        <f>C15-SUM(C6:C13)</f>
        <v>83</v>
      </c>
      <c r="D14" s="6">
        <f t="shared" ref="D14:J14" si="1">D15-SUM(D6:D13)</f>
        <v>333</v>
      </c>
      <c r="E14" s="6">
        <f t="shared" si="1"/>
        <v>31</v>
      </c>
      <c r="F14" s="6">
        <f t="shared" si="1"/>
        <v>95</v>
      </c>
      <c r="G14" s="6">
        <f t="shared" si="1"/>
        <v>217</v>
      </c>
      <c r="H14" s="6">
        <f t="shared" si="1"/>
        <v>245</v>
      </c>
      <c r="I14" s="6">
        <f t="shared" si="1"/>
        <v>362</v>
      </c>
      <c r="J14" s="6">
        <f t="shared" si="1"/>
        <v>402</v>
      </c>
    </row>
    <row r="15" spans="1:12" x14ac:dyDescent="0.25">
      <c r="B15" s="9" t="s">
        <v>6</v>
      </c>
      <c r="C15" s="7">
        <f t="array" ref="C15:J15">TRANSPOSE(L6:L13)</f>
        <v>121</v>
      </c>
      <c r="D15" s="7">
        <v>573</v>
      </c>
      <c r="E15" s="7">
        <v>51</v>
      </c>
      <c r="F15" s="7">
        <v>187</v>
      </c>
      <c r="G15" s="7">
        <v>343</v>
      </c>
      <c r="H15" s="7">
        <v>323</v>
      </c>
      <c r="I15" s="7">
        <v>535</v>
      </c>
      <c r="J15" s="7">
        <v>524</v>
      </c>
    </row>
    <row r="18" spans="2:10" x14ac:dyDescent="0.25">
      <c r="B18" s="27" t="s">
        <v>19</v>
      </c>
      <c r="C18" s="18">
        <f t="array" ref="C18:C25">C6:C13/C15</f>
        <v>6.6115702479338845E-2</v>
      </c>
      <c r="D18" s="18">
        <f t="array" ref="D18:D25">D6:D13/D15</f>
        <v>8.7260034904013961E-2</v>
      </c>
      <c r="E18" s="18">
        <f t="array" ref="E18:E25">E6:E13/E15</f>
        <v>0.17647058823529413</v>
      </c>
      <c r="F18" s="18">
        <f t="array" ref="F18:F25">F6:F13/F15</f>
        <v>1.06951871657754E-2</v>
      </c>
      <c r="G18" s="18">
        <f t="array" ref="G18:G25">G6:G13/G15</f>
        <v>0</v>
      </c>
      <c r="H18" s="18">
        <f t="array" ref="H18:H25">H6:H13/H15</f>
        <v>0</v>
      </c>
      <c r="I18" s="18">
        <f t="array" ref="I18:I25">I6:I13/I15</f>
        <v>0</v>
      </c>
      <c r="J18" s="18">
        <f t="array" ref="J18:J25">J6:J13/J15</f>
        <v>3.8167938931297708E-3</v>
      </c>
    </row>
    <row r="19" spans="2:10" x14ac:dyDescent="0.25">
      <c r="C19" s="18">
        <v>0.10743801652892562</v>
      </c>
      <c r="D19" s="18">
        <v>0.16753926701570682</v>
      </c>
      <c r="E19" s="18">
        <v>1.9607843137254902E-2</v>
      </c>
      <c r="F19" s="18">
        <v>0.19786096256684493</v>
      </c>
      <c r="G19" s="18">
        <v>4.9562682215743441E-2</v>
      </c>
      <c r="H19" s="18">
        <v>2.1671826625386997E-2</v>
      </c>
      <c r="I19" s="18">
        <v>2.6168224299065422E-2</v>
      </c>
      <c r="J19" s="18">
        <v>1.9083969465648856E-2</v>
      </c>
    </row>
    <row r="20" spans="2:10" x14ac:dyDescent="0.25">
      <c r="C20" s="18">
        <v>8.2644628099173556E-3</v>
      </c>
      <c r="D20" s="18">
        <v>1.2216404886561954E-2</v>
      </c>
      <c r="E20" s="18">
        <v>5.8823529411764705E-2</v>
      </c>
      <c r="F20" s="18">
        <v>0</v>
      </c>
      <c r="G20" s="18">
        <v>1.1661807580174927E-2</v>
      </c>
      <c r="H20" s="18">
        <v>3.0959752321981426E-3</v>
      </c>
      <c r="I20" s="18">
        <v>3.7383177570093459E-3</v>
      </c>
      <c r="J20" s="18">
        <v>7.6335877862595417E-3</v>
      </c>
    </row>
    <row r="21" spans="2:10" x14ac:dyDescent="0.25">
      <c r="C21" s="18">
        <v>8.2644628099173556E-3</v>
      </c>
      <c r="D21" s="18">
        <v>5.235602094240838E-3</v>
      </c>
      <c r="E21" s="18">
        <v>5.8823529411764705E-2</v>
      </c>
      <c r="F21" s="18">
        <v>1.06951871657754E-2</v>
      </c>
      <c r="G21" s="18">
        <v>5.8309037900874635E-3</v>
      </c>
      <c r="H21" s="18">
        <v>1.8575851393188854E-2</v>
      </c>
      <c r="I21" s="18">
        <v>4.8598130841121495E-2</v>
      </c>
      <c r="J21" s="18">
        <v>1.3358778625954198E-2</v>
      </c>
    </row>
    <row r="22" spans="2:10" x14ac:dyDescent="0.25">
      <c r="C22" s="18">
        <v>4.1322314049586778E-2</v>
      </c>
      <c r="D22" s="18">
        <v>5.2356020942408377E-2</v>
      </c>
      <c r="E22" s="18">
        <v>0</v>
      </c>
      <c r="F22" s="18">
        <v>0.11229946524064172</v>
      </c>
      <c r="G22" s="18">
        <v>4.3731778425655975E-2</v>
      </c>
      <c r="H22" s="18">
        <v>2.4767801857585141E-2</v>
      </c>
      <c r="I22" s="18">
        <v>1.1214953271028037E-2</v>
      </c>
      <c r="J22" s="18">
        <v>1.9083969465648856E-2</v>
      </c>
    </row>
    <row r="23" spans="2:10" x14ac:dyDescent="0.25">
      <c r="C23" s="18">
        <v>8.2644628099173556E-3</v>
      </c>
      <c r="D23" s="18">
        <v>2.4432809773123908E-2</v>
      </c>
      <c r="E23" s="18">
        <v>0</v>
      </c>
      <c r="F23" s="18">
        <v>1.06951871657754E-2</v>
      </c>
      <c r="G23" s="18">
        <v>9.6209912536443148E-2</v>
      </c>
      <c r="H23" s="18">
        <v>0.10835913312693499</v>
      </c>
      <c r="I23" s="18">
        <v>3.1775700934579439E-2</v>
      </c>
      <c r="J23" s="18">
        <v>3.4351145038167941E-2</v>
      </c>
    </row>
    <row r="24" spans="2:10" x14ac:dyDescent="0.25">
      <c r="C24" s="18">
        <v>6.6115702479338845E-2</v>
      </c>
      <c r="D24" s="18">
        <v>6.1082024432809773E-2</v>
      </c>
      <c r="E24" s="18">
        <v>5.8823529411764705E-2</v>
      </c>
      <c r="F24" s="18">
        <v>0.14438502673796791</v>
      </c>
      <c r="G24" s="18">
        <v>0.1457725947521866</v>
      </c>
      <c r="H24" s="18">
        <v>5.5727554179566562E-2</v>
      </c>
      <c r="I24" s="18">
        <v>0.17943925233644858</v>
      </c>
      <c r="J24" s="18">
        <v>8.0152671755725186E-2</v>
      </c>
    </row>
    <row r="25" spans="2:10" x14ac:dyDescent="0.25">
      <c r="C25" s="18">
        <v>8.2644628099173556E-3</v>
      </c>
      <c r="D25" s="18">
        <v>8.7260034904013961E-3</v>
      </c>
      <c r="E25" s="18">
        <v>1.9607843137254902E-2</v>
      </c>
      <c r="F25" s="18">
        <v>5.3475935828877002E-3</v>
      </c>
      <c r="G25" s="18">
        <v>1.4577259475218658E-2</v>
      </c>
      <c r="H25" s="18">
        <v>9.2879256965944269E-3</v>
      </c>
      <c r="I25" s="18">
        <v>2.2429906542056073E-2</v>
      </c>
      <c r="J25" s="18">
        <v>5.5343511450381681E-2</v>
      </c>
    </row>
    <row r="27" spans="2:10" x14ac:dyDescent="0.25">
      <c r="B27" s="27" t="s">
        <v>20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2:10" x14ac:dyDescent="0.25"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2:10" x14ac:dyDescent="0.25"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2:10" x14ac:dyDescent="0.25"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</row>
    <row r="31" spans="2:10" x14ac:dyDescent="0.25"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</row>
    <row r="32" spans="2:10" x14ac:dyDescent="0.25"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</row>
    <row r="33" spans="2:10" x14ac:dyDescent="0.25"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</row>
    <row r="34" spans="2:10" x14ac:dyDescent="0.25"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</row>
    <row r="36" spans="2:10" x14ac:dyDescent="0.25">
      <c r="B36" s="27" t="s">
        <v>21</v>
      </c>
      <c r="C36" s="18">
        <f>C27-C18</f>
        <v>0.93388429752066116</v>
      </c>
      <c r="D36" s="18">
        <f t="shared" ref="D36:J36" si="2">D27-D18</f>
        <v>-8.7260034904013961E-2</v>
      </c>
      <c r="E36" s="18">
        <f t="shared" si="2"/>
        <v>-0.17647058823529413</v>
      </c>
      <c r="F36" s="18">
        <f t="shared" si="2"/>
        <v>-1.06951871657754E-2</v>
      </c>
      <c r="G36" s="18">
        <f t="shared" si="2"/>
        <v>0</v>
      </c>
      <c r="H36" s="18">
        <f t="shared" si="2"/>
        <v>0</v>
      </c>
      <c r="I36" s="18">
        <f t="shared" si="2"/>
        <v>0</v>
      </c>
      <c r="J36" s="18">
        <f t="shared" si="2"/>
        <v>-3.8167938931297708E-3</v>
      </c>
    </row>
    <row r="37" spans="2:10" x14ac:dyDescent="0.25">
      <c r="C37" s="18">
        <f t="shared" ref="C37:J43" si="3">C28-C19</f>
        <v>-0.10743801652892562</v>
      </c>
      <c r="D37" s="18">
        <f t="shared" si="3"/>
        <v>0.83246073298429324</v>
      </c>
      <c r="E37" s="18">
        <f t="shared" si="3"/>
        <v>-1.9607843137254902E-2</v>
      </c>
      <c r="F37" s="18">
        <f t="shared" si="3"/>
        <v>-0.19786096256684493</v>
      </c>
      <c r="G37" s="18">
        <f t="shared" si="3"/>
        <v>-4.9562682215743441E-2</v>
      </c>
      <c r="H37" s="18">
        <f t="shared" si="3"/>
        <v>-2.1671826625386997E-2</v>
      </c>
      <c r="I37" s="18">
        <f t="shared" si="3"/>
        <v>-2.6168224299065422E-2</v>
      </c>
      <c r="J37" s="18">
        <f t="shared" si="3"/>
        <v>-1.9083969465648856E-2</v>
      </c>
    </row>
    <row r="38" spans="2:10" x14ac:dyDescent="0.25">
      <c r="C38" s="18">
        <f t="shared" si="3"/>
        <v>-8.2644628099173556E-3</v>
      </c>
      <c r="D38" s="18">
        <f t="shared" si="3"/>
        <v>-1.2216404886561954E-2</v>
      </c>
      <c r="E38" s="18">
        <f t="shared" si="3"/>
        <v>0.94117647058823528</v>
      </c>
      <c r="F38" s="18">
        <f t="shared" si="3"/>
        <v>0</v>
      </c>
      <c r="G38" s="18">
        <f t="shared" si="3"/>
        <v>-1.1661807580174927E-2</v>
      </c>
      <c r="H38" s="18">
        <f t="shared" si="3"/>
        <v>-3.0959752321981426E-3</v>
      </c>
      <c r="I38" s="18">
        <f t="shared" si="3"/>
        <v>-3.7383177570093459E-3</v>
      </c>
      <c r="J38" s="18">
        <f t="shared" si="3"/>
        <v>-7.6335877862595417E-3</v>
      </c>
    </row>
    <row r="39" spans="2:10" x14ac:dyDescent="0.25">
      <c r="C39" s="18">
        <f t="shared" si="3"/>
        <v>-8.2644628099173556E-3</v>
      </c>
      <c r="D39" s="18">
        <f t="shared" si="3"/>
        <v>-5.235602094240838E-3</v>
      </c>
      <c r="E39" s="18">
        <f t="shared" si="3"/>
        <v>-5.8823529411764705E-2</v>
      </c>
      <c r="F39" s="18">
        <f t="shared" si="3"/>
        <v>0.98930481283422456</v>
      </c>
      <c r="G39" s="18">
        <f t="shared" si="3"/>
        <v>-5.8309037900874635E-3</v>
      </c>
      <c r="H39" s="18">
        <f t="shared" si="3"/>
        <v>-1.8575851393188854E-2</v>
      </c>
      <c r="I39" s="18">
        <f t="shared" si="3"/>
        <v>-4.8598130841121495E-2</v>
      </c>
      <c r="J39" s="18">
        <f t="shared" si="3"/>
        <v>-1.3358778625954198E-2</v>
      </c>
    </row>
    <row r="40" spans="2:10" x14ac:dyDescent="0.25">
      <c r="C40" s="18">
        <f t="shared" si="3"/>
        <v>-4.1322314049586778E-2</v>
      </c>
      <c r="D40" s="18">
        <f t="shared" si="3"/>
        <v>-5.2356020942408377E-2</v>
      </c>
      <c r="E40" s="18">
        <f t="shared" si="3"/>
        <v>0</v>
      </c>
      <c r="F40" s="18">
        <f t="shared" si="3"/>
        <v>-0.11229946524064172</v>
      </c>
      <c r="G40" s="18">
        <f t="shared" si="3"/>
        <v>0.95626822157434399</v>
      </c>
      <c r="H40" s="18">
        <f t="shared" si="3"/>
        <v>-2.4767801857585141E-2</v>
      </c>
      <c r="I40" s="18">
        <f t="shared" si="3"/>
        <v>-1.1214953271028037E-2</v>
      </c>
      <c r="J40" s="18">
        <f t="shared" si="3"/>
        <v>-1.9083969465648856E-2</v>
      </c>
    </row>
    <row r="41" spans="2:10" x14ac:dyDescent="0.25">
      <c r="C41" s="18">
        <f t="shared" si="3"/>
        <v>-8.2644628099173556E-3</v>
      </c>
      <c r="D41" s="18">
        <f t="shared" si="3"/>
        <v>-2.4432809773123908E-2</v>
      </c>
      <c r="E41" s="18">
        <f t="shared" si="3"/>
        <v>0</v>
      </c>
      <c r="F41" s="18">
        <f t="shared" si="3"/>
        <v>-1.06951871657754E-2</v>
      </c>
      <c r="G41" s="18">
        <f t="shared" si="3"/>
        <v>-9.6209912536443148E-2</v>
      </c>
      <c r="H41" s="18">
        <f t="shared" si="3"/>
        <v>0.89164086687306499</v>
      </c>
      <c r="I41" s="18">
        <f t="shared" si="3"/>
        <v>-3.1775700934579439E-2</v>
      </c>
      <c r="J41" s="18">
        <f t="shared" si="3"/>
        <v>-3.4351145038167941E-2</v>
      </c>
    </row>
    <row r="42" spans="2:10" x14ac:dyDescent="0.25">
      <c r="C42" s="18">
        <f t="shared" si="3"/>
        <v>-6.6115702479338845E-2</v>
      </c>
      <c r="D42" s="18">
        <f t="shared" si="3"/>
        <v>-6.1082024432809773E-2</v>
      </c>
      <c r="E42" s="18">
        <f t="shared" si="3"/>
        <v>-5.8823529411764705E-2</v>
      </c>
      <c r="F42" s="18">
        <f t="shared" si="3"/>
        <v>-0.14438502673796791</v>
      </c>
      <c r="G42" s="18">
        <f t="shared" si="3"/>
        <v>-0.1457725947521866</v>
      </c>
      <c r="H42" s="18">
        <f t="shared" si="3"/>
        <v>-5.5727554179566562E-2</v>
      </c>
      <c r="I42" s="18">
        <f t="shared" si="3"/>
        <v>0.82056074766355147</v>
      </c>
      <c r="J42" s="18">
        <f t="shared" si="3"/>
        <v>-8.0152671755725186E-2</v>
      </c>
    </row>
    <row r="43" spans="2:10" x14ac:dyDescent="0.25">
      <c r="C43" s="18">
        <f t="shared" si="3"/>
        <v>-8.2644628099173556E-3</v>
      </c>
      <c r="D43" s="18">
        <f t="shared" si="3"/>
        <v>-8.7260034904013961E-3</v>
      </c>
      <c r="E43" s="18">
        <f t="shared" si="3"/>
        <v>-1.9607843137254902E-2</v>
      </c>
      <c r="F43" s="18">
        <f t="shared" si="3"/>
        <v>-5.3475935828877002E-3</v>
      </c>
      <c r="G43" s="18">
        <f t="shared" si="3"/>
        <v>-1.4577259475218658E-2</v>
      </c>
      <c r="H43" s="18">
        <f t="shared" si="3"/>
        <v>-9.2879256965944269E-3</v>
      </c>
      <c r="I43" s="18">
        <f t="shared" si="3"/>
        <v>-2.2429906542056073E-2</v>
      </c>
      <c r="J43" s="18">
        <f t="shared" si="3"/>
        <v>0.94465648854961837</v>
      </c>
    </row>
    <row r="45" spans="2:10" x14ac:dyDescent="0.25">
      <c r="B45" s="27" t="s">
        <v>22</v>
      </c>
      <c r="C45" s="21">
        <f t="array" ref="C45:J52">MINVERSE(C36:J43)</f>
        <v>1.0878113987058016</v>
      </c>
      <c r="D45" s="21">
        <v>0.11883858063188464</v>
      </c>
      <c r="E45" s="21">
        <v>0.20950040435796635</v>
      </c>
      <c r="F45" s="21">
        <v>3.7977013567384144E-2</v>
      </c>
      <c r="G45" s="21">
        <v>1.0793319543706239E-2</v>
      </c>
      <c r="H45" s="21">
        <v>5.2882409515023314E-3</v>
      </c>
      <c r="I45" s="21">
        <v>7.6214098899066796E-3</v>
      </c>
      <c r="J45" s="21">
        <v>1.0082969826412503E-2</v>
      </c>
    </row>
    <row r="46" spans="2:10" x14ac:dyDescent="0.25">
      <c r="C46" s="21">
        <v>0.15309880308236734</v>
      </c>
      <c r="D46" s="21">
        <v>1.2311030476558176</v>
      </c>
      <c r="E46" s="21">
        <v>7.5484220703990773E-2</v>
      </c>
      <c r="F46" s="21">
        <v>0.26626805556304045</v>
      </c>
      <c r="G46" s="21">
        <v>8.017680323786501E-2</v>
      </c>
      <c r="H46" s="21">
        <v>4.2051427194645219E-2</v>
      </c>
      <c r="I46" s="21">
        <v>5.9138251485112356E-2</v>
      </c>
      <c r="J46" s="21">
        <v>3.8031397249974029E-2</v>
      </c>
    </row>
    <row r="47" spans="2:10" x14ac:dyDescent="0.25">
      <c r="C47" s="21">
        <v>1.2952485723061621E-2</v>
      </c>
      <c r="D47" s="21">
        <v>1.8778634769332926E-2</v>
      </c>
      <c r="E47" s="21">
        <v>1.0663637480772239</v>
      </c>
      <c r="F47" s="21">
        <v>6.7465561817796442E-3</v>
      </c>
      <c r="G47" s="21">
        <v>1.5701872608412725E-2</v>
      </c>
      <c r="H47" s="21">
        <v>5.2517312981655226E-3</v>
      </c>
      <c r="I47" s="21">
        <v>6.5536006441785045E-3</v>
      </c>
      <c r="J47" s="21">
        <v>1.0208430951974563E-2</v>
      </c>
    </row>
    <row r="48" spans="2:10" x14ac:dyDescent="0.25">
      <c r="C48" s="21">
        <v>1.7450871095820449E-2</v>
      </c>
      <c r="D48" s="21">
        <v>1.6330416098350408E-2</v>
      </c>
      <c r="E48" s="21">
        <v>7.2193190815639102E-2</v>
      </c>
      <c r="F48" s="21">
        <v>1.0263036582142255</v>
      </c>
      <c r="G48" s="21">
        <v>2.0711234655737494E-2</v>
      </c>
      <c r="H48" s="21">
        <v>2.680906365881694E-2</v>
      </c>
      <c r="I48" s="21">
        <v>6.3563402006904274E-2</v>
      </c>
      <c r="J48" s="21">
        <v>2.22837225265522E-2</v>
      </c>
    </row>
    <row r="49" spans="3:10" x14ac:dyDescent="0.25">
      <c r="C49" s="21">
        <v>5.9778831363345865E-2</v>
      </c>
      <c r="D49" s="21">
        <v>7.7518790603730195E-2</v>
      </c>
      <c r="E49" s="21">
        <v>2.3964678184323848E-2</v>
      </c>
      <c r="F49" s="21">
        <v>0.14096419928432255</v>
      </c>
      <c r="G49" s="21">
        <v>1.0592104921959731</v>
      </c>
      <c r="H49" s="21">
        <v>3.6354844562453338E-2</v>
      </c>
      <c r="I49" s="21">
        <v>2.760876021557811E-2</v>
      </c>
      <c r="J49" s="21">
        <v>2.9057401473999434E-2</v>
      </c>
    </row>
    <row r="50" spans="3:10" x14ac:dyDescent="0.25">
      <c r="C50" s="21">
        <v>2.5691001576310192E-2</v>
      </c>
      <c r="D50" s="21">
        <v>4.8498053899045199E-2</v>
      </c>
      <c r="E50" s="21">
        <v>1.2816868085586592E-2</v>
      </c>
      <c r="F50" s="21">
        <v>4.4146530314760173E-2</v>
      </c>
      <c r="G50" s="21">
        <v>0.125261276719383</v>
      </c>
      <c r="H50" s="21">
        <v>1.1308617871073323</v>
      </c>
      <c r="I50" s="21">
        <v>5.1084779850566274E-2</v>
      </c>
      <c r="J50" s="21">
        <v>4.9798669526340079E-2</v>
      </c>
    </row>
    <row r="51" spans="3:10" x14ac:dyDescent="0.25">
      <c r="C51" s="21">
        <v>0.11689890042257349</v>
      </c>
      <c r="D51" s="21">
        <v>0.12421337875012031</v>
      </c>
      <c r="E51" s="21">
        <v>0.11954928893363816</v>
      </c>
      <c r="F51" s="21">
        <v>0.23364286876002724</v>
      </c>
      <c r="G51" s="21">
        <v>0.2106138455390697</v>
      </c>
      <c r="H51" s="21">
        <v>9.3335211326891404E-2</v>
      </c>
      <c r="I51" s="21">
        <v>1.2468142894604133</v>
      </c>
      <c r="J51" s="21">
        <v>0.12069091160002664</v>
      </c>
    </row>
    <row r="52" spans="3:10" x14ac:dyDescent="0.25">
      <c r="C52" s="21">
        <v>1.52494237313185E-2</v>
      </c>
      <c r="D52" s="21">
        <v>1.7516246378669647E-2</v>
      </c>
      <c r="E52" s="21">
        <v>2.8407254881641388E-2</v>
      </c>
      <c r="F52" s="21">
        <v>1.6898571255884811E-2</v>
      </c>
      <c r="G52" s="21">
        <v>2.3855562241912889E-2</v>
      </c>
      <c r="H52" s="21">
        <v>1.4591334479559031E-2</v>
      </c>
      <c r="I52" s="21">
        <v>3.1641449259807983E-2</v>
      </c>
      <c r="J52" s="21">
        <v>1.0631671128111722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57EF-EAF1-4B51-BC00-F2652D2BF65E}">
  <dimension ref="B1:G48"/>
  <sheetViews>
    <sheetView zoomScale="235" zoomScaleNormal="235" workbookViewId="0">
      <selection activeCell="B41" sqref="B41"/>
    </sheetView>
  </sheetViews>
  <sheetFormatPr defaultRowHeight="12.75" x14ac:dyDescent="0.25"/>
  <cols>
    <col min="1" max="1" width="3.28515625" style="2" customWidth="1"/>
    <col min="2" max="2" width="12.85546875" style="2" customWidth="1"/>
    <col min="3" max="3" width="14.28515625" style="2" customWidth="1"/>
    <col min="4" max="4" width="13.140625" style="2" customWidth="1"/>
    <col min="5" max="5" width="12.140625" style="2" customWidth="1"/>
    <col min="6" max="6" width="12" style="2" customWidth="1"/>
    <col min="7" max="7" width="11.42578125" style="2" customWidth="1"/>
    <col min="8" max="8" width="11" style="2" customWidth="1"/>
    <col min="9" max="9" width="11.7109375" style="2" customWidth="1"/>
    <col min="10" max="10" width="11.5703125" style="2" customWidth="1"/>
    <col min="11" max="11" width="11.28515625" style="2" customWidth="1"/>
    <col min="12" max="16384" width="9.140625" style="2"/>
  </cols>
  <sheetData>
    <row r="1" spans="2:7" x14ac:dyDescent="0.25">
      <c r="B1" s="4"/>
      <c r="C1" s="4"/>
      <c r="D1" s="4"/>
      <c r="E1" s="4"/>
      <c r="F1" s="4"/>
    </row>
    <row r="2" spans="2:7" x14ac:dyDescent="0.25">
      <c r="B2" s="4"/>
      <c r="C2" s="4"/>
      <c r="D2" s="4"/>
      <c r="E2" s="4"/>
      <c r="F2" s="4"/>
    </row>
    <row r="3" spans="2:7" ht="15.75" x14ac:dyDescent="0.25">
      <c r="B3" s="10" t="s">
        <v>23</v>
      </c>
      <c r="C3" s="11"/>
      <c r="D3" s="4"/>
      <c r="E3" s="4"/>
      <c r="F3" s="4"/>
    </row>
    <row r="5" spans="2:7" x14ac:dyDescent="0.25">
      <c r="B5" s="8"/>
      <c r="C5" s="8" t="s">
        <v>24</v>
      </c>
      <c r="D5" s="8" t="s">
        <v>25</v>
      </c>
      <c r="E5" s="8" t="s">
        <v>26</v>
      </c>
      <c r="F5" s="8" t="s">
        <v>5</v>
      </c>
      <c r="G5" s="8" t="s">
        <v>6</v>
      </c>
    </row>
    <row r="6" spans="2:7" x14ac:dyDescent="0.25">
      <c r="B6" s="8" t="s">
        <v>24</v>
      </c>
      <c r="C6" s="3">
        <v>85</v>
      </c>
      <c r="D6" s="3">
        <v>90</v>
      </c>
      <c r="E6" s="3">
        <v>0</v>
      </c>
      <c r="F6" s="5">
        <v>20</v>
      </c>
      <c r="G6" s="7">
        <f>SUM(C6:F6)</f>
        <v>195</v>
      </c>
    </row>
    <row r="7" spans="2:7" x14ac:dyDescent="0.25">
      <c r="B7" s="8" t="s">
        <v>25</v>
      </c>
      <c r="C7" s="3">
        <v>10</v>
      </c>
      <c r="D7" s="3">
        <v>10</v>
      </c>
      <c r="E7" s="3">
        <v>90</v>
      </c>
      <c r="F7" s="5">
        <v>200</v>
      </c>
      <c r="G7" s="7">
        <f t="shared" ref="G7:G8" si="0">SUM(C7:F7)</f>
        <v>310</v>
      </c>
    </row>
    <row r="8" spans="2:7" x14ac:dyDescent="0.25">
      <c r="B8" s="8" t="s">
        <v>26</v>
      </c>
      <c r="C8" s="3">
        <v>5</v>
      </c>
      <c r="D8" s="3">
        <v>5</v>
      </c>
      <c r="E8" s="3">
        <v>20</v>
      </c>
      <c r="F8" s="5">
        <v>500</v>
      </c>
      <c r="G8" s="7">
        <f t="shared" si="0"/>
        <v>530</v>
      </c>
    </row>
    <row r="9" spans="2:7" x14ac:dyDescent="0.25">
      <c r="B9" s="9" t="s">
        <v>4</v>
      </c>
      <c r="C9" s="6">
        <f>C10-SUM(C6:C8)</f>
        <v>95</v>
      </c>
      <c r="D9" s="6">
        <f t="shared" ref="D9:E9" si="1">D10-SUM(D6:D8)</f>
        <v>205</v>
      </c>
      <c r="E9" s="6">
        <f t="shared" si="1"/>
        <v>420</v>
      </c>
    </row>
    <row r="10" spans="2:7" x14ac:dyDescent="0.25">
      <c r="B10" s="9" t="s">
        <v>6</v>
      </c>
      <c r="C10" s="7">
        <f>G6</f>
        <v>195</v>
      </c>
      <c r="D10" s="7">
        <f>G7</f>
        <v>310</v>
      </c>
      <c r="E10" s="7">
        <f>G8</f>
        <v>530</v>
      </c>
    </row>
    <row r="13" spans="2:7" x14ac:dyDescent="0.25">
      <c r="B13" s="19" t="s">
        <v>19</v>
      </c>
      <c r="C13" s="21">
        <f t="array" ref="C13:C15">C6:C8/C10</f>
        <v>0.4358974358974359</v>
      </c>
      <c r="D13" s="21">
        <f t="array" ref="D13:D15">D6:D8/D10</f>
        <v>0.29032258064516131</v>
      </c>
      <c r="E13" s="21">
        <f t="array" ref="E13:E15">E6:E8/E10</f>
        <v>0</v>
      </c>
    </row>
    <row r="14" spans="2:7" x14ac:dyDescent="0.25">
      <c r="C14" s="21">
        <v>5.128205128205128E-2</v>
      </c>
      <c r="D14" s="21">
        <v>3.2258064516129031E-2</v>
      </c>
      <c r="E14" s="21">
        <v>0.16981132075471697</v>
      </c>
    </row>
    <row r="15" spans="2:7" x14ac:dyDescent="0.25">
      <c r="C15" s="21">
        <v>2.564102564102564E-2</v>
      </c>
      <c r="D15" s="21">
        <v>1.6129032258064516E-2</v>
      </c>
      <c r="E15" s="21">
        <v>3.7735849056603772E-2</v>
      </c>
    </row>
    <row r="17" spans="2:7" x14ac:dyDescent="0.25">
      <c r="B17" s="19" t="s">
        <v>20</v>
      </c>
      <c r="C17" s="1">
        <v>1</v>
      </c>
      <c r="D17" s="1">
        <v>0</v>
      </c>
      <c r="E17" s="1">
        <v>0</v>
      </c>
    </row>
    <row r="18" spans="2:7" x14ac:dyDescent="0.25">
      <c r="C18" s="1">
        <v>0</v>
      </c>
      <c r="D18" s="1">
        <v>1</v>
      </c>
      <c r="E18" s="1">
        <v>0</v>
      </c>
    </row>
    <row r="19" spans="2:7" x14ac:dyDescent="0.25">
      <c r="C19" s="1">
        <v>0</v>
      </c>
      <c r="D19" s="1">
        <v>0</v>
      </c>
      <c r="E19" s="1">
        <v>1</v>
      </c>
    </row>
    <row r="21" spans="2:7" x14ac:dyDescent="0.25">
      <c r="B21" s="19" t="s">
        <v>21</v>
      </c>
      <c r="C21" s="21">
        <f>C17-C13</f>
        <v>0.5641025641025641</v>
      </c>
      <c r="D21" s="21">
        <f t="shared" ref="D21:E21" si="2">D17-D13</f>
        <v>-0.29032258064516131</v>
      </c>
      <c r="E21" s="21">
        <f t="shared" si="2"/>
        <v>0</v>
      </c>
    </row>
    <row r="22" spans="2:7" x14ac:dyDescent="0.25">
      <c r="C22" s="21">
        <f t="shared" ref="C22:E23" si="3">C18-C14</f>
        <v>-5.128205128205128E-2</v>
      </c>
      <c r="D22" s="21">
        <f t="shared" si="3"/>
        <v>0.967741935483871</v>
      </c>
      <c r="E22" s="21">
        <f t="shared" si="3"/>
        <v>-0.16981132075471697</v>
      </c>
    </row>
    <row r="23" spans="2:7" x14ac:dyDescent="0.25">
      <c r="C23" s="21">
        <f t="shared" si="3"/>
        <v>-2.564102564102564E-2</v>
      </c>
      <c r="D23" s="21">
        <f t="shared" si="3"/>
        <v>-1.6129032258064516E-2</v>
      </c>
      <c r="E23" s="21">
        <f t="shared" si="3"/>
        <v>0.96226415094339623</v>
      </c>
    </row>
    <row r="25" spans="2:7" x14ac:dyDescent="0.25">
      <c r="B25" s="19" t="s">
        <v>22</v>
      </c>
      <c r="C25" s="25">
        <f t="array" ref="C25:E27">MINVERSE(C21:E23)</f>
        <v>1.8271144278606966</v>
      </c>
      <c r="D25" s="25">
        <v>0.54975124378109452</v>
      </c>
      <c r="E25" s="25">
        <v>9.7014925373134317E-2</v>
      </c>
    </row>
    <row r="26" spans="2:7" x14ac:dyDescent="0.25">
      <c r="C26" s="25">
        <v>0.1056753270683619</v>
      </c>
      <c r="D26" s="25">
        <v>1.068177630366685</v>
      </c>
      <c r="E26" s="25">
        <v>0.18850193477059146</v>
      </c>
    </row>
    <row r="27" spans="2:7" x14ac:dyDescent="0.25">
      <c r="C27" s="25">
        <v>5.0457588600208832E-2</v>
      </c>
      <c r="D27" s="25">
        <v>3.2553282967876664E-2</v>
      </c>
      <c r="E27" s="25">
        <v>1.044960383268841</v>
      </c>
    </row>
    <row r="29" spans="2:7" x14ac:dyDescent="0.25">
      <c r="B29" s="2" t="s">
        <v>31</v>
      </c>
      <c r="C29" s="26" t="s">
        <v>0</v>
      </c>
      <c r="E29" s="26" t="s">
        <v>27</v>
      </c>
    </row>
    <row r="30" spans="2:7" x14ac:dyDescent="0.25">
      <c r="C30" s="1">
        <v>20</v>
      </c>
      <c r="E30" s="1">
        <f>C30</f>
        <v>20</v>
      </c>
      <c r="F30" s="1">
        <v>0</v>
      </c>
      <c r="G30" s="1">
        <v>0</v>
      </c>
    </row>
    <row r="31" spans="2:7" x14ac:dyDescent="0.25">
      <c r="C31" s="1">
        <v>250</v>
      </c>
      <c r="E31" s="1">
        <v>0</v>
      </c>
      <c r="F31" s="1">
        <f>C31</f>
        <v>250</v>
      </c>
      <c r="G31" s="1">
        <v>0</v>
      </c>
    </row>
    <row r="32" spans="2:7" x14ac:dyDescent="0.25">
      <c r="C32" s="1">
        <v>600</v>
      </c>
      <c r="E32" s="1">
        <v>0</v>
      </c>
      <c r="F32" s="1">
        <v>0</v>
      </c>
      <c r="G32" s="1">
        <f>C32</f>
        <v>600</v>
      </c>
    </row>
    <row r="34" spans="2:7" x14ac:dyDescent="0.25">
      <c r="B34" s="2" t="s">
        <v>28</v>
      </c>
      <c r="C34" s="26" t="s">
        <v>29</v>
      </c>
      <c r="E34" s="26" t="s">
        <v>30</v>
      </c>
    </row>
    <row r="35" spans="2:7" x14ac:dyDescent="0.25">
      <c r="C35" s="17">
        <f t="array" ref="C35:C37">MMULT($C$25:$E$27, C30:C32)</f>
        <v>232.18905472636817</v>
      </c>
      <c r="E35" s="17">
        <f t="array" ref="E35:G37">MMULT($C$25:$E$27, E30:G32)</f>
        <v>36.542288557213929</v>
      </c>
      <c r="F35" s="17">
        <v>137.43781094527364</v>
      </c>
      <c r="G35" s="17">
        <v>58.208955223880594</v>
      </c>
    </row>
    <row r="36" spans="2:7" x14ac:dyDescent="0.25">
      <c r="C36" s="17">
        <v>382.25907499539335</v>
      </c>
      <c r="E36" s="17">
        <v>2.1135065413672378</v>
      </c>
      <c r="F36" s="17">
        <v>267.04440759167124</v>
      </c>
      <c r="G36" s="17">
        <v>113.10116086235487</v>
      </c>
    </row>
    <row r="37" spans="2:7" x14ac:dyDescent="0.25">
      <c r="C37" s="17">
        <v>636.12370247527792</v>
      </c>
      <c r="E37" s="17">
        <v>1.0091517720041767</v>
      </c>
      <c r="F37" s="17">
        <v>8.1383207419691654</v>
      </c>
      <c r="G37" s="17">
        <v>626.97622996130463</v>
      </c>
    </row>
    <row r="40" spans="2:7" x14ac:dyDescent="0.25">
      <c r="B40" s="2" t="s">
        <v>37</v>
      </c>
      <c r="C40" s="26" t="s">
        <v>32</v>
      </c>
      <c r="E40" s="26" t="s">
        <v>33</v>
      </c>
    </row>
    <row r="41" spans="2:7" x14ac:dyDescent="0.25">
      <c r="C41" s="1">
        <v>0</v>
      </c>
      <c r="E41" s="1">
        <f>C41</f>
        <v>0</v>
      </c>
      <c r="F41" s="1">
        <v>0</v>
      </c>
      <c r="G41" s="1">
        <v>0</v>
      </c>
    </row>
    <row r="42" spans="2:7" x14ac:dyDescent="0.25">
      <c r="C42" s="1">
        <v>0</v>
      </c>
      <c r="E42" s="1">
        <v>0</v>
      </c>
      <c r="F42" s="1">
        <f>C42</f>
        <v>0</v>
      </c>
      <c r="G42" s="1">
        <v>0</v>
      </c>
    </row>
    <row r="43" spans="2:7" x14ac:dyDescent="0.25">
      <c r="C43" s="1">
        <v>50</v>
      </c>
      <c r="E43" s="1">
        <v>0</v>
      </c>
      <c r="F43" s="1">
        <v>0</v>
      </c>
      <c r="G43" s="1">
        <f>C43</f>
        <v>50</v>
      </c>
    </row>
    <row r="45" spans="2:7" x14ac:dyDescent="0.25">
      <c r="B45" s="2" t="s">
        <v>36</v>
      </c>
      <c r="C45" s="26" t="s">
        <v>34</v>
      </c>
      <c r="E45" s="26" t="s">
        <v>35</v>
      </c>
    </row>
    <row r="46" spans="2:7" x14ac:dyDescent="0.25">
      <c r="C46" s="17">
        <f t="array" ref="C46:C48">MMULT($C$25:$E$27, C41:C43)</f>
        <v>4.8507462686567155</v>
      </c>
      <c r="E46" s="17">
        <f t="array" ref="E46:G48">MMULT($C$25:$E$27, E41:G43)</f>
        <v>0</v>
      </c>
      <c r="F46" s="17">
        <v>0</v>
      </c>
      <c r="G46" s="17">
        <v>4.8507462686567155</v>
      </c>
    </row>
    <row r="47" spans="2:7" x14ac:dyDescent="0.25">
      <c r="C47" s="17">
        <v>9.4250967385295734</v>
      </c>
      <c r="E47" s="17">
        <v>0</v>
      </c>
      <c r="F47" s="17">
        <v>0</v>
      </c>
      <c r="G47" s="17">
        <v>9.4250967385295734</v>
      </c>
    </row>
    <row r="48" spans="2:7" x14ac:dyDescent="0.25">
      <c r="C48" s="17">
        <v>52.248019163442052</v>
      </c>
      <c r="E48" s="17">
        <v>0</v>
      </c>
      <c r="F48" s="17">
        <v>0</v>
      </c>
      <c r="G48" s="17">
        <v>52.248019163442052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7620-93E9-4574-A016-B3B75E7505FC}">
  <dimension ref="B1:H48"/>
  <sheetViews>
    <sheetView tabSelected="1" zoomScale="235" zoomScaleNormal="235" workbookViewId="0">
      <selection activeCell="D27" sqref="D27"/>
    </sheetView>
  </sheetViews>
  <sheetFormatPr defaultRowHeight="12.75" x14ac:dyDescent="0.25"/>
  <cols>
    <col min="1" max="1" width="3.28515625" style="2" customWidth="1"/>
    <col min="2" max="2" width="15.7109375" style="2" customWidth="1"/>
    <col min="3" max="3" width="14.28515625" style="2" customWidth="1"/>
    <col min="4" max="4" width="13.140625" style="2" customWidth="1"/>
    <col min="5" max="5" width="12.140625" style="2" customWidth="1"/>
    <col min="6" max="6" width="12" style="2" customWidth="1"/>
    <col min="7" max="7" width="11.42578125" style="2" customWidth="1"/>
    <col min="8" max="8" width="11" style="2" customWidth="1"/>
    <col min="9" max="9" width="11.7109375" style="2" customWidth="1"/>
    <col min="10" max="10" width="11.5703125" style="2" customWidth="1"/>
    <col min="11" max="11" width="11.28515625" style="2" customWidth="1"/>
    <col min="12" max="16384" width="9.140625" style="2"/>
  </cols>
  <sheetData>
    <row r="1" spans="2:8" x14ac:dyDescent="0.25">
      <c r="B1" s="4"/>
      <c r="C1" s="4"/>
      <c r="D1" s="4"/>
      <c r="E1" s="4"/>
      <c r="F1" s="4"/>
    </row>
    <row r="2" spans="2:8" x14ac:dyDescent="0.25">
      <c r="B2" s="4"/>
      <c r="C2" s="4"/>
      <c r="D2" s="4"/>
      <c r="E2" s="4"/>
      <c r="F2" s="4"/>
    </row>
    <row r="3" spans="2:8" ht="15.75" x14ac:dyDescent="0.25">
      <c r="B3" s="10" t="s">
        <v>23</v>
      </c>
      <c r="C3" s="11"/>
      <c r="D3" s="4"/>
      <c r="E3" s="4"/>
      <c r="F3" s="4"/>
    </row>
    <row r="5" spans="2:8" x14ac:dyDescent="0.25">
      <c r="B5" s="8"/>
      <c r="C5" s="8" t="s">
        <v>24</v>
      </c>
      <c r="D5" s="8" t="s">
        <v>25</v>
      </c>
      <c r="E5" s="8" t="s">
        <v>26</v>
      </c>
      <c r="F5" s="8" t="s">
        <v>38</v>
      </c>
      <c r="G5" s="8" t="s">
        <v>39</v>
      </c>
      <c r="H5" s="8" t="s">
        <v>6</v>
      </c>
    </row>
    <row r="6" spans="2:8" x14ac:dyDescent="0.25">
      <c r="B6" s="8" t="s">
        <v>24</v>
      </c>
      <c r="C6" s="3">
        <v>85</v>
      </c>
      <c r="D6" s="3">
        <v>90</v>
      </c>
      <c r="E6" s="3">
        <v>0</v>
      </c>
      <c r="F6" s="5">
        <v>15</v>
      </c>
      <c r="G6" s="5">
        <v>5</v>
      </c>
      <c r="H6" s="7">
        <f>SUM(C6:G6)</f>
        <v>195</v>
      </c>
    </row>
    <row r="7" spans="2:8" x14ac:dyDescent="0.25">
      <c r="B7" s="8" t="s">
        <v>25</v>
      </c>
      <c r="C7" s="3">
        <v>10</v>
      </c>
      <c r="D7" s="3">
        <v>10</v>
      </c>
      <c r="E7" s="3">
        <v>90</v>
      </c>
      <c r="F7" s="5">
        <v>100</v>
      </c>
      <c r="G7" s="5">
        <v>100</v>
      </c>
      <c r="H7" s="7">
        <f>SUM(C7:G7)</f>
        <v>310</v>
      </c>
    </row>
    <row r="8" spans="2:8" x14ac:dyDescent="0.25">
      <c r="B8" s="8" t="s">
        <v>26</v>
      </c>
      <c r="C8" s="3">
        <v>5</v>
      </c>
      <c r="D8" s="3">
        <v>5</v>
      </c>
      <c r="E8" s="3">
        <v>20</v>
      </c>
      <c r="F8" s="5">
        <v>300</v>
      </c>
      <c r="G8" s="5">
        <v>200</v>
      </c>
      <c r="H8" s="7">
        <f>SUM(C8:G8)</f>
        <v>530</v>
      </c>
    </row>
    <row r="9" spans="2:8" x14ac:dyDescent="0.25">
      <c r="B9" s="9" t="s">
        <v>4</v>
      </c>
      <c r="C9" s="6">
        <f>C10-SUM(C6:C8)</f>
        <v>95</v>
      </c>
      <c r="D9" s="6">
        <f t="shared" ref="D9:E9" si="0">D10-SUM(D6:D8)</f>
        <v>205</v>
      </c>
      <c r="E9" s="6">
        <f t="shared" si="0"/>
        <v>420</v>
      </c>
    </row>
    <row r="10" spans="2:8" x14ac:dyDescent="0.25">
      <c r="B10" s="9" t="s">
        <v>6</v>
      </c>
      <c r="C10" s="7">
        <f>H6</f>
        <v>195</v>
      </c>
      <c r="D10" s="7">
        <f>H7</f>
        <v>310</v>
      </c>
      <c r="E10" s="7">
        <f>H8</f>
        <v>530</v>
      </c>
    </row>
    <row r="13" spans="2:8" x14ac:dyDescent="0.25">
      <c r="B13" s="27" t="s">
        <v>19</v>
      </c>
      <c r="C13" s="21">
        <f t="array" ref="C13:C15">C6:C8/C10</f>
        <v>0.4358974358974359</v>
      </c>
      <c r="D13" s="21">
        <f t="array" ref="D13:D15">D6:D8/D10</f>
        <v>0.29032258064516131</v>
      </c>
      <c r="E13" s="21">
        <f t="array" ref="E13:E15">E6:E8/E10</f>
        <v>0</v>
      </c>
    </row>
    <row r="14" spans="2:8" x14ac:dyDescent="0.25">
      <c r="C14" s="21">
        <v>5.128205128205128E-2</v>
      </c>
      <c r="D14" s="21">
        <v>3.2258064516129031E-2</v>
      </c>
      <c r="E14" s="21">
        <v>0.16981132075471697</v>
      </c>
    </row>
    <row r="15" spans="2:8" x14ac:dyDescent="0.25">
      <c r="C15" s="21">
        <v>2.564102564102564E-2</v>
      </c>
      <c r="D15" s="21">
        <v>1.6129032258064516E-2</v>
      </c>
      <c r="E15" s="21">
        <v>3.7735849056603772E-2</v>
      </c>
    </row>
    <row r="17" spans="2:7" x14ac:dyDescent="0.25">
      <c r="B17" s="27" t="s">
        <v>20</v>
      </c>
      <c r="C17" s="1">
        <v>1</v>
      </c>
      <c r="D17" s="1">
        <v>0</v>
      </c>
      <c r="E17" s="1">
        <v>0</v>
      </c>
    </row>
    <row r="18" spans="2:7" x14ac:dyDescent="0.25">
      <c r="C18" s="1">
        <v>0</v>
      </c>
      <c r="D18" s="1">
        <v>1</v>
      </c>
      <c r="E18" s="1">
        <v>0</v>
      </c>
    </row>
    <row r="19" spans="2:7" x14ac:dyDescent="0.25">
      <c r="C19" s="1">
        <v>0</v>
      </c>
      <c r="D19" s="1">
        <v>0</v>
      </c>
      <c r="E19" s="1">
        <v>1</v>
      </c>
    </row>
    <row r="21" spans="2:7" x14ac:dyDescent="0.25">
      <c r="B21" s="27" t="s">
        <v>21</v>
      </c>
      <c r="C21" s="21">
        <f>C17-C13</f>
        <v>0.5641025641025641</v>
      </c>
      <c r="D21" s="21">
        <f t="shared" ref="D21:E21" si="1">D17-D13</f>
        <v>-0.29032258064516131</v>
      </c>
      <c r="E21" s="21">
        <f t="shared" si="1"/>
        <v>0</v>
      </c>
    </row>
    <row r="22" spans="2:7" x14ac:dyDescent="0.25">
      <c r="C22" s="21">
        <f t="shared" ref="C22:E23" si="2">C18-C14</f>
        <v>-5.128205128205128E-2</v>
      </c>
      <c r="D22" s="21">
        <f t="shared" si="2"/>
        <v>0.967741935483871</v>
      </c>
      <c r="E22" s="21">
        <f t="shared" si="2"/>
        <v>-0.16981132075471697</v>
      </c>
    </row>
    <row r="23" spans="2:7" x14ac:dyDescent="0.25">
      <c r="C23" s="21">
        <f t="shared" si="2"/>
        <v>-2.564102564102564E-2</v>
      </c>
      <c r="D23" s="21">
        <f t="shared" si="2"/>
        <v>-1.6129032258064516E-2</v>
      </c>
      <c r="E23" s="21">
        <f t="shared" si="2"/>
        <v>0.96226415094339623</v>
      </c>
    </row>
    <row r="25" spans="2:7" x14ac:dyDescent="0.25">
      <c r="B25" s="27" t="s">
        <v>22</v>
      </c>
      <c r="C25" s="25">
        <f t="array" ref="C25:E27">MINVERSE(C21:E23)</f>
        <v>1.8271144278606966</v>
      </c>
      <c r="D25" s="25">
        <v>0.54975124378109452</v>
      </c>
      <c r="E25" s="25">
        <v>9.7014925373134317E-2</v>
      </c>
    </row>
    <row r="26" spans="2:7" x14ac:dyDescent="0.25">
      <c r="C26" s="25">
        <v>0.1056753270683619</v>
      </c>
      <c r="D26" s="25">
        <v>1.068177630366685</v>
      </c>
      <c r="E26" s="25">
        <v>0.18850193477059146</v>
      </c>
    </row>
    <row r="27" spans="2:7" x14ac:dyDescent="0.25">
      <c r="C27" s="25">
        <v>5.0457588600208832E-2</v>
      </c>
      <c r="D27" s="25">
        <v>3.2553282967876664E-2</v>
      </c>
      <c r="E27" s="25">
        <v>1.044960383268841</v>
      </c>
    </row>
    <row r="29" spans="2:7" x14ac:dyDescent="0.25">
      <c r="B29" s="2" t="s">
        <v>40</v>
      </c>
    </row>
    <row r="30" spans="2:7" x14ac:dyDescent="0.25">
      <c r="B30" s="27" t="s">
        <v>43</v>
      </c>
      <c r="C30" s="1">
        <v>15</v>
      </c>
      <c r="D30" s="27" t="s">
        <v>42</v>
      </c>
      <c r="E30" s="1">
        <f>C30</f>
        <v>15</v>
      </c>
      <c r="F30" s="1">
        <v>0</v>
      </c>
      <c r="G30" s="1">
        <v>0</v>
      </c>
    </row>
    <row r="31" spans="2:7" x14ac:dyDescent="0.25">
      <c r="C31" s="1">
        <v>100</v>
      </c>
      <c r="E31" s="1">
        <v>0</v>
      </c>
      <c r="F31" s="1">
        <f>C31</f>
        <v>100</v>
      </c>
      <c r="G31" s="1">
        <v>0</v>
      </c>
    </row>
    <row r="32" spans="2:7" x14ac:dyDescent="0.25">
      <c r="C32" s="1">
        <v>300</v>
      </c>
      <c r="E32" s="1">
        <v>0</v>
      </c>
      <c r="F32" s="1">
        <v>0</v>
      </c>
      <c r="G32" s="1">
        <f>C32</f>
        <v>300</v>
      </c>
    </row>
    <row r="34" spans="2:7" x14ac:dyDescent="0.25">
      <c r="B34" s="2" t="s">
        <v>41</v>
      </c>
    </row>
    <row r="35" spans="2:7" x14ac:dyDescent="0.25">
      <c r="B35" s="27" t="s">
        <v>44</v>
      </c>
      <c r="C35" s="17">
        <f t="array" ref="C35:C37">MMULT($C$25:$E$27, C30:C32)</f>
        <v>111.4863184079602</v>
      </c>
      <c r="D35" s="27" t="s">
        <v>45</v>
      </c>
      <c r="E35" s="17">
        <f t="array" ref="E35:G37">MMULT($C$25:$E$27, E30:G32)</f>
        <v>27.406716417910449</v>
      </c>
      <c r="F35" s="17">
        <v>54.975124378109456</v>
      </c>
      <c r="G35" s="17">
        <v>29.104477611940297</v>
      </c>
    </row>
    <row r="36" spans="2:7" x14ac:dyDescent="0.25">
      <c r="C36" s="17">
        <v>164.95347337387136</v>
      </c>
      <c r="E36" s="17">
        <v>1.5851299060254285</v>
      </c>
      <c r="F36" s="17">
        <v>106.8177630366685</v>
      </c>
      <c r="G36" s="17">
        <v>56.550580431177437</v>
      </c>
    </row>
    <row r="37" spans="2:7" x14ac:dyDescent="0.25">
      <c r="C37" s="17">
        <v>317.50030710644313</v>
      </c>
      <c r="E37" s="17">
        <v>0.75686382900313243</v>
      </c>
      <c r="F37" s="17">
        <v>3.2553282967876664</v>
      </c>
      <c r="G37" s="17">
        <v>313.48811498065231</v>
      </c>
    </row>
    <row r="40" spans="2:7" x14ac:dyDescent="0.25">
      <c r="B40" s="2" t="s">
        <v>39</v>
      </c>
    </row>
    <row r="41" spans="2:7" x14ac:dyDescent="0.25">
      <c r="B41" s="27" t="s">
        <v>47</v>
      </c>
      <c r="C41" s="1">
        <v>5</v>
      </c>
      <c r="D41" s="27" t="s">
        <v>48</v>
      </c>
      <c r="E41" s="1">
        <f>C41</f>
        <v>5</v>
      </c>
      <c r="F41" s="1">
        <v>0</v>
      </c>
      <c r="G41" s="1">
        <v>0</v>
      </c>
    </row>
    <row r="42" spans="2:7" x14ac:dyDescent="0.25">
      <c r="C42" s="1">
        <v>100</v>
      </c>
      <c r="E42" s="1">
        <v>0</v>
      </c>
      <c r="F42" s="1">
        <f>C42</f>
        <v>100</v>
      </c>
      <c r="G42" s="1">
        <v>0</v>
      </c>
    </row>
    <row r="43" spans="2:7" x14ac:dyDescent="0.25">
      <c r="C43" s="1">
        <v>200</v>
      </c>
      <c r="E43" s="1">
        <v>0</v>
      </c>
      <c r="F43" s="1">
        <v>0</v>
      </c>
      <c r="G43" s="1">
        <f>C43</f>
        <v>200</v>
      </c>
    </row>
    <row r="45" spans="2:7" x14ac:dyDescent="0.25">
      <c r="B45" s="2" t="s">
        <v>46</v>
      </c>
      <c r="C45" s="26"/>
      <c r="E45" s="26"/>
    </row>
    <row r="46" spans="2:7" x14ac:dyDescent="0.25">
      <c r="B46" s="27" t="s">
        <v>49</v>
      </c>
      <c r="C46" s="17">
        <f t="array" ref="C46:C48">MMULT($C$25:$E$27, C41:C43)</f>
        <v>83.513681592039802</v>
      </c>
      <c r="D46" s="27" t="s">
        <v>50</v>
      </c>
      <c r="E46" s="17">
        <f t="array" ref="E46:G48">MMULT($C$25:$E$27, E41:G43)</f>
        <v>9.1355721393034823</v>
      </c>
      <c r="F46" s="17">
        <v>54.975124378109456</v>
      </c>
      <c r="G46" s="17">
        <v>19.402985074626862</v>
      </c>
    </row>
    <row r="47" spans="2:7" x14ac:dyDescent="0.25">
      <c r="C47" s="17">
        <v>145.04652662612861</v>
      </c>
      <c r="E47" s="17">
        <v>0.52837663534180945</v>
      </c>
      <c r="F47" s="17">
        <v>106.8177630366685</v>
      </c>
      <c r="G47" s="17">
        <v>37.700386954118294</v>
      </c>
    </row>
    <row r="48" spans="2:7" x14ac:dyDescent="0.25">
      <c r="C48" s="17">
        <v>212.49969289355693</v>
      </c>
      <c r="E48" s="17">
        <v>0.25228794300104418</v>
      </c>
      <c r="F48" s="17">
        <v>3.2553282967876664</v>
      </c>
      <c r="G48" s="17">
        <v>208.99207665376821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2-sector</vt:lpstr>
      <vt:lpstr>3-sector</vt:lpstr>
      <vt:lpstr>8-sector</vt:lpstr>
      <vt:lpstr>wood-paper-books</vt:lpstr>
      <vt:lpstr>demestic-export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Kim Leng</dc:creator>
  <cp:lastModifiedBy>Poh Kim Leng</cp:lastModifiedBy>
  <dcterms:created xsi:type="dcterms:W3CDTF">2015-06-05T18:17:20Z</dcterms:created>
  <dcterms:modified xsi:type="dcterms:W3CDTF">2025-10-23T07:52:00Z</dcterms:modified>
</cp:coreProperties>
</file>