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3.5.2 Conventional BC Ratio" sheetId="1" r:id="rId1"/>
  </sheets>
  <calcPr calcId="162913"/>
</workbook>
</file>

<file path=xl/calcChain.xml><?xml version="1.0" encoding="utf-8"?>
<calcChain xmlns="http://schemas.openxmlformats.org/spreadsheetml/2006/main">
  <c r="C36" i="1" l="1"/>
  <c r="B33" i="1" l="1"/>
  <c r="B30" i="1"/>
  <c r="B34" i="1" s="1"/>
  <c r="B29" i="1"/>
  <c r="B22" i="1"/>
  <c r="B32" i="1" s="1"/>
  <c r="B36" i="1" l="1"/>
</calcChain>
</file>

<file path=xl/sharedStrings.xml><?xml version="1.0" encoding="utf-8"?>
<sst xmlns="http://schemas.openxmlformats.org/spreadsheetml/2006/main" count="30" uniqueCount="27">
  <si>
    <t>Costs of the extension:</t>
  </si>
  <si>
    <t>Construction costs for runway</t>
  </si>
  <si>
    <t>Construction of additional terminal</t>
  </si>
  <si>
    <t>Acquisition of farmland for project</t>
  </si>
  <si>
    <t>O&amp;M costs for additional terminal</t>
  </si>
  <si>
    <t>Additional maintenance cost for runway</t>
  </si>
  <si>
    <t>Cost due to increase in number of flight controllers</t>
  </si>
  <si>
    <t>per year</t>
  </si>
  <si>
    <t>Benefits of the extension:</t>
  </si>
  <si>
    <t>Rental receipts from airlines leasing space at the facility</t>
  </si>
  <si>
    <t>Airport tax charged to passengers</t>
  </si>
  <si>
    <t>Convenience benefit for residents of city</t>
  </si>
  <si>
    <t>Additional tourism dollars for city economy</t>
  </si>
  <si>
    <t>Total annual benefits</t>
  </si>
  <si>
    <t>Disbenefits of the project</t>
  </si>
  <si>
    <t>Increase in noise and nuisance to homes along the flight path</t>
  </si>
  <si>
    <t>Study period</t>
  </si>
  <si>
    <t>MARR</t>
  </si>
  <si>
    <t>Total annual operations and maintenance</t>
  </si>
  <si>
    <t>AW of Benefits</t>
  </si>
  <si>
    <t>AW of Disbenefits</t>
  </si>
  <si>
    <t>AW of Costs</t>
  </si>
  <si>
    <t>Total initial investment cost</t>
  </si>
  <si>
    <t>Salvage Values</t>
  </si>
  <si>
    <t>years</t>
  </si>
  <si>
    <t>Conventional B/C Ratio</t>
  </si>
  <si>
    <t>3.5.2 Airport Expansion Problem (Conventional BC 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</si>
</sst>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5" borderId="1" xfId="0" applyFont="1" applyFill="1" applyBorder="1"/>
    <xf numFmtId="0" fontId="4" fillId="5" borderId="1" xfId="0" applyFont="1" applyFill="1" applyBorder="1"/>
    <xf numFmtId="10" fontId="3" fillId="5" borderId="1" xfId="2" applyNumberFormat="1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4" fontId="3" fillId="5" borderId="1" xfId="1" applyFont="1" applyFill="1" applyBorder="1"/>
    <xf numFmtId="44" fontId="3" fillId="0" borderId="0" xfId="1" applyFont="1"/>
    <xf numFmtId="44" fontId="3" fillId="7" borderId="1" xfId="1" applyFont="1" applyFill="1" applyBorder="1"/>
    <xf numFmtId="0" fontId="2" fillId="5" borderId="1" xfId="0" applyFont="1" applyFill="1" applyBorder="1"/>
    <xf numFmtId="0" fontId="2" fillId="7" borderId="0" xfId="0" applyFont="1" applyFill="1"/>
    <xf numFmtId="0" fontId="3" fillId="7" borderId="0" xfId="0" applyFont="1" applyFill="1"/>
    <xf numFmtId="0" fontId="3" fillId="5" borderId="0" xfId="0" applyFont="1" applyFill="1"/>
    <xf numFmtId="44" fontId="3" fillId="5" borderId="0" xfId="1" applyFont="1" applyFill="1"/>
    <xf numFmtId="44" fontId="2" fillId="7" borderId="0" xfId="0" applyNumberFormat="1" applyFont="1" applyFill="1"/>
    <xf numFmtId="0" fontId="3" fillId="8" borderId="1" xfId="0" applyFont="1" applyFill="1" applyBorder="1"/>
    <xf numFmtId="44" fontId="3" fillId="8" borderId="1" xfId="0" applyNumberFormat="1" applyFont="1" applyFill="1" applyBorder="1"/>
    <xf numFmtId="0" fontId="3" fillId="6" borderId="1" xfId="0" applyFont="1" applyFill="1" applyBorder="1"/>
    <xf numFmtId="44" fontId="3" fillId="6" borderId="1" xfId="0" applyNumberFormat="1" applyFont="1" applyFill="1" applyBorder="1"/>
    <xf numFmtId="0" fontId="3" fillId="4" borderId="1" xfId="0" applyFont="1" applyFill="1" applyBorder="1"/>
    <xf numFmtId="164" fontId="2" fillId="4" borderId="1" xfId="0" applyNumberFormat="1" applyFont="1" applyFill="1" applyBorder="1"/>
    <xf numFmtId="0" fontId="3" fillId="3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zoomScaleNormal="100" workbookViewId="0">
      <selection activeCell="A2" sqref="A2"/>
    </sheetView>
  </sheetViews>
  <sheetFormatPr defaultRowHeight="14.4" x14ac:dyDescent="0.3"/>
  <cols>
    <col min="1" max="1" width="54.109375" customWidth="1"/>
    <col min="2" max="2" width="15.5546875" customWidth="1"/>
    <col min="3" max="3" width="15.77734375" customWidth="1"/>
  </cols>
  <sheetData>
    <row r="1" spans="1:9" x14ac:dyDescent="0.3">
      <c r="A1" s="1" t="s">
        <v>26</v>
      </c>
      <c r="B1" s="1"/>
      <c r="C1" s="1"/>
      <c r="D1" s="2"/>
      <c r="E1" s="2"/>
      <c r="F1" s="2"/>
      <c r="G1" s="2"/>
      <c r="H1" s="2"/>
      <c r="I1" s="2"/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3">
      <c r="A3" s="3" t="s">
        <v>16</v>
      </c>
      <c r="B3" s="3">
        <v>20</v>
      </c>
      <c r="C3" s="2" t="s">
        <v>24</v>
      </c>
      <c r="D3" s="2"/>
      <c r="E3" s="2"/>
      <c r="F3" s="2"/>
      <c r="G3" s="2"/>
      <c r="H3" s="2"/>
      <c r="I3" s="2"/>
    </row>
    <row r="4" spans="1:9" x14ac:dyDescent="0.3">
      <c r="A4" s="4" t="s">
        <v>17</v>
      </c>
      <c r="B4" s="5">
        <v>0.1</v>
      </c>
      <c r="C4" s="2"/>
      <c r="D4" s="2"/>
      <c r="E4" s="2"/>
      <c r="F4" s="2"/>
      <c r="G4" s="2"/>
      <c r="H4" s="2"/>
      <c r="I4" s="2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x14ac:dyDescent="0.3">
      <c r="A6" s="6" t="s">
        <v>0</v>
      </c>
      <c r="B6" s="7"/>
      <c r="C6" s="2"/>
      <c r="D6" s="2"/>
      <c r="E6" s="2"/>
      <c r="F6" s="2"/>
      <c r="G6" s="2"/>
      <c r="H6" s="2"/>
      <c r="I6" s="2"/>
    </row>
    <row r="7" spans="1:9" x14ac:dyDescent="0.3">
      <c r="A7" s="3" t="s">
        <v>3</v>
      </c>
      <c r="B7" s="8">
        <v>350000</v>
      </c>
      <c r="C7" s="2"/>
      <c r="D7" s="2"/>
      <c r="E7" s="2"/>
      <c r="F7" s="2"/>
      <c r="G7" s="2"/>
      <c r="H7" s="2"/>
      <c r="I7" s="2"/>
    </row>
    <row r="8" spans="1:9" x14ac:dyDescent="0.3">
      <c r="A8" s="3" t="s">
        <v>5</v>
      </c>
      <c r="B8" s="8">
        <v>600000</v>
      </c>
      <c r="C8" s="2"/>
      <c r="D8" s="2"/>
      <c r="E8" s="2"/>
      <c r="F8" s="2"/>
      <c r="G8" s="2"/>
      <c r="H8" s="2"/>
      <c r="I8" s="2"/>
    </row>
    <row r="9" spans="1:9" x14ac:dyDescent="0.3">
      <c r="A9" s="3" t="s">
        <v>1</v>
      </c>
      <c r="B9" s="8">
        <v>22500</v>
      </c>
      <c r="C9" s="2" t="s">
        <v>7</v>
      </c>
      <c r="D9" s="2"/>
      <c r="E9" s="2"/>
      <c r="F9" s="2"/>
      <c r="G9" s="2"/>
      <c r="H9" s="2"/>
      <c r="I9" s="2"/>
    </row>
    <row r="10" spans="1:9" x14ac:dyDescent="0.3">
      <c r="A10" s="3" t="s">
        <v>2</v>
      </c>
      <c r="B10" s="8">
        <v>250000</v>
      </c>
      <c r="C10" s="2"/>
      <c r="D10" s="2"/>
      <c r="E10" s="2"/>
      <c r="F10" s="2"/>
      <c r="G10" s="2"/>
      <c r="H10" s="2"/>
      <c r="I10" s="2"/>
    </row>
    <row r="11" spans="1:9" x14ac:dyDescent="0.3">
      <c r="A11" s="3" t="s">
        <v>4</v>
      </c>
      <c r="B11" s="8">
        <v>75000</v>
      </c>
      <c r="C11" s="2" t="s">
        <v>7</v>
      </c>
      <c r="D11" s="2"/>
      <c r="E11" s="2"/>
      <c r="F11" s="2"/>
      <c r="G11" s="2"/>
      <c r="H11" s="2"/>
      <c r="I11" s="2"/>
    </row>
    <row r="12" spans="1:9" x14ac:dyDescent="0.3">
      <c r="A12" s="3" t="s">
        <v>6</v>
      </c>
      <c r="B12" s="8">
        <v>100000</v>
      </c>
      <c r="C12" s="2" t="s">
        <v>7</v>
      </c>
      <c r="D12" s="2"/>
      <c r="E12" s="2"/>
      <c r="F12" s="2"/>
      <c r="G12" s="2"/>
      <c r="H12" s="2"/>
      <c r="I12" s="2"/>
    </row>
    <row r="13" spans="1:9" x14ac:dyDescent="0.3">
      <c r="A13" s="2"/>
      <c r="B13" s="9"/>
      <c r="C13" s="2"/>
      <c r="D13" s="2"/>
      <c r="E13" s="2"/>
      <c r="F13" s="2"/>
      <c r="G13" s="2"/>
      <c r="H13" s="2"/>
      <c r="I13" s="2"/>
    </row>
    <row r="14" spans="1:9" x14ac:dyDescent="0.3">
      <c r="A14" s="6" t="s">
        <v>23</v>
      </c>
      <c r="B14" s="10"/>
      <c r="C14" s="2"/>
      <c r="D14" s="2"/>
      <c r="E14" s="2"/>
      <c r="F14" s="2"/>
      <c r="G14" s="2"/>
      <c r="H14" s="2"/>
      <c r="I14" s="2"/>
    </row>
    <row r="15" spans="1:9" x14ac:dyDescent="0.3">
      <c r="A15" s="11"/>
      <c r="B15" s="8">
        <v>0</v>
      </c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12" t="s">
        <v>8</v>
      </c>
      <c r="B17" s="13"/>
      <c r="C17" s="2"/>
      <c r="D17" s="2"/>
      <c r="E17" s="2"/>
      <c r="F17" s="2"/>
      <c r="G17" s="2"/>
      <c r="H17" s="2"/>
      <c r="I17" s="2"/>
    </row>
    <row r="18" spans="1:9" x14ac:dyDescent="0.3">
      <c r="A18" s="14" t="s">
        <v>9</v>
      </c>
      <c r="B18" s="15">
        <v>325000</v>
      </c>
      <c r="C18" s="2"/>
      <c r="D18" s="2"/>
      <c r="E18" s="2"/>
      <c r="F18" s="2"/>
      <c r="G18" s="2"/>
      <c r="H18" s="2"/>
      <c r="I18" s="2"/>
    </row>
    <row r="19" spans="1:9" x14ac:dyDescent="0.3">
      <c r="A19" s="14" t="s">
        <v>10</v>
      </c>
      <c r="B19" s="15">
        <v>65000</v>
      </c>
      <c r="C19" s="2"/>
      <c r="D19" s="2"/>
      <c r="E19" s="2"/>
      <c r="F19" s="2"/>
      <c r="G19" s="2"/>
      <c r="H19" s="2"/>
      <c r="I19" s="2"/>
    </row>
    <row r="20" spans="1:9" x14ac:dyDescent="0.3">
      <c r="A20" s="14" t="s">
        <v>11</v>
      </c>
      <c r="B20" s="15">
        <v>50000</v>
      </c>
      <c r="C20" s="2"/>
      <c r="D20" s="2"/>
      <c r="E20" s="2"/>
      <c r="F20" s="2"/>
      <c r="G20" s="2"/>
      <c r="H20" s="2"/>
      <c r="I20" s="2"/>
    </row>
    <row r="21" spans="1:9" x14ac:dyDescent="0.3">
      <c r="A21" s="14" t="s">
        <v>12</v>
      </c>
      <c r="B21" s="15">
        <v>50000</v>
      </c>
      <c r="C21" s="2"/>
      <c r="D21" s="2"/>
      <c r="E21" s="2"/>
      <c r="F21" s="2"/>
      <c r="G21" s="2"/>
      <c r="H21" s="2"/>
      <c r="I21" s="2"/>
    </row>
    <row r="22" spans="1:9" x14ac:dyDescent="0.3">
      <c r="A22" s="12" t="s">
        <v>13</v>
      </c>
      <c r="B22" s="16">
        <f>SUM(B18:B21)</f>
        <v>490000</v>
      </c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12" t="s">
        <v>14</v>
      </c>
      <c r="B25" s="13"/>
      <c r="C25" s="2"/>
      <c r="D25" s="2"/>
      <c r="E25" s="2"/>
      <c r="F25" s="2"/>
      <c r="G25" s="2"/>
      <c r="H25" s="2"/>
      <c r="I25" s="2"/>
    </row>
    <row r="26" spans="1:9" x14ac:dyDescent="0.3">
      <c r="A26" s="14" t="s">
        <v>15</v>
      </c>
      <c r="B26" s="15">
        <v>100000</v>
      </c>
      <c r="C26" s="2" t="s">
        <v>7</v>
      </c>
      <c r="D26" s="2"/>
      <c r="E26" s="2"/>
      <c r="F26" s="2"/>
      <c r="G26" s="2"/>
      <c r="H26" s="2"/>
      <c r="I26" s="2"/>
    </row>
    <row r="27" spans="1:9" x14ac:dyDescent="0.3">
      <c r="A27" s="2"/>
      <c r="B27" s="9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19" t="s">
        <v>22</v>
      </c>
      <c r="B29" s="20">
        <f>B7+B8+B10</f>
        <v>1200000</v>
      </c>
      <c r="C29" s="2"/>
      <c r="D29" s="2"/>
      <c r="E29" s="2"/>
      <c r="F29" s="2"/>
      <c r="G29" s="2"/>
      <c r="H29" s="2"/>
      <c r="I29" s="2"/>
    </row>
    <row r="30" spans="1:9" x14ac:dyDescent="0.3">
      <c r="A30" s="19" t="s">
        <v>18</v>
      </c>
      <c r="B30" s="20">
        <f>B9+B11+B12</f>
        <v>197500</v>
      </c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17" t="s">
        <v>19</v>
      </c>
      <c r="B32" s="18">
        <f>B22</f>
        <v>490000</v>
      </c>
      <c r="C32" s="2"/>
      <c r="D32" s="2"/>
      <c r="E32" s="2"/>
      <c r="F32" s="2"/>
      <c r="G32" s="2"/>
      <c r="H32" s="2"/>
      <c r="I32" s="2"/>
    </row>
    <row r="33" spans="1:9" x14ac:dyDescent="0.3">
      <c r="A33" s="17" t="s">
        <v>20</v>
      </c>
      <c r="B33" s="18">
        <f>B26</f>
        <v>100000</v>
      </c>
      <c r="C33" s="2"/>
      <c r="D33" s="2"/>
      <c r="E33" s="2"/>
      <c r="F33" s="2"/>
      <c r="G33" s="2"/>
      <c r="H33" s="2"/>
      <c r="I33" s="2"/>
    </row>
    <row r="34" spans="1:9" x14ac:dyDescent="0.3">
      <c r="A34" s="17" t="s">
        <v>21</v>
      </c>
      <c r="B34" s="18">
        <f>B30 - PMT(B4, B3, B29, -B15, 0)</f>
        <v>338451.54972705495</v>
      </c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1" t="s">
        <v>25</v>
      </c>
      <c r="B36" s="22">
        <f>(B32-B33)/B34</f>
        <v>1.1523067343450382</v>
      </c>
      <c r="C36" s="23" t="str">
        <f>IF(B36&gt;=1, "feasible", "infeasible")</f>
        <v>feasible</v>
      </c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3.5.2 Conventional BC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2021-01-03T04:46:14Z</dcterms:modified>
</cp:coreProperties>
</file>