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lass\_EngEcon\_ie2111\2021 EPP2\codes\Excel\uploaded\"/>
    </mc:Choice>
  </mc:AlternateContent>
  <bookViews>
    <workbookView xWindow="0" yWindow="0" windowWidth="19200" windowHeight="7332"/>
  </bookViews>
  <sheets>
    <sheet name="5.3 Auto Manual machine example" sheetId="18" r:id="rId1"/>
  </sheets>
  <calcPr calcId="162913" iterate="1" iterateCount="1000" iterateDelta="1E-8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41" i="18" l="1"/>
  <c r="B42" i="18" s="1"/>
  <c r="B43" i="18" s="1"/>
  <c r="B44" i="18" s="1"/>
  <c r="B45" i="18" s="1"/>
  <c r="B46" i="18" s="1"/>
  <c r="B47" i="18" s="1"/>
  <c r="B48" i="18" s="1"/>
  <c r="B49" i="18" s="1"/>
  <c r="B50" i="18" s="1"/>
  <c r="B51" i="18" s="1"/>
  <c r="B52" i="18" s="1"/>
  <c r="B53" i="18" s="1"/>
  <c r="B54" i="18" s="1"/>
  <c r="B55" i="18" s="1"/>
  <c r="B56" i="18" s="1"/>
  <c r="B57" i="18" s="1"/>
  <c r="B58" i="18" s="1"/>
  <c r="B59" i="18" s="1"/>
  <c r="B60" i="18" s="1"/>
  <c r="D31" i="18"/>
  <c r="C31" i="18"/>
  <c r="D30" i="18"/>
  <c r="C30" i="18"/>
  <c r="D28" i="18"/>
  <c r="C28" i="18"/>
  <c r="D23" i="18"/>
  <c r="D29" i="18" s="1"/>
  <c r="C23" i="18"/>
  <c r="C29" i="18" s="1"/>
  <c r="D33" i="18" l="1"/>
  <c r="C33" i="18"/>
  <c r="C39" i="18" s="1"/>
  <c r="D34" i="18" l="1"/>
  <c r="D39" i="18"/>
  <c r="C34" i="18"/>
</calcChain>
</file>

<file path=xl/sharedStrings.xml><?xml version="1.0" encoding="utf-8"?>
<sst xmlns="http://schemas.openxmlformats.org/spreadsheetml/2006/main" count="34" uniqueCount="33">
  <si>
    <t>Salvage value</t>
  </si>
  <si>
    <t>Useful life (years)</t>
  </si>
  <si>
    <t>MARR</t>
  </si>
  <si>
    <t>Initial Investment</t>
  </si>
  <si>
    <t>Input Data</t>
  </si>
  <si>
    <t>Study Period (years)</t>
  </si>
  <si>
    <t>Repeatability</t>
  </si>
  <si>
    <t>Assumption</t>
  </si>
  <si>
    <t>Alternative</t>
  </si>
  <si>
    <t>Variable manpower cost per piece</t>
  </si>
  <si>
    <t>Annual Direct Manpower cost</t>
  </si>
  <si>
    <t>Cash Flow</t>
  </si>
  <si>
    <t xml:space="preserve">  No of operators required</t>
  </si>
  <si>
    <t xml:space="preserve">  Manpower cost/worker/hour</t>
  </si>
  <si>
    <t xml:space="preserve">  Output per hours (pieces)</t>
  </si>
  <si>
    <t>Computed</t>
  </si>
  <si>
    <t>Before-Tax Cash Flows Analysis</t>
  </si>
  <si>
    <t>Initial Investment Cost</t>
  </si>
  <si>
    <t>Manpower Requirements &amp; Costs</t>
  </si>
  <si>
    <t>Annual Overheads</t>
  </si>
  <si>
    <t>PW over study period (10 years)</t>
  </si>
  <si>
    <t>MV at EoL</t>
  </si>
  <si>
    <t>Auto-feed M/c</t>
  </si>
  <si>
    <t>Annual maintenance costs</t>
  </si>
  <si>
    <t>Auto-feed Machine vs Manual Feed Machine</t>
  </si>
  <si>
    <t>Annual Production (units)</t>
  </si>
  <si>
    <t>Manual-feed M/c</t>
  </si>
  <si>
    <t>AW over one life cycle</t>
  </si>
  <si>
    <t>Rainbow Diagram Plotting using Excel Data Table</t>
  </si>
  <si>
    <t>Annual Quantity</t>
  </si>
  <si>
    <t>AW of Auto</t>
  </si>
  <si>
    <t>AW of Manual</t>
  </si>
  <si>
    <t>5.3  Break-Even Analysis with Rainbow Diagram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</si>
</sst>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.00"/>
    <numFmt numFmtId="165" formatCode="&quot;$&quot;#,##0.0000"/>
    <numFmt numFmtId="166" formatCode="0.000%"/>
    <numFmt numFmtId="167" formatCode="_(* #,##0.000_);_(* \(#,##0.000\);_(* &quot;-&quot;??_);_(@_)"/>
    <numFmt numFmtId="168" formatCode="0.0000000"/>
  </numFmts>
  <fonts count="8" x14ac:knownFonts="1">
    <font>
      <sz val="12"/>
      <color theme="1"/>
      <name val="Times New Roman"/>
      <family val="2"/>
    </font>
    <font>
      <sz val="12"/>
      <color theme="1"/>
      <name val="Times New Roman"/>
      <family val="2"/>
    </font>
    <font>
      <b/>
      <sz val="12"/>
      <color theme="1"/>
      <name val="Times New Roman"/>
      <family val="1"/>
    </font>
    <font>
      <b/>
      <sz val="12"/>
      <color theme="1"/>
      <name val="Times New Roman"/>
      <family val="2"/>
    </font>
    <font>
      <sz val="10"/>
      <color theme="1"/>
      <name val="Times New Roman"/>
      <family val="2"/>
    </font>
    <font>
      <sz val="12"/>
      <color theme="1"/>
      <name val="Times New Roman"/>
      <family val="1"/>
    </font>
    <font>
      <b/>
      <sz val="12"/>
      <color theme="1"/>
      <name val="Arial"/>
      <family val="2"/>
    </font>
    <font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7" fillId="0" borderId="0"/>
    <xf numFmtId="44" fontId="7" fillId="0" borderId="0" applyFont="0" applyFill="0" applyBorder="0" applyAlignment="0" applyProtection="0"/>
    <xf numFmtId="9" fontId="7" fillId="0" borderId="0" applyFont="0" applyFill="0" applyBorder="0" applyAlignment="0" applyProtection="0"/>
  </cellStyleXfs>
  <cellXfs count="55">
    <xf numFmtId="0" fontId="0" fillId="0" borderId="0" xfId="0"/>
    <xf numFmtId="164" fontId="0" fillId="0" borderId="1" xfId="2" applyNumberFormat="1" applyFont="1" applyBorder="1" applyAlignment="1">
      <alignment horizontal="center"/>
    </xf>
    <xf numFmtId="164" fontId="0" fillId="0" borderId="0" xfId="2" applyNumberFormat="1" applyFont="1" applyBorder="1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0" xfId="0" applyFont="1" applyFill="1" applyBorder="1"/>
    <xf numFmtId="0" fontId="0" fillId="0" borderId="0" xfId="0" applyFont="1" applyBorder="1" applyAlignment="1">
      <alignment horizontal="center"/>
    </xf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0" fontId="0" fillId="4" borderId="1" xfId="0" applyFont="1" applyFill="1" applyBorder="1"/>
    <xf numFmtId="0" fontId="4" fillId="3" borderId="1" xfId="0" applyFont="1" applyFill="1" applyBorder="1" applyAlignment="1">
      <alignment horizontal="justify" vertical="top" wrapText="1"/>
    </xf>
    <xf numFmtId="0" fontId="0" fillId="0" borderId="0" xfId="0" applyFont="1" applyBorder="1"/>
    <xf numFmtId="0" fontId="3" fillId="4" borderId="0" xfId="0" applyFont="1" applyFill="1"/>
    <xf numFmtId="44" fontId="0" fillId="4" borderId="0" xfId="0" applyNumberFormat="1" applyFont="1" applyFill="1"/>
    <xf numFmtId="164" fontId="0" fillId="5" borderId="1" xfId="2" applyNumberFormat="1" applyFont="1" applyFill="1" applyBorder="1" applyAlignment="1">
      <alignment horizontal="center"/>
    </xf>
    <xf numFmtId="9" fontId="0" fillId="5" borderId="1" xfId="3" applyFont="1" applyFill="1" applyBorder="1"/>
    <xf numFmtId="0" fontId="0" fillId="5" borderId="1" xfId="0" applyFont="1" applyFill="1" applyBorder="1"/>
    <xf numFmtId="0" fontId="0" fillId="5" borderId="1" xfId="0" applyFont="1" applyFill="1" applyBorder="1" applyAlignment="1">
      <alignment horizontal="center"/>
    </xf>
    <xf numFmtId="164" fontId="0" fillId="6" borderId="1" xfId="0" applyNumberFormat="1" applyFont="1" applyFill="1" applyBorder="1"/>
    <xf numFmtId="164" fontId="0" fillId="0" borderId="0" xfId="0" applyNumberFormat="1"/>
    <xf numFmtId="10" fontId="0" fillId="0" borderId="0" xfId="0" applyNumberFormat="1" applyFont="1"/>
    <xf numFmtId="166" fontId="0" fillId="0" borderId="0" xfId="0" applyNumberFormat="1" applyFont="1"/>
    <xf numFmtId="164" fontId="0" fillId="0" borderId="0" xfId="0" applyNumberFormat="1" applyFont="1"/>
    <xf numFmtId="164" fontId="0" fillId="4" borderId="1" xfId="0" applyNumberFormat="1" applyFont="1" applyFill="1" applyBorder="1"/>
    <xf numFmtId="166" fontId="0" fillId="0" borderId="0" xfId="0" applyNumberFormat="1"/>
    <xf numFmtId="165" fontId="0" fillId="0" borderId="0" xfId="0" applyNumberFormat="1" applyFont="1"/>
    <xf numFmtId="167" fontId="0" fillId="5" borderId="1" xfId="1" applyNumberFormat="1" applyFont="1" applyFill="1" applyBorder="1" applyAlignment="1">
      <alignment horizontal="left"/>
    </xf>
    <xf numFmtId="0" fontId="2" fillId="4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left"/>
    </xf>
    <xf numFmtId="164" fontId="0" fillId="7" borderId="1" xfId="0" applyNumberFormat="1" applyFont="1" applyFill="1" applyBorder="1"/>
    <xf numFmtId="0" fontId="0" fillId="6" borderId="1" xfId="0" applyFill="1" applyBorder="1"/>
    <xf numFmtId="0" fontId="5" fillId="0" borderId="0" xfId="0" applyFont="1"/>
    <xf numFmtId="168" fontId="0" fillId="0" borderId="0" xfId="0" applyNumberFormat="1" applyFont="1"/>
    <xf numFmtId="0" fontId="5" fillId="0" borderId="0" xfId="0" applyFont="1" applyAlignment="1">
      <alignment vertical="center"/>
    </xf>
    <xf numFmtId="0" fontId="3" fillId="8" borderId="2" xfId="0" applyFont="1" applyFill="1" applyBorder="1"/>
    <xf numFmtId="0" fontId="0" fillId="8" borderId="3" xfId="0" applyFont="1" applyFill="1" applyBorder="1"/>
    <xf numFmtId="0" fontId="0" fillId="2" borderId="1" xfId="0" applyFont="1" applyFill="1" applyBorder="1"/>
    <xf numFmtId="0" fontId="0" fillId="6" borderId="2" xfId="0" applyFont="1" applyFill="1" applyBorder="1"/>
    <xf numFmtId="0" fontId="0" fillId="6" borderId="4" xfId="0" applyFont="1" applyFill="1" applyBorder="1"/>
    <xf numFmtId="0" fontId="0" fillId="6" borderId="3" xfId="0" applyFont="1" applyFill="1" applyBorder="1"/>
    <xf numFmtId="0" fontId="0" fillId="3" borderId="2" xfId="0" applyFont="1" applyFill="1" applyBorder="1"/>
    <xf numFmtId="0" fontId="0" fillId="9" borderId="1" xfId="0" applyFont="1" applyFill="1" applyBorder="1"/>
    <xf numFmtId="164" fontId="0" fillId="10" borderId="1" xfId="0" applyNumberFormat="1" applyFont="1" applyFill="1" applyBorder="1"/>
    <xf numFmtId="0" fontId="6" fillId="11" borderId="0" xfId="0" applyFont="1" applyFill="1"/>
    <xf numFmtId="165" fontId="0" fillId="9" borderId="1" xfId="2" applyNumberFormat="1" applyFont="1" applyFill="1" applyBorder="1" applyAlignment="1">
      <alignment horizontal="center"/>
    </xf>
    <xf numFmtId="0" fontId="3" fillId="12" borderId="2" xfId="0" applyFont="1" applyFill="1" applyBorder="1"/>
    <xf numFmtId="44" fontId="3" fillId="12" borderId="1" xfId="0" applyNumberFormat="1" applyFont="1" applyFill="1" applyBorder="1" applyAlignment="1">
      <alignment horizontal="center"/>
    </xf>
    <xf numFmtId="0" fontId="0" fillId="10" borderId="1" xfId="0" applyFont="1" applyFill="1" applyBorder="1" applyAlignment="1">
      <alignment horizontal="center"/>
    </xf>
    <xf numFmtId="166" fontId="0" fillId="6" borderId="1" xfId="0" applyNumberFormat="1" applyFont="1" applyFill="1" applyBorder="1" applyAlignment="1">
      <alignment horizontal="center"/>
    </xf>
    <xf numFmtId="10" fontId="0" fillId="6" borderId="1" xfId="0" applyNumberFormat="1" applyFont="1" applyFill="1" applyBorder="1" applyAlignment="1">
      <alignment horizontal="center"/>
    </xf>
    <xf numFmtId="0" fontId="2" fillId="12" borderId="0" xfId="0" applyFont="1" applyFill="1"/>
    <xf numFmtId="166" fontId="2" fillId="12" borderId="0" xfId="0" applyNumberFormat="1" applyFont="1" applyFill="1"/>
    <xf numFmtId="10" fontId="2" fillId="12" borderId="0" xfId="0" applyNumberFormat="1" applyFont="1" applyFill="1"/>
    <xf numFmtId="0" fontId="6" fillId="13" borderId="0" xfId="0" applyFont="1" applyFill="1"/>
    <xf numFmtId="0" fontId="3" fillId="2" borderId="1" xfId="0" applyFont="1" applyFill="1" applyBorder="1" applyAlignment="1">
      <alignment horizontal="center"/>
    </xf>
  </cellXfs>
  <cellStyles count="7">
    <cellStyle name="Comma" xfId="1" builtinId="3"/>
    <cellStyle name="Currency" xfId="2" builtinId="4"/>
    <cellStyle name="Currency 2" xfId="5"/>
    <cellStyle name="Normal" xfId="0" builtinId="0"/>
    <cellStyle name="Normal 2" xfId="4"/>
    <cellStyle name="Percent" xfId="3" builtinId="5"/>
    <cellStyle name="Percent 2" xfId="6"/>
  </cellStyles>
  <dxfs count="0"/>
  <tableStyles count="0" defaultTableStyle="TableStyleMedium2" defaultPivotStyle="PivotStyleLight16"/>
  <colors>
    <mruColors>
      <color rgb="FFCC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Auto-feed Macine</c:v>
          </c:tx>
          <c:spPr>
            <a:ln w="254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'5.3 Auto Manual machine example'!$B$40:$B$60</c:f>
              <c:numCache>
                <c:formatCode>General</c:formatCode>
                <c:ptCount val="21"/>
                <c:pt idx="0">
                  <c:v>2000</c:v>
                </c:pt>
                <c:pt idx="1">
                  <c:v>2100</c:v>
                </c:pt>
                <c:pt idx="2">
                  <c:v>2200</c:v>
                </c:pt>
                <c:pt idx="3">
                  <c:v>2300</c:v>
                </c:pt>
                <c:pt idx="4">
                  <c:v>2400</c:v>
                </c:pt>
                <c:pt idx="5">
                  <c:v>2500</c:v>
                </c:pt>
                <c:pt idx="6">
                  <c:v>2600</c:v>
                </c:pt>
                <c:pt idx="7">
                  <c:v>2700</c:v>
                </c:pt>
                <c:pt idx="8">
                  <c:v>2800</c:v>
                </c:pt>
                <c:pt idx="9">
                  <c:v>2900</c:v>
                </c:pt>
                <c:pt idx="10">
                  <c:v>3000</c:v>
                </c:pt>
                <c:pt idx="11">
                  <c:v>3100</c:v>
                </c:pt>
                <c:pt idx="12">
                  <c:v>3200</c:v>
                </c:pt>
                <c:pt idx="13">
                  <c:v>3300</c:v>
                </c:pt>
                <c:pt idx="14">
                  <c:v>3400</c:v>
                </c:pt>
                <c:pt idx="15">
                  <c:v>3500</c:v>
                </c:pt>
                <c:pt idx="16">
                  <c:v>3600</c:v>
                </c:pt>
                <c:pt idx="17">
                  <c:v>3700</c:v>
                </c:pt>
                <c:pt idx="18">
                  <c:v>3800</c:v>
                </c:pt>
                <c:pt idx="19">
                  <c:v>3900</c:v>
                </c:pt>
                <c:pt idx="20">
                  <c:v>4000</c:v>
                </c:pt>
              </c:numCache>
            </c:numRef>
          </c:xVal>
          <c:yVal>
            <c:numRef>
              <c:f>'5.3 Auto Manual machine example'!$C$40:$C$60</c:f>
              <c:numCache>
                <c:formatCode>"$"#,##0.00</c:formatCode>
                <c:ptCount val="21"/>
                <c:pt idx="0">
                  <c:v>-18393.334894713451</c:v>
                </c:pt>
                <c:pt idx="1">
                  <c:v>-18543.334894713451</c:v>
                </c:pt>
                <c:pt idx="2">
                  <c:v>-18693.334894713451</c:v>
                </c:pt>
                <c:pt idx="3">
                  <c:v>-18843.334894713451</c:v>
                </c:pt>
                <c:pt idx="4">
                  <c:v>-18993.334894713451</c:v>
                </c:pt>
                <c:pt idx="5">
                  <c:v>-19143.334894713451</c:v>
                </c:pt>
                <c:pt idx="6">
                  <c:v>-19293.334894713451</c:v>
                </c:pt>
                <c:pt idx="7">
                  <c:v>-19443.334894713451</c:v>
                </c:pt>
                <c:pt idx="8">
                  <c:v>-19593.334894713451</c:v>
                </c:pt>
                <c:pt idx="9">
                  <c:v>-19743.334894713451</c:v>
                </c:pt>
                <c:pt idx="10">
                  <c:v>-19893.334894713451</c:v>
                </c:pt>
                <c:pt idx="11">
                  <c:v>-20043.334894713451</c:v>
                </c:pt>
                <c:pt idx="12">
                  <c:v>-20193.334894713451</c:v>
                </c:pt>
                <c:pt idx="13">
                  <c:v>-20343.334894713451</c:v>
                </c:pt>
                <c:pt idx="14">
                  <c:v>-20493.334894713451</c:v>
                </c:pt>
                <c:pt idx="15">
                  <c:v>-20643.334894713451</c:v>
                </c:pt>
                <c:pt idx="16">
                  <c:v>-20793.334894713451</c:v>
                </c:pt>
                <c:pt idx="17">
                  <c:v>-20943.334894713451</c:v>
                </c:pt>
                <c:pt idx="18">
                  <c:v>-21093.334894713451</c:v>
                </c:pt>
                <c:pt idx="19">
                  <c:v>-21243.334894713451</c:v>
                </c:pt>
                <c:pt idx="20">
                  <c:v>-21393.334894713451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553-40AC-A074-C81D7638DCE8}"/>
            </c:ext>
          </c:extLst>
        </c:ser>
        <c:ser>
          <c:idx val="1"/>
          <c:order val="1"/>
          <c:tx>
            <c:v>Manual-feed Machine</c:v>
          </c:tx>
          <c:spPr>
            <a:ln w="25400" cap="rnd">
              <a:solidFill>
                <a:schemeClr val="accent2"/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'5.3 Auto Manual machine example'!$B$40:$B$60</c:f>
              <c:numCache>
                <c:formatCode>General</c:formatCode>
                <c:ptCount val="21"/>
                <c:pt idx="0">
                  <c:v>2000</c:v>
                </c:pt>
                <c:pt idx="1">
                  <c:v>2100</c:v>
                </c:pt>
                <c:pt idx="2">
                  <c:v>2200</c:v>
                </c:pt>
                <c:pt idx="3">
                  <c:v>2300</c:v>
                </c:pt>
                <c:pt idx="4">
                  <c:v>2400</c:v>
                </c:pt>
                <c:pt idx="5">
                  <c:v>2500</c:v>
                </c:pt>
                <c:pt idx="6">
                  <c:v>2600</c:v>
                </c:pt>
                <c:pt idx="7">
                  <c:v>2700</c:v>
                </c:pt>
                <c:pt idx="8">
                  <c:v>2800</c:v>
                </c:pt>
                <c:pt idx="9">
                  <c:v>2900</c:v>
                </c:pt>
                <c:pt idx="10">
                  <c:v>3000</c:v>
                </c:pt>
                <c:pt idx="11">
                  <c:v>3100</c:v>
                </c:pt>
                <c:pt idx="12">
                  <c:v>3200</c:v>
                </c:pt>
                <c:pt idx="13">
                  <c:v>3300</c:v>
                </c:pt>
                <c:pt idx="14">
                  <c:v>3400</c:v>
                </c:pt>
                <c:pt idx="15">
                  <c:v>3500</c:v>
                </c:pt>
                <c:pt idx="16">
                  <c:v>3600</c:v>
                </c:pt>
                <c:pt idx="17">
                  <c:v>3700</c:v>
                </c:pt>
                <c:pt idx="18">
                  <c:v>3800</c:v>
                </c:pt>
                <c:pt idx="19">
                  <c:v>3900</c:v>
                </c:pt>
                <c:pt idx="20">
                  <c:v>4000</c:v>
                </c:pt>
              </c:numCache>
            </c:numRef>
          </c:xVal>
          <c:yVal>
            <c:numRef>
              <c:f>'5.3 Auto Manual machine example'!$D$40:$D$60</c:f>
              <c:numCache>
                <c:formatCode>"$"#,##0.00</c:formatCode>
                <c:ptCount val="21"/>
                <c:pt idx="0">
                  <c:v>-15697.260577027308</c:v>
                </c:pt>
                <c:pt idx="1">
                  <c:v>-16097.260577027308</c:v>
                </c:pt>
                <c:pt idx="2">
                  <c:v>-16497.260577027308</c:v>
                </c:pt>
                <c:pt idx="3">
                  <c:v>-16897.260577027308</c:v>
                </c:pt>
                <c:pt idx="4">
                  <c:v>-17297.260577027308</c:v>
                </c:pt>
                <c:pt idx="5">
                  <c:v>-17697.260577027308</c:v>
                </c:pt>
                <c:pt idx="6">
                  <c:v>-18097.260577027308</c:v>
                </c:pt>
                <c:pt idx="7">
                  <c:v>-18497.260577027308</c:v>
                </c:pt>
                <c:pt idx="8">
                  <c:v>-18897.260577027308</c:v>
                </c:pt>
                <c:pt idx="9">
                  <c:v>-19297.260577027308</c:v>
                </c:pt>
                <c:pt idx="10">
                  <c:v>-19697.260577027308</c:v>
                </c:pt>
                <c:pt idx="11">
                  <c:v>-20097.260577027308</c:v>
                </c:pt>
                <c:pt idx="12">
                  <c:v>-20497.260577027308</c:v>
                </c:pt>
                <c:pt idx="13">
                  <c:v>-20897.260577027308</c:v>
                </c:pt>
                <c:pt idx="14">
                  <c:v>-21297.260577027308</c:v>
                </c:pt>
                <c:pt idx="15">
                  <c:v>-21697.260577027308</c:v>
                </c:pt>
                <c:pt idx="16">
                  <c:v>-22097.260577027308</c:v>
                </c:pt>
                <c:pt idx="17">
                  <c:v>-22497.260577027308</c:v>
                </c:pt>
                <c:pt idx="18">
                  <c:v>-22897.260577027308</c:v>
                </c:pt>
                <c:pt idx="19">
                  <c:v>-23297.260577027308</c:v>
                </c:pt>
                <c:pt idx="20">
                  <c:v>-23697.260577027308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553-40AC-A074-C81D7638DC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536403840"/>
        <c:axId val="-536403296"/>
      </c:scatterChart>
      <c:valAx>
        <c:axId val="-536403840"/>
        <c:scaling>
          <c:orientation val="minMax"/>
          <c:max val="4000"/>
          <c:min val="2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Annual</a:t>
                </a:r>
                <a:r>
                  <a:rPr lang="en-US" baseline="0"/>
                  <a:t> Production Volume (Unit)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536403296"/>
        <c:crossesAt val="-25000"/>
        <c:crossBetween val="midCat"/>
        <c:majorUnit val="100"/>
        <c:minorUnit val="50"/>
      </c:valAx>
      <c:valAx>
        <c:axId val="-536403296"/>
        <c:scaling>
          <c:orientation val="minMax"/>
          <c:max val="-1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AW over </a:t>
                </a:r>
                <a:r>
                  <a:rPr lang="en-US" baseline="0"/>
                  <a:t> 10-year study period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536403840"/>
        <c:crosses val="autoZero"/>
        <c:crossBetween val="midCat"/>
        <c:majorUnit val="1000"/>
        <c:minorUnit val="5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84664</xdr:colOff>
      <xdr:row>38</xdr:row>
      <xdr:rowOff>22754</xdr:rowOff>
    </xdr:from>
    <xdr:to>
      <xdr:col>13</xdr:col>
      <xdr:colOff>232831</xdr:colOff>
      <xdr:row>66</xdr:row>
      <xdr:rowOff>95251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0"/>
  <sheetViews>
    <sheetView tabSelected="1" zoomScale="120" zoomScaleNormal="120" workbookViewId="0">
      <selection activeCell="A2" sqref="A2"/>
    </sheetView>
  </sheetViews>
  <sheetFormatPr defaultRowHeight="15.6" x14ac:dyDescent="0.3"/>
  <cols>
    <col min="1" max="1" width="4.19921875" customWidth="1"/>
    <col min="2" max="2" width="27.8984375" customWidth="1"/>
    <col min="3" max="3" width="17.09765625" customWidth="1"/>
    <col min="4" max="4" width="17.3984375" customWidth="1"/>
    <col min="6" max="6" width="13.8984375" customWidth="1"/>
    <col min="7" max="7" width="11.3984375" customWidth="1"/>
    <col min="8" max="8" width="14.3984375" customWidth="1"/>
  </cols>
  <sheetData>
    <row r="1" spans="1:9" x14ac:dyDescent="0.3">
      <c r="A1" s="43" t="s">
        <v>32</v>
      </c>
      <c r="B1" s="43"/>
      <c r="C1" s="43"/>
      <c r="D1" s="43"/>
      <c r="E1" s="43"/>
      <c r="F1" s="43"/>
      <c r="G1" s="43"/>
      <c r="H1" s="43"/>
    </row>
    <row r="2" spans="1:9" x14ac:dyDescent="0.3">
      <c r="A2" s="53" t="s">
        <v>24</v>
      </c>
      <c r="B2" s="53"/>
      <c r="C2" s="53"/>
      <c r="D2" s="53"/>
      <c r="E2" s="53"/>
      <c r="F2" s="53"/>
      <c r="G2" s="53"/>
      <c r="H2" s="53"/>
      <c r="I2" s="3"/>
    </row>
    <row r="3" spans="1:9" x14ac:dyDescent="0.3">
      <c r="A3" s="3"/>
      <c r="B3" s="3"/>
      <c r="C3" s="3"/>
      <c r="D3" s="3"/>
      <c r="E3" s="3"/>
      <c r="F3" s="3"/>
      <c r="G3" s="3"/>
      <c r="H3" s="3"/>
      <c r="I3" s="3"/>
    </row>
    <row r="4" spans="1:9" x14ac:dyDescent="0.3">
      <c r="A4" s="3"/>
      <c r="B4" s="34" t="s">
        <v>4</v>
      </c>
      <c r="C4" s="35"/>
      <c r="D4" s="3"/>
      <c r="E4" s="3"/>
      <c r="F4" s="3"/>
      <c r="G4" s="3"/>
      <c r="H4" s="3"/>
      <c r="I4" s="3"/>
    </row>
    <row r="5" spans="1:9" x14ac:dyDescent="0.3">
      <c r="A5" s="3"/>
      <c r="B5" s="36" t="s">
        <v>25</v>
      </c>
      <c r="C5" s="26">
        <v>3078.4297270744587</v>
      </c>
      <c r="D5" s="3"/>
      <c r="E5" s="3"/>
      <c r="F5" s="31"/>
      <c r="G5" s="32"/>
      <c r="H5" s="3"/>
      <c r="I5" s="3"/>
    </row>
    <row r="6" spans="1:9" x14ac:dyDescent="0.3">
      <c r="A6" s="3"/>
      <c r="B6" s="36" t="s">
        <v>2</v>
      </c>
      <c r="C6" s="15">
        <v>0.12</v>
      </c>
      <c r="D6" s="3"/>
      <c r="E6" s="3"/>
      <c r="F6" s="33"/>
      <c r="G6" s="32"/>
      <c r="H6" s="3"/>
      <c r="I6" s="3"/>
    </row>
    <row r="7" spans="1:9" x14ac:dyDescent="0.3">
      <c r="A7" s="3"/>
      <c r="B7" s="36" t="s">
        <v>5</v>
      </c>
      <c r="C7" s="16">
        <v>10</v>
      </c>
      <c r="D7" s="4"/>
      <c r="E7" s="3"/>
      <c r="F7" s="31"/>
      <c r="G7" s="32"/>
      <c r="H7" s="3"/>
      <c r="I7" s="3"/>
    </row>
    <row r="8" spans="1:9" x14ac:dyDescent="0.3">
      <c r="A8" s="3"/>
      <c r="B8" s="36" t="s">
        <v>7</v>
      </c>
      <c r="C8" s="17" t="s">
        <v>6</v>
      </c>
      <c r="D8" s="4"/>
      <c r="E8" s="3"/>
      <c r="F8" s="33"/>
      <c r="G8" s="32"/>
      <c r="H8" s="3"/>
      <c r="I8" s="3"/>
    </row>
    <row r="9" spans="1:9" x14ac:dyDescent="0.3">
      <c r="A9" s="3"/>
      <c r="B9" s="5"/>
      <c r="C9" s="6"/>
      <c r="D9" s="4"/>
      <c r="E9" s="3"/>
      <c r="H9" s="3"/>
      <c r="I9" s="3"/>
    </row>
    <row r="10" spans="1:9" x14ac:dyDescent="0.3">
      <c r="A10" s="3"/>
      <c r="B10" s="5"/>
      <c r="C10" s="6"/>
      <c r="D10" s="4"/>
      <c r="E10" s="3"/>
      <c r="F10" s="3"/>
      <c r="G10" s="3"/>
      <c r="H10" s="3"/>
      <c r="I10" s="3"/>
    </row>
    <row r="11" spans="1:9" x14ac:dyDescent="0.3">
      <c r="A11" s="3"/>
      <c r="B11" s="5"/>
      <c r="C11" s="54" t="s">
        <v>8</v>
      </c>
      <c r="D11" s="54"/>
      <c r="E11" s="3"/>
      <c r="F11" s="3"/>
      <c r="G11" s="22"/>
      <c r="H11" s="3"/>
      <c r="I11" s="3"/>
    </row>
    <row r="12" spans="1:9" x14ac:dyDescent="0.3">
      <c r="A12" s="3"/>
      <c r="B12" s="7"/>
      <c r="C12" s="8" t="s">
        <v>22</v>
      </c>
      <c r="D12" s="8" t="s">
        <v>26</v>
      </c>
      <c r="E12" s="3"/>
      <c r="F12" s="3"/>
      <c r="G12" s="3"/>
      <c r="H12" s="3"/>
      <c r="I12" s="3"/>
    </row>
    <row r="13" spans="1:9" x14ac:dyDescent="0.3">
      <c r="A13" s="3"/>
      <c r="B13" s="9" t="s">
        <v>17</v>
      </c>
      <c r="C13" s="14">
        <v>50000</v>
      </c>
      <c r="D13" s="14">
        <v>17500</v>
      </c>
      <c r="E13" s="3"/>
      <c r="H13" s="3"/>
      <c r="I13" s="3"/>
    </row>
    <row r="14" spans="1:9" x14ac:dyDescent="0.3">
      <c r="A14" s="3"/>
      <c r="B14" s="9" t="s">
        <v>23</v>
      </c>
      <c r="C14" s="14">
        <v>7000</v>
      </c>
      <c r="D14" s="14">
        <v>3000</v>
      </c>
      <c r="E14" s="3"/>
      <c r="H14" s="3"/>
      <c r="I14" s="3"/>
    </row>
    <row r="15" spans="1:9" x14ac:dyDescent="0.3">
      <c r="A15" s="3"/>
      <c r="B15" s="9" t="s">
        <v>18</v>
      </c>
      <c r="C15" s="1"/>
      <c r="D15" s="1"/>
      <c r="E15" s="3"/>
      <c r="F15" s="3"/>
      <c r="G15" s="3"/>
      <c r="H15" s="3"/>
      <c r="I15" s="3"/>
    </row>
    <row r="16" spans="1:9" x14ac:dyDescent="0.3">
      <c r="A16" s="3"/>
      <c r="B16" s="10" t="s">
        <v>12</v>
      </c>
      <c r="C16" s="17">
        <v>1</v>
      </c>
      <c r="D16" s="17">
        <v>3</v>
      </c>
      <c r="E16" s="3"/>
      <c r="F16" s="3"/>
      <c r="G16" s="22"/>
      <c r="H16" s="3"/>
      <c r="I16" s="3"/>
    </row>
    <row r="17" spans="1:9" x14ac:dyDescent="0.3">
      <c r="A17" s="3"/>
      <c r="B17" s="10" t="s">
        <v>13</v>
      </c>
      <c r="C17" s="14">
        <v>12</v>
      </c>
      <c r="D17" s="14">
        <v>8</v>
      </c>
      <c r="E17" s="3"/>
      <c r="F17" s="3"/>
      <c r="G17" s="3"/>
      <c r="H17" s="3"/>
      <c r="I17" s="3"/>
    </row>
    <row r="18" spans="1:9" x14ac:dyDescent="0.3">
      <c r="A18" s="3"/>
      <c r="B18" s="10" t="s">
        <v>14</v>
      </c>
      <c r="C18" s="17">
        <v>8</v>
      </c>
      <c r="D18" s="17">
        <v>6</v>
      </c>
      <c r="E18" s="3"/>
      <c r="F18" s="3"/>
      <c r="G18" s="3"/>
      <c r="H18" s="3"/>
      <c r="I18" s="3"/>
    </row>
    <row r="19" spans="1:9" x14ac:dyDescent="0.3">
      <c r="A19" s="3"/>
      <c r="B19" s="9" t="s">
        <v>1</v>
      </c>
      <c r="C19" s="17">
        <v>10</v>
      </c>
      <c r="D19" s="17">
        <v>5</v>
      </c>
      <c r="E19" s="3"/>
      <c r="F19" s="3"/>
      <c r="G19" s="3"/>
      <c r="H19" s="3"/>
      <c r="I19" s="3"/>
    </row>
    <row r="20" spans="1:9" x14ac:dyDescent="0.3">
      <c r="A20" s="3"/>
      <c r="B20" s="9" t="s">
        <v>21</v>
      </c>
      <c r="C20" s="14">
        <v>8000</v>
      </c>
      <c r="D20" s="14">
        <v>1000</v>
      </c>
      <c r="E20" s="3"/>
      <c r="F20" s="3"/>
      <c r="G20" s="22"/>
      <c r="H20" s="3"/>
      <c r="I20" s="3"/>
    </row>
    <row r="21" spans="1:9" x14ac:dyDescent="0.3">
      <c r="A21" s="3"/>
      <c r="B21" s="3"/>
      <c r="C21" s="3"/>
      <c r="D21" s="3"/>
      <c r="E21" s="3"/>
      <c r="F21" s="3"/>
      <c r="G21" s="3"/>
      <c r="H21" s="3"/>
      <c r="I21" s="3"/>
    </row>
    <row r="22" spans="1:9" x14ac:dyDescent="0.3">
      <c r="A22" s="3"/>
      <c r="B22" s="37" t="s">
        <v>15</v>
      </c>
      <c r="C22" s="38"/>
      <c r="D22" s="39"/>
      <c r="E22" s="3"/>
      <c r="F22" s="3"/>
      <c r="G22" s="3"/>
      <c r="H22" s="3"/>
      <c r="I22" s="3"/>
    </row>
    <row r="23" spans="1:9" x14ac:dyDescent="0.3">
      <c r="A23" s="3"/>
      <c r="B23" s="41" t="s">
        <v>9</v>
      </c>
      <c r="C23" s="44">
        <f>C17*C16/C18</f>
        <v>1.5</v>
      </c>
      <c r="D23" s="44">
        <f>D17*D16/D18</f>
        <v>4</v>
      </c>
      <c r="E23" s="3"/>
      <c r="F23" s="3"/>
      <c r="G23" s="3"/>
      <c r="H23" s="3"/>
      <c r="I23" s="3"/>
    </row>
    <row r="24" spans="1:9" x14ac:dyDescent="0.3">
      <c r="A24" s="3"/>
      <c r="B24" s="11"/>
      <c r="C24" s="2"/>
      <c r="D24" s="2"/>
      <c r="E24" s="3"/>
      <c r="F24" s="3"/>
      <c r="G24" s="3"/>
      <c r="H24" s="3"/>
      <c r="I24" s="3"/>
    </row>
    <row r="25" spans="1:9" x14ac:dyDescent="0.3">
      <c r="A25" s="3"/>
      <c r="B25" s="11"/>
      <c r="C25" s="2"/>
      <c r="D25" s="2"/>
      <c r="E25" s="3"/>
      <c r="F25" s="3"/>
      <c r="G25" s="3"/>
      <c r="H25" s="3"/>
      <c r="I25" s="3"/>
    </row>
    <row r="26" spans="1:9" x14ac:dyDescent="0.3">
      <c r="A26" s="3"/>
      <c r="B26" s="12" t="s">
        <v>16</v>
      </c>
      <c r="C26" s="13"/>
      <c r="D26" s="13"/>
      <c r="E26" s="3"/>
      <c r="F26" s="3"/>
      <c r="G26" s="3"/>
      <c r="H26" s="3"/>
      <c r="I26" s="3"/>
    </row>
    <row r="27" spans="1:9" x14ac:dyDescent="0.3">
      <c r="A27" s="3"/>
      <c r="B27" s="45"/>
      <c r="C27" s="46" t="s">
        <v>11</v>
      </c>
      <c r="D27" s="46" t="s">
        <v>11</v>
      </c>
      <c r="E27" s="3"/>
      <c r="F27" s="3"/>
      <c r="G27" s="3"/>
      <c r="H27" s="3"/>
      <c r="I27" s="3"/>
    </row>
    <row r="28" spans="1:9" x14ac:dyDescent="0.3">
      <c r="A28" s="3"/>
      <c r="B28" s="40" t="s">
        <v>3</v>
      </c>
      <c r="C28" s="18">
        <f>-C13</f>
        <v>-50000</v>
      </c>
      <c r="D28" s="18">
        <f>-D13</f>
        <v>-17500</v>
      </c>
      <c r="E28" s="3"/>
      <c r="F28" s="3"/>
      <c r="G28" s="3"/>
      <c r="H28" s="3"/>
      <c r="I28" s="3"/>
    </row>
    <row r="29" spans="1:9" x14ac:dyDescent="0.3">
      <c r="A29" s="3"/>
      <c r="B29" s="40" t="s">
        <v>10</v>
      </c>
      <c r="C29" s="18">
        <f xml:space="preserve"> -C5*C23</f>
        <v>-4617.6445906116878</v>
      </c>
      <c r="D29" s="18">
        <f>-C5*D23</f>
        <v>-12313.718908297835</v>
      </c>
      <c r="E29" s="3"/>
      <c r="F29" s="3"/>
      <c r="G29" s="3"/>
      <c r="H29" s="3"/>
      <c r="I29" s="3"/>
    </row>
    <row r="30" spans="1:9" x14ac:dyDescent="0.3">
      <c r="A30" s="3"/>
      <c r="B30" s="40" t="s">
        <v>19</v>
      </c>
      <c r="C30" s="18">
        <f>-C14</f>
        <v>-7000</v>
      </c>
      <c r="D30" s="18">
        <f>-D14</f>
        <v>-3000</v>
      </c>
      <c r="E30" s="3"/>
      <c r="F30" s="22"/>
      <c r="G30" s="3"/>
      <c r="H30" s="3"/>
      <c r="I30" s="3"/>
    </row>
    <row r="31" spans="1:9" x14ac:dyDescent="0.3">
      <c r="A31" s="3"/>
      <c r="B31" s="40" t="s">
        <v>0</v>
      </c>
      <c r="C31" s="18">
        <f>C20</f>
        <v>8000</v>
      </c>
      <c r="D31" s="18">
        <f>D20</f>
        <v>1000</v>
      </c>
      <c r="E31" s="3"/>
      <c r="F31" s="22"/>
      <c r="G31" s="22"/>
      <c r="H31" s="3"/>
      <c r="I31" s="3"/>
    </row>
    <row r="32" spans="1:9" x14ac:dyDescent="0.3">
      <c r="A32" s="3"/>
      <c r="B32" s="3"/>
      <c r="C32" s="3"/>
      <c r="D32" s="3"/>
      <c r="E32" s="3"/>
      <c r="F32" s="22"/>
      <c r="G32" s="22"/>
      <c r="H32" s="3"/>
      <c r="I32" s="3"/>
    </row>
    <row r="33" spans="1:9" x14ac:dyDescent="0.3">
      <c r="A33" s="3"/>
      <c r="B33" s="28" t="s">
        <v>27</v>
      </c>
      <c r="C33" s="23">
        <f>SUM(C29:C30) - PMT(C6, C19, C28, C31, 0)</f>
        <v>-20010.979485325137</v>
      </c>
      <c r="D33" s="23">
        <f>SUM(D29:D30) - PMT(C6, D19, D28, D31, 0)</f>
        <v>-20010.979485325141</v>
      </c>
      <c r="E33" s="3"/>
      <c r="F33" s="25"/>
      <c r="G33" s="3"/>
      <c r="H33" s="3"/>
      <c r="I33" s="3"/>
    </row>
    <row r="34" spans="1:9" x14ac:dyDescent="0.3">
      <c r="A34" s="3"/>
      <c r="B34" s="27" t="s">
        <v>20</v>
      </c>
      <c r="C34" s="23">
        <f xml:space="preserve"> -PV(C6, C7, C33, 0, 0)</f>
        <v>-113066.49710904153</v>
      </c>
      <c r="D34" s="23">
        <f xml:space="preserve"> -PV(C6, C7, D33, 0, 0)</f>
        <v>-113066.49710904155</v>
      </c>
      <c r="E34" s="3"/>
      <c r="F34" s="3"/>
      <c r="G34" s="3"/>
      <c r="H34" s="3"/>
      <c r="I34" s="3"/>
    </row>
    <row r="35" spans="1:9" x14ac:dyDescent="0.3">
      <c r="A35" s="3"/>
      <c r="B35" s="3"/>
      <c r="C35" s="21"/>
      <c r="D35" s="20"/>
      <c r="E35" s="3"/>
      <c r="F35" s="3"/>
      <c r="G35" s="3"/>
      <c r="H35" s="3"/>
      <c r="I35" s="3"/>
    </row>
    <row r="36" spans="1:9" x14ac:dyDescent="0.3">
      <c r="A36" s="3"/>
      <c r="B36" s="50" t="s">
        <v>28</v>
      </c>
      <c r="C36" s="51"/>
      <c r="D36" s="52"/>
      <c r="E36" s="3"/>
      <c r="F36" s="3"/>
      <c r="G36" s="3"/>
      <c r="H36" s="3"/>
      <c r="I36" s="3"/>
    </row>
    <row r="37" spans="1:9" x14ac:dyDescent="0.3">
      <c r="A37" s="3"/>
      <c r="B37" s="3"/>
      <c r="C37" s="3"/>
      <c r="D37" s="3"/>
      <c r="E37" s="3"/>
      <c r="F37" s="3"/>
      <c r="G37" s="3"/>
      <c r="H37" s="3"/>
      <c r="I37" s="3"/>
    </row>
    <row r="38" spans="1:9" x14ac:dyDescent="0.3">
      <c r="A38" s="3"/>
      <c r="B38" s="3"/>
      <c r="C38" s="48" t="s">
        <v>30</v>
      </c>
      <c r="D38" s="49" t="s">
        <v>31</v>
      </c>
      <c r="E38" s="3"/>
      <c r="F38" s="3"/>
      <c r="G38" s="3"/>
      <c r="H38" s="3"/>
      <c r="I38" s="3"/>
    </row>
    <row r="39" spans="1:9" x14ac:dyDescent="0.3">
      <c r="A39" s="3"/>
      <c r="B39" s="47" t="s">
        <v>29</v>
      </c>
      <c r="C39" s="42">
        <f>C33</f>
        <v>-20010.979485325137</v>
      </c>
      <c r="D39" s="42">
        <f>D33</f>
        <v>-20010.979485325141</v>
      </c>
      <c r="E39" s="3"/>
      <c r="F39" s="3"/>
      <c r="G39" s="3"/>
      <c r="H39" s="3"/>
      <c r="I39" s="3"/>
    </row>
    <row r="40" spans="1:9" x14ac:dyDescent="0.3">
      <c r="B40" s="30">
        <v>2000</v>
      </c>
      <c r="C40" s="29">
        <f t="dataTable" ref="C40:D60" dt2D="0" dtr="0" r1="C5"/>
        <v>-18393.334894713451</v>
      </c>
      <c r="D40" s="29">
        <v>-15697.260577027308</v>
      </c>
    </row>
    <row r="41" spans="1:9" x14ac:dyDescent="0.3">
      <c r="B41" s="30">
        <f>B40+100</f>
        <v>2100</v>
      </c>
      <c r="C41" s="29">
        <v>-18543.334894713451</v>
      </c>
      <c r="D41" s="29">
        <v>-16097.260577027308</v>
      </c>
      <c r="F41" s="19"/>
    </row>
    <row r="42" spans="1:9" x14ac:dyDescent="0.3">
      <c r="B42" s="30">
        <f t="shared" ref="B42:B60" si="0">B41+100</f>
        <v>2200</v>
      </c>
      <c r="C42" s="29">
        <v>-18693.334894713451</v>
      </c>
      <c r="D42" s="29">
        <v>-16497.260577027308</v>
      </c>
      <c r="F42" s="19"/>
    </row>
    <row r="43" spans="1:9" x14ac:dyDescent="0.3">
      <c r="B43" s="30">
        <f t="shared" si="0"/>
        <v>2300</v>
      </c>
      <c r="C43" s="29">
        <v>-18843.334894713451</v>
      </c>
      <c r="D43" s="29">
        <v>-16897.260577027308</v>
      </c>
      <c r="F43" s="19"/>
    </row>
    <row r="44" spans="1:9" x14ac:dyDescent="0.3">
      <c r="B44" s="30">
        <f t="shared" si="0"/>
        <v>2400</v>
      </c>
      <c r="C44" s="29">
        <v>-18993.334894713451</v>
      </c>
      <c r="D44" s="29">
        <v>-17297.260577027308</v>
      </c>
      <c r="F44" s="19"/>
    </row>
    <row r="45" spans="1:9" x14ac:dyDescent="0.3">
      <c r="B45" s="30">
        <f t="shared" si="0"/>
        <v>2500</v>
      </c>
      <c r="C45" s="29">
        <v>-19143.334894713451</v>
      </c>
      <c r="D45" s="29">
        <v>-17697.260577027308</v>
      </c>
      <c r="F45" s="19"/>
    </row>
    <row r="46" spans="1:9" x14ac:dyDescent="0.3">
      <c r="B46" s="30">
        <f t="shared" si="0"/>
        <v>2600</v>
      </c>
      <c r="C46" s="29">
        <v>-19293.334894713451</v>
      </c>
      <c r="D46" s="29">
        <v>-18097.260577027308</v>
      </c>
      <c r="F46" s="19"/>
    </row>
    <row r="47" spans="1:9" x14ac:dyDescent="0.3">
      <c r="B47" s="30">
        <f t="shared" si="0"/>
        <v>2700</v>
      </c>
      <c r="C47" s="29">
        <v>-19443.334894713451</v>
      </c>
      <c r="D47" s="29">
        <v>-18497.260577027308</v>
      </c>
      <c r="F47" s="19"/>
    </row>
    <row r="48" spans="1:9" x14ac:dyDescent="0.3">
      <c r="B48" s="30">
        <f t="shared" si="0"/>
        <v>2800</v>
      </c>
      <c r="C48" s="29">
        <v>-19593.334894713451</v>
      </c>
      <c r="D48" s="29">
        <v>-18897.260577027308</v>
      </c>
      <c r="F48" s="19"/>
    </row>
    <row r="49" spans="2:6" x14ac:dyDescent="0.3">
      <c r="B49" s="30">
        <f t="shared" si="0"/>
        <v>2900</v>
      </c>
      <c r="C49" s="29">
        <v>-19743.334894713451</v>
      </c>
      <c r="D49" s="29">
        <v>-19297.260577027308</v>
      </c>
      <c r="F49" s="19"/>
    </row>
    <row r="50" spans="2:6" x14ac:dyDescent="0.3">
      <c r="B50" s="30">
        <f t="shared" si="0"/>
        <v>3000</v>
      </c>
      <c r="C50" s="29">
        <v>-19893.334894713451</v>
      </c>
      <c r="D50" s="29">
        <v>-19697.260577027308</v>
      </c>
      <c r="F50" s="19"/>
    </row>
    <row r="51" spans="2:6" x14ac:dyDescent="0.3">
      <c r="B51" s="30">
        <f t="shared" si="0"/>
        <v>3100</v>
      </c>
      <c r="C51" s="29">
        <v>-20043.334894713451</v>
      </c>
      <c r="D51" s="29">
        <v>-20097.260577027308</v>
      </c>
      <c r="F51" s="19"/>
    </row>
    <row r="52" spans="2:6" x14ac:dyDescent="0.3">
      <c r="B52" s="30">
        <f t="shared" si="0"/>
        <v>3200</v>
      </c>
      <c r="C52" s="29">
        <v>-20193.334894713451</v>
      </c>
      <c r="D52" s="29">
        <v>-20497.260577027308</v>
      </c>
      <c r="E52" s="19"/>
      <c r="F52" s="19"/>
    </row>
    <row r="53" spans="2:6" x14ac:dyDescent="0.3">
      <c r="B53" s="30">
        <f t="shared" si="0"/>
        <v>3300</v>
      </c>
      <c r="C53" s="29">
        <v>-20343.334894713451</v>
      </c>
      <c r="D53" s="29">
        <v>-20897.260577027308</v>
      </c>
      <c r="E53" s="24"/>
      <c r="F53" s="24"/>
    </row>
    <row r="54" spans="2:6" x14ac:dyDescent="0.3">
      <c r="B54" s="30">
        <f t="shared" si="0"/>
        <v>3400</v>
      </c>
      <c r="C54" s="29">
        <v>-20493.334894713451</v>
      </c>
      <c r="D54" s="29">
        <v>-21297.260577027308</v>
      </c>
    </row>
    <row r="55" spans="2:6" x14ac:dyDescent="0.3">
      <c r="B55" s="30">
        <f t="shared" si="0"/>
        <v>3500</v>
      </c>
      <c r="C55" s="29">
        <v>-20643.334894713451</v>
      </c>
      <c r="D55" s="29">
        <v>-21697.260577027308</v>
      </c>
    </row>
    <row r="56" spans="2:6" x14ac:dyDescent="0.3">
      <c r="B56" s="30">
        <f t="shared" si="0"/>
        <v>3600</v>
      </c>
      <c r="C56" s="29">
        <v>-20793.334894713451</v>
      </c>
      <c r="D56" s="29">
        <v>-22097.260577027308</v>
      </c>
    </row>
    <row r="57" spans="2:6" x14ac:dyDescent="0.3">
      <c r="B57" s="30">
        <f t="shared" si="0"/>
        <v>3700</v>
      </c>
      <c r="C57" s="29">
        <v>-20943.334894713451</v>
      </c>
      <c r="D57" s="29">
        <v>-22497.260577027308</v>
      </c>
    </row>
    <row r="58" spans="2:6" x14ac:dyDescent="0.3">
      <c r="B58" s="30">
        <f t="shared" si="0"/>
        <v>3800</v>
      </c>
      <c r="C58" s="29">
        <v>-21093.334894713451</v>
      </c>
      <c r="D58" s="29">
        <v>-22897.260577027308</v>
      </c>
    </row>
    <row r="59" spans="2:6" x14ac:dyDescent="0.3">
      <c r="B59" s="30">
        <f t="shared" si="0"/>
        <v>3900</v>
      </c>
      <c r="C59" s="29">
        <v>-21243.334894713451</v>
      </c>
      <c r="D59" s="29">
        <v>-23297.260577027308</v>
      </c>
    </row>
    <row r="60" spans="2:6" x14ac:dyDescent="0.3">
      <c r="B60" s="30">
        <f t="shared" si="0"/>
        <v>4000</v>
      </c>
      <c r="C60" s="29">
        <v>-21393.334894713451</v>
      </c>
      <c r="D60" s="29">
        <v>-23697.260577027308</v>
      </c>
    </row>
  </sheetData>
  <mergeCells count="1">
    <mergeCell ref="C11:D1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5.3 Auto Manual machine 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 Poh</dc:creator>
  <cp:lastModifiedBy>Poh Kim Leng</cp:lastModifiedBy>
  <dcterms:created xsi:type="dcterms:W3CDTF">2015-11-22T07:09:47Z</dcterms:created>
  <dcterms:modified xsi:type="dcterms:W3CDTF">2021-01-26T03:34:41Z</dcterms:modified>
</cp:coreProperties>
</file>