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_EngEcon\_ie2111\2011 isepp2\Excel\08\"/>
    </mc:Choice>
  </mc:AlternateContent>
  <bookViews>
    <workbookView xWindow="120" yWindow="48" windowWidth="14220" windowHeight="8832"/>
  </bookViews>
  <sheets>
    <sheet name="8.3.1-8.3.3 Conventional" sheetId="7" r:id="rId1"/>
  </sheets>
  <definedNames>
    <definedName name="solver_adj" localSheetId="0" hidden="1">'8.3.1-8.3.3 Conventional'!#REF!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1000</definedName>
    <definedName name="solver_lin" localSheetId="0" hidden="1">2</definedName>
    <definedName name="solver_lva" localSheetId="0" hidden="1">2</definedName>
    <definedName name="solver_mip" localSheetId="0" hidden="1">1000</definedName>
    <definedName name="solver_neg" localSheetId="0" hidden="1">2</definedName>
    <definedName name="solver_nod" localSheetId="0" hidden="1">1000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opt" localSheetId="0" hidden="1">'8.3.1-8.3.3 Conventional'!#REF!</definedName>
    <definedName name="solver_pre" localSheetId="0" hidden="1">0.000001</definedName>
    <definedName name="solver_pro" localSheetId="0" hidden="1">2</definedName>
    <definedName name="solver_reo" localSheetId="0" hidden="1">2</definedName>
    <definedName name="solver_rep" localSheetId="0" hidden="1">2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62913"/>
</workbook>
</file>

<file path=xl/calcChain.xml><?xml version="1.0" encoding="utf-8"?>
<calcChain xmlns="http://schemas.openxmlformats.org/spreadsheetml/2006/main">
  <c r="F11" i="7" l="1"/>
  <c r="E16" i="7" l="1"/>
  <c r="F16" i="7" s="1"/>
  <c r="E15" i="7" l="1"/>
  <c r="F10" i="7"/>
  <c r="F12" i="7"/>
  <c r="F13" i="7"/>
  <c r="F9" i="7"/>
  <c r="B8" i="7"/>
  <c r="D10" i="7" s="1"/>
  <c r="E10" i="7" s="1"/>
  <c r="D9" i="7" l="1"/>
  <c r="E9" i="7" s="1"/>
  <c r="D13" i="7"/>
  <c r="E13" i="7" s="1"/>
  <c r="D12" i="7"/>
  <c r="E12" i="7" s="1"/>
  <c r="D11" i="7"/>
  <c r="E11" i="7" s="1"/>
</calcChain>
</file>

<file path=xl/sharedStrings.xml><?xml version="1.0" encoding="utf-8"?>
<sst xmlns="http://schemas.openxmlformats.org/spreadsheetml/2006/main" count="11" uniqueCount="11">
  <si>
    <t>Marr</t>
  </si>
  <si>
    <t>MV(k)</t>
  </si>
  <si>
    <t>E(k)</t>
  </si>
  <si>
    <t>EPC(k)</t>
  </si>
  <si>
    <t>EUAC(k)</t>
  </si>
  <si>
    <t>Year k</t>
  </si>
  <si>
    <t>Initial Cost</t>
  </si>
  <si>
    <t>Min EUAC=</t>
  </si>
  <si>
    <t>Economic Life=</t>
  </si>
  <si>
    <t>8.3  Optimal Replacement Interval of New Assets</t>
  </si>
  <si>
    <t>8.3.1 - 8.3.3 Conventional EUAC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</si>
</sst>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0" applyNumberFormat="1"/>
    <xf numFmtId="0" fontId="4" fillId="0" borderId="0" xfId="0" applyFont="1"/>
    <xf numFmtId="0" fontId="3" fillId="8" borderId="0" xfId="0" applyFont="1" applyFill="1"/>
    <xf numFmtId="0" fontId="5" fillId="8" borderId="0" xfId="0" applyFont="1" applyFill="1"/>
    <xf numFmtId="0" fontId="6" fillId="8" borderId="0" xfId="5" applyFont="1" applyFill="1"/>
    <xf numFmtId="0" fontId="6" fillId="2" borderId="1" xfId="0" applyFont="1" applyFill="1" applyBorder="1"/>
    <xf numFmtId="44" fontId="6" fillId="2" borderId="1" xfId="3" applyFont="1" applyFill="1" applyBorder="1"/>
    <xf numFmtId="0" fontId="6" fillId="0" borderId="0" xfId="0" applyFont="1"/>
    <xf numFmtId="0" fontId="5" fillId="0" borderId="0" xfId="0" applyFont="1"/>
    <xf numFmtId="9" fontId="6" fillId="2" borderId="1" xfId="6" applyFont="1" applyFill="1" applyBorder="1"/>
    <xf numFmtId="9" fontId="6" fillId="0" borderId="0" xfId="6" applyFont="1"/>
    <xf numFmtId="0" fontId="6" fillId="5" borderId="1" xfId="0" applyFont="1" applyFill="1" applyBorder="1" applyAlignment="1">
      <alignment horizontal="center" vertical="center"/>
    </xf>
    <xf numFmtId="9" fontId="6" fillId="5" borderId="1" xfId="6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4" fontId="6" fillId="4" borderId="1" xfId="1" applyNumberFormat="1" applyFont="1" applyFill="1" applyBorder="1"/>
    <xf numFmtId="4" fontId="6" fillId="7" borderId="1" xfId="1" applyNumberFormat="1" applyFont="1" applyFill="1" applyBorder="1"/>
    <xf numFmtId="4" fontId="6" fillId="3" borderId="1" xfId="1" applyNumberFormat="1" applyFont="1" applyFill="1" applyBorder="1"/>
    <xf numFmtId="8" fontId="6" fillId="0" borderId="0" xfId="0" applyNumberFormat="1" applyFont="1"/>
    <xf numFmtId="8" fontId="5" fillId="0" borderId="0" xfId="0" applyNumberFormat="1" applyFont="1"/>
    <xf numFmtId="44" fontId="6" fillId="0" borderId="0" xfId="3" applyFont="1"/>
    <xf numFmtId="0" fontId="6" fillId="6" borderId="1" xfId="0" applyFont="1" applyFill="1" applyBorder="1" applyAlignment="1">
      <alignment horizontal="right"/>
    </xf>
    <xf numFmtId="44" fontId="6" fillId="6" borderId="1" xfId="3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8">
    <cellStyle name="Comma" xfId="1" builtinId="3"/>
    <cellStyle name="Comma 2" xfId="2"/>
    <cellStyle name="Currency" xfId="3" builtinId="4"/>
    <cellStyle name="Currency 2" xfId="4"/>
    <cellStyle name="Normal" xfId="0" builtinId="0"/>
    <cellStyle name="Normal 2" xfId="5"/>
    <cellStyle name="Percent" xfId="6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A3" sqref="A3"/>
    </sheetView>
  </sheetViews>
  <sheetFormatPr defaultRowHeight="13.2" x14ac:dyDescent="0.25"/>
  <cols>
    <col min="1" max="1" width="9.33203125" customWidth="1"/>
    <col min="2" max="2" width="14.77734375" customWidth="1"/>
    <col min="3" max="3" width="12.77734375" customWidth="1"/>
    <col min="4" max="4" width="17.5546875" customWidth="1"/>
    <col min="5" max="5" width="16.21875" customWidth="1"/>
    <col min="6" max="6" width="14.109375" customWidth="1"/>
    <col min="7" max="8" width="14.44140625" customWidth="1"/>
  </cols>
  <sheetData>
    <row r="1" spans="1:8" ht="15.6" x14ac:dyDescent="0.3">
      <c r="A1" s="3" t="s">
        <v>9</v>
      </c>
      <c r="B1" s="4"/>
      <c r="C1" s="4"/>
      <c r="D1" s="4"/>
      <c r="E1" s="4"/>
      <c r="F1" s="4"/>
      <c r="G1" s="4"/>
    </row>
    <row r="2" spans="1:8" ht="15.6" x14ac:dyDescent="0.3">
      <c r="A2" s="3" t="s">
        <v>10</v>
      </c>
      <c r="B2" s="5"/>
      <c r="C2" s="5"/>
      <c r="D2" s="5"/>
      <c r="E2" s="5"/>
      <c r="F2" s="5"/>
      <c r="G2" s="5"/>
    </row>
    <row r="3" spans="1:8" x14ac:dyDescent="0.25">
      <c r="A3" s="2"/>
      <c r="B3" s="2"/>
      <c r="C3" s="2"/>
      <c r="D3" s="2"/>
      <c r="E3" s="2"/>
      <c r="F3" s="2"/>
    </row>
    <row r="4" spans="1:8" ht="15.6" x14ac:dyDescent="0.3">
      <c r="A4" s="6" t="s">
        <v>6</v>
      </c>
      <c r="B4" s="7">
        <v>13000</v>
      </c>
      <c r="C4" s="8"/>
      <c r="D4" s="8"/>
      <c r="E4" s="8"/>
      <c r="F4" s="8"/>
      <c r="G4" s="9"/>
    </row>
    <row r="5" spans="1:8" ht="15.6" x14ac:dyDescent="0.3">
      <c r="A5" s="6" t="s">
        <v>0</v>
      </c>
      <c r="B5" s="10">
        <v>0.1</v>
      </c>
      <c r="C5" s="8"/>
      <c r="D5" s="8"/>
      <c r="E5" s="8"/>
      <c r="F5" s="8"/>
      <c r="G5" s="9"/>
    </row>
    <row r="6" spans="1:8" ht="15.6" x14ac:dyDescent="0.3">
      <c r="A6" s="8"/>
      <c r="B6" s="11"/>
      <c r="C6" s="8"/>
      <c r="D6" s="8"/>
      <c r="E6" s="8"/>
      <c r="F6" s="8"/>
      <c r="G6" s="9"/>
    </row>
    <row r="7" spans="1:8" ht="15.6" x14ac:dyDescent="0.3">
      <c r="A7" s="12" t="s">
        <v>5</v>
      </c>
      <c r="B7" s="13" t="s">
        <v>1</v>
      </c>
      <c r="C7" s="12" t="s">
        <v>2</v>
      </c>
      <c r="D7" s="12" t="s">
        <v>3</v>
      </c>
      <c r="E7" s="12" t="s">
        <v>4</v>
      </c>
      <c r="F7" s="8"/>
      <c r="G7" s="9"/>
    </row>
    <row r="8" spans="1:8" ht="15.6" x14ac:dyDescent="0.3">
      <c r="A8" s="14">
        <v>0</v>
      </c>
      <c r="B8" s="15">
        <f>B4</f>
        <v>13000</v>
      </c>
      <c r="C8" s="16"/>
      <c r="D8" s="16"/>
      <c r="E8" s="16"/>
      <c r="F8" s="8"/>
      <c r="G8" s="9"/>
    </row>
    <row r="9" spans="1:8" ht="15.6" x14ac:dyDescent="0.3">
      <c r="A9" s="14">
        <v>1</v>
      </c>
      <c r="B9" s="15">
        <v>9000</v>
      </c>
      <c r="C9" s="15">
        <v>2500</v>
      </c>
      <c r="D9" s="17">
        <f>$B$8+NPV($B$5, $C$9:C9) - PV($B$5, A9, 0, -B9, 0)</f>
        <v>7090.909090909091</v>
      </c>
      <c r="E9" s="17">
        <f>-PMT($B$5, A9, D9, 0, 0)</f>
        <v>7800.0000000000018</v>
      </c>
      <c r="F9" s="18" t="str">
        <f>IF(E9=MIN($E$9:$E$13), "&lt;-Econ Life", "-")</f>
        <v>-</v>
      </c>
      <c r="G9" s="19"/>
      <c r="H9" s="1"/>
    </row>
    <row r="10" spans="1:8" ht="15.6" x14ac:dyDescent="0.3">
      <c r="A10" s="14">
        <v>2</v>
      </c>
      <c r="B10" s="15">
        <v>8000</v>
      </c>
      <c r="C10" s="15">
        <v>2700</v>
      </c>
      <c r="D10" s="17">
        <f>$B$8+NPV($B$5, $C$9:C10) - PV($B$5, A10, 0, -B10, 0)</f>
        <v>10892.561983471074</v>
      </c>
      <c r="E10" s="17">
        <f>-PMT($B$5, A10, D10, 0, 0)</f>
        <v>6276.1904761904771</v>
      </c>
      <c r="F10" s="18" t="str">
        <f t="shared" ref="F10:F13" si="0">IF(E10=MIN($E$9:$E$13), "&lt;-Econ Life", "-")</f>
        <v>-</v>
      </c>
      <c r="G10" s="19"/>
      <c r="H10" s="1"/>
    </row>
    <row r="11" spans="1:8" ht="15.6" x14ac:dyDescent="0.3">
      <c r="A11" s="14">
        <v>3</v>
      </c>
      <c r="B11" s="15">
        <v>6000</v>
      </c>
      <c r="C11" s="15">
        <v>3000</v>
      </c>
      <c r="D11" s="17">
        <f>$B$8+NPV($B$5, $C$9:C11) - PV($B$5, A11, 0, -B11, 0)</f>
        <v>15250.187828700226</v>
      </c>
      <c r="E11" s="17">
        <f>-PMT($B$5, A11, D11, 0, 0)</f>
        <v>6132.3262839879171</v>
      </c>
      <c r="F11" s="18" t="str">
        <f>IF(E11=MIN($E$9:$E$13), "&lt;-Economic Life", "-")</f>
        <v>&lt;-Economic Life</v>
      </c>
      <c r="G11" s="19"/>
      <c r="H11" s="1"/>
    </row>
    <row r="12" spans="1:8" ht="15.6" x14ac:dyDescent="0.3">
      <c r="A12" s="14">
        <v>4</v>
      </c>
      <c r="B12" s="15">
        <v>2000</v>
      </c>
      <c r="C12" s="15">
        <v>3500</v>
      </c>
      <c r="D12" s="17">
        <f>$B$8+NPV($B$5, $C$9:C12) - PV($B$5, A12, 0, -B12, 0)</f>
        <v>20782.596817157297</v>
      </c>
      <c r="E12" s="17">
        <f>-PMT($B$5, A12, D12, 0, 0)</f>
        <v>6556.3025210084033</v>
      </c>
      <c r="F12" s="18" t="str">
        <f t="shared" si="0"/>
        <v>-</v>
      </c>
      <c r="G12" s="19"/>
      <c r="H12" s="1"/>
    </row>
    <row r="13" spans="1:8" ht="15.6" x14ac:dyDescent="0.3">
      <c r="A13" s="14">
        <v>5</v>
      </c>
      <c r="B13" s="15">
        <v>0</v>
      </c>
      <c r="C13" s="15">
        <v>4500</v>
      </c>
      <c r="D13" s="17">
        <f>$B$8+NPV($B$5, $C$9:C13) - PV($B$5, A13, 0, -B13, 0)</f>
        <v>24942.769681653634</v>
      </c>
      <c r="E13" s="17">
        <f>-PMT($B$5, A13, D13, 0, 0)</f>
        <v>6579.8398060637819</v>
      </c>
      <c r="F13" s="18" t="str">
        <f t="shared" si="0"/>
        <v>-</v>
      </c>
      <c r="G13" s="19"/>
      <c r="H13" s="1"/>
    </row>
    <row r="14" spans="1:8" ht="15.6" x14ac:dyDescent="0.3">
      <c r="A14" s="8"/>
      <c r="B14" s="20"/>
      <c r="C14" s="8"/>
      <c r="D14" s="8"/>
      <c r="E14" s="8"/>
      <c r="F14" s="8"/>
      <c r="G14" s="9"/>
    </row>
    <row r="15" spans="1:8" ht="15.6" x14ac:dyDescent="0.3">
      <c r="A15" s="8"/>
      <c r="B15" s="20"/>
      <c r="C15" s="8"/>
      <c r="D15" s="21" t="s">
        <v>7</v>
      </c>
      <c r="E15" s="22">
        <f>MIN(E9:E13)</f>
        <v>6132.3262839879171</v>
      </c>
      <c r="F15" s="8"/>
      <c r="G15" s="9"/>
    </row>
    <row r="16" spans="1:8" ht="15.6" x14ac:dyDescent="0.3">
      <c r="A16" s="8"/>
      <c r="B16" s="20"/>
      <c r="C16" s="8"/>
      <c r="D16" s="21" t="s">
        <v>8</v>
      </c>
      <c r="E16" s="23">
        <f ca="1">OFFSET(A8, MATCH(E15, E9:E13, 0),0)</f>
        <v>3</v>
      </c>
      <c r="F16" s="8" t="str">
        <f ca="1">IF(E16=1, "year", "years")</f>
        <v>years</v>
      </c>
      <c r="G16" s="9"/>
    </row>
    <row r="17" spans="1:7" ht="15.6" x14ac:dyDescent="0.3">
      <c r="A17" s="8"/>
      <c r="B17" s="20"/>
      <c r="C17" s="8"/>
      <c r="D17" s="8"/>
      <c r="E17" s="8"/>
      <c r="F17" s="8"/>
      <c r="G17" s="9"/>
    </row>
    <row r="18" spans="1:7" ht="15" x14ac:dyDescent="0.25">
      <c r="A18" s="9"/>
      <c r="B18" s="9"/>
      <c r="C18" s="9"/>
      <c r="D18" s="9"/>
      <c r="E18" s="9"/>
      <c r="F18" s="9"/>
      <c r="G18" s="9"/>
    </row>
    <row r="19" spans="1:7" ht="15" x14ac:dyDescent="0.25">
      <c r="A19" s="9"/>
      <c r="B19" s="9"/>
      <c r="C19" s="9"/>
      <c r="D19" s="9"/>
      <c r="E19" s="9"/>
      <c r="F19" s="9"/>
      <c r="G19" s="9"/>
    </row>
    <row r="20" spans="1:7" ht="15" x14ac:dyDescent="0.25">
      <c r="A20" s="9"/>
      <c r="B20" s="9"/>
      <c r="C20" s="9"/>
      <c r="D20" s="9"/>
      <c r="E20" s="9"/>
      <c r="F20" s="9"/>
      <c r="G20" s="9"/>
    </row>
    <row r="21" spans="1:7" ht="15" x14ac:dyDescent="0.25">
      <c r="A21" s="9"/>
      <c r="B21" s="9"/>
      <c r="C21" s="9"/>
      <c r="D21" s="9"/>
      <c r="E21" s="9"/>
      <c r="F21" s="9"/>
      <c r="G21" s="9"/>
    </row>
    <row r="22" spans="1:7" ht="15" x14ac:dyDescent="0.25">
      <c r="A22" s="9"/>
      <c r="B22" s="9"/>
      <c r="C22" s="9"/>
      <c r="D22" s="9"/>
      <c r="E22" s="9"/>
      <c r="F22" s="9"/>
      <c r="G22" s="9"/>
    </row>
    <row r="23" spans="1:7" ht="15" x14ac:dyDescent="0.25">
      <c r="A23" s="9"/>
      <c r="B23" s="9"/>
      <c r="C23" s="9"/>
      <c r="D23" s="9"/>
      <c r="E23" s="9"/>
      <c r="F23" s="9"/>
      <c r="G23" s="9"/>
    </row>
    <row r="24" spans="1:7" ht="15" x14ac:dyDescent="0.25">
      <c r="A24" s="9"/>
      <c r="B24" s="9"/>
      <c r="C24" s="9"/>
      <c r="D24" s="9"/>
      <c r="E24" s="9"/>
      <c r="F24" s="9"/>
      <c r="G24" s="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8.3.1-8.3.3 Conventional</vt:lpstr>
    </vt:vector>
  </TitlesOfParts>
  <Company>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Kim Leng</dc:creator>
  <cp:lastModifiedBy>Poh Kim Leng</cp:lastModifiedBy>
  <dcterms:created xsi:type="dcterms:W3CDTF">2002-02-03T07:30:17Z</dcterms:created>
  <dcterms:modified xsi:type="dcterms:W3CDTF">2021-01-03T05:46:26Z</dcterms:modified>
</cp:coreProperties>
</file>