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BF6C479-80A8-478F-924C-3E64E49B9765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股票账户月报" sheetId="1" r:id="rId1"/>
    <sheet name="天天基金账户月报" sheetId="2" r:id="rId2"/>
    <sheet name="整体情况" sheetId="3" r:id="rId3"/>
    <sheet name="综合情况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E3" i="2" s="1"/>
  <c r="I4" i="2"/>
  <c r="I5" i="2"/>
  <c r="E5" i="2" s="1"/>
  <c r="I6" i="2"/>
  <c r="I7" i="2"/>
  <c r="E7" i="2" s="1"/>
  <c r="I8" i="2"/>
  <c r="I9" i="2"/>
  <c r="E9" i="2" s="1"/>
  <c r="I10" i="2"/>
  <c r="E10" i="2" s="1"/>
  <c r="I11" i="2"/>
  <c r="E11" i="2" s="1"/>
  <c r="I12" i="2"/>
  <c r="E12" i="2" s="1"/>
  <c r="I13" i="2"/>
  <c r="E13" i="2" s="1"/>
  <c r="I14" i="2"/>
  <c r="E14" i="2" s="1"/>
  <c r="I2" i="2"/>
  <c r="F2" i="2"/>
  <c r="C2" i="4" s="1"/>
  <c r="E4" i="2"/>
  <c r="E6" i="2"/>
  <c r="E8" i="2"/>
  <c r="B3" i="2" l="1"/>
  <c r="H2" i="2"/>
  <c r="C3" i="2" s="1"/>
  <c r="F3" i="2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15" i="3"/>
  <c r="G3" i="3"/>
  <c r="G4" i="3"/>
  <c r="G5" i="3"/>
  <c r="G6" i="3"/>
  <c r="G7" i="3"/>
  <c r="G8" i="3"/>
  <c r="G9" i="3"/>
  <c r="G10" i="3"/>
  <c r="G11" i="3"/>
  <c r="G12" i="3"/>
  <c r="G13" i="3"/>
  <c r="G14" i="3"/>
  <c r="E3" i="3"/>
  <c r="E4" i="3"/>
  <c r="E5" i="3"/>
  <c r="E6" i="3"/>
  <c r="E7" i="3"/>
  <c r="E8" i="3"/>
  <c r="E9" i="3"/>
  <c r="E10" i="3"/>
  <c r="E11" i="3"/>
  <c r="E12" i="3"/>
  <c r="E13" i="3"/>
  <c r="E14" i="3"/>
  <c r="B2" i="3"/>
  <c r="C2" i="3"/>
  <c r="D2" i="3"/>
  <c r="E2" i="3"/>
  <c r="G2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1" i="3"/>
  <c r="A2" i="3"/>
  <c r="D46" i="2"/>
  <c r="E46" i="2" s="1"/>
  <c r="E46" i="3" s="1"/>
  <c r="D45" i="2"/>
  <c r="E45" i="2" s="1"/>
  <c r="E45" i="3" s="1"/>
  <c r="D44" i="2"/>
  <c r="E44" i="2" s="1"/>
  <c r="E44" i="3" s="1"/>
  <c r="D43" i="2"/>
  <c r="E43" i="2" s="1"/>
  <c r="E43" i="3" s="1"/>
  <c r="D42" i="2"/>
  <c r="E42" i="2" s="1"/>
  <c r="E42" i="3" s="1"/>
  <c r="D41" i="2"/>
  <c r="E41" i="2" s="1"/>
  <c r="E41" i="3" s="1"/>
  <c r="D40" i="2"/>
  <c r="E40" i="2" s="1"/>
  <c r="E40" i="3" s="1"/>
  <c r="D39" i="2"/>
  <c r="E39" i="2" s="1"/>
  <c r="E39" i="3" s="1"/>
  <c r="D38" i="2"/>
  <c r="E38" i="2" s="1"/>
  <c r="E38" i="3" s="1"/>
  <c r="D37" i="2"/>
  <c r="E37" i="2" s="1"/>
  <c r="E37" i="3" s="1"/>
  <c r="D36" i="2"/>
  <c r="E36" i="2" s="1"/>
  <c r="E36" i="3" s="1"/>
  <c r="D35" i="2"/>
  <c r="E35" i="2" s="1"/>
  <c r="E35" i="3" s="1"/>
  <c r="D34" i="2"/>
  <c r="E34" i="2" s="1"/>
  <c r="E34" i="3" s="1"/>
  <c r="D33" i="2"/>
  <c r="E33" i="2" s="1"/>
  <c r="E33" i="3" s="1"/>
  <c r="D32" i="2"/>
  <c r="E32" i="2" s="1"/>
  <c r="E32" i="3" s="1"/>
  <c r="D31" i="2"/>
  <c r="E31" i="2" s="1"/>
  <c r="E31" i="3" s="1"/>
  <c r="D30" i="2"/>
  <c r="E30" i="2" s="1"/>
  <c r="E30" i="3" s="1"/>
  <c r="D29" i="2"/>
  <c r="E29" i="2" s="1"/>
  <c r="E29" i="3" s="1"/>
  <c r="D28" i="2"/>
  <c r="E28" i="2" s="1"/>
  <c r="E28" i="3" s="1"/>
  <c r="D27" i="2"/>
  <c r="E27" i="2" s="1"/>
  <c r="E27" i="3" s="1"/>
  <c r="D26" i="2"/>
  <c r="E26" i="2" s="1"/>
  <c r="E26" i="3" s="1"/>
  <c r="D25" i="2"/>
  <c r="E25" i="2" s="1"/>
  <c r="E25" i="3" s="1"/>
  <c r="D24" i="2"/>
  <c r="E24" i="2" s="1"/>
  <c r="E24" i="3" s="1"/>
  <c r="D23" i="2"/>
  <c r="E23" i="2" s="1"/>
  <c r="E23" i="3" s="1"/>
  <c r="D22" i="2"/>
  <c r="E22" i="2" s="1"/>
  <c r="E22" i="3" s="1"/>
  <c r="D21" i="2"/>
  <c r="E21" i="2" s="1"/>
  <c r="E21" i="3" s="1"/>
  <c r="D20" i="2"/>
  <c r="E20" i="2" s="1"/>
  <c r="E20" i="3" s="1"/>
  <c r="D19" i="2"/>
  <c r="E19" i="2" s="1"/>
  <c r="E19" i="3" s="1"/>
  <c r="D18" i="2"/>
  <c r="E18" i="2" s="1"/>
  <c r="E18" i="3" s="1"/>
  <c r="D17" i="2"/>
  <c r="E17" i="2" s="1"/>
  <c r="E17" i="3" s="1"/>
  <c r="D16" i="2"/>
  <c r="E16" i="2" s="1"/>
  <c r="E16" i="3" s="1"/>
  <c r="E15" i="2"/>
  <c r="E15" i="3" s="1"/>
  <c r="F2" i="1"/>
  <c r="B2" i="4" s="1"/>
  <c r="F2" i="3" l="1"/>
  <c r="B3" i="1"/>
  <c r="H3" i="2"/>
  <c r="C3" i="4"/>
  <c r="F15" i="2"/>
  <c r="B4" i="2"/>
  <c r="C4" i="2"/>
  <c r="H2" i="1"/>
  <c r="C3" i="1" l="1"/>
  <c r="F3" i="1" s="1"/>
  <c r="B3" i="4" s="1"/>
  <c r="H2" i="3"/>
  <c r="C3" i="3" s="1"/>
  <c r="B16" i="2"/>
  <c r="C15" i="4"/>
  <c r="D2" i="4"/>
  <c r="B3" i="3"/>
  <c r="H15" i="2"/>
  <c r="C16" i="2" s="1"/>
  <c r="F16" i="2" s="1"/>
  <c r="C16" i="4" s="1"/>
  <c r="F4" i="2"/>
  <c r="B4" i="1"/>
  <c r="H3" i="1"/>
  <c r="C4" i="1" s="1"/>
  <c r="F4" i="1" s="1"/>
  <c r="B4" i="4" s="1"/>
  <c r="I2" i="1"/>
  <c r="H4" i="2" l="1"/>
  <c r="C5" i="2" s="1"/>
  <c r="C4" i="4"/>
  <c r="D3" i="1"/>
  <c r="I2" i="3"/>
  <c r="D3" i="3" s="1"/>
  <c r="B17" i="2"/>
  <c r="H16" i="2"/>
  <c r="C17" i="2" s="1"/>
  <c r="F17" i="2" s="1"/>
  <c r="F3" i="3"/>
  <c r="B5" i="2"/>
  <c r="F5" i="2" s="1"/>
  <c r="I3" i="1"/>
  <c r="D4" i="1" s="1"/>
  <c r="H4" i="1"/>
  <c r="B5" i="1"/>
  <c r="I4" i="1"/>
  <c r="C17" i="4" l="1"/>
  <c r="B18" i="2"/>
  <c r="H17" i="2"/>
  <c r="C18" i="2" s="1"/>
  <c r="B4" i="3"/>
  <c r="D3" i="4"/>
  <c r="H3" i="3"/>
  <c r="C4" i="3" s="1"/>
  <c r="F4" i="3" s="1"/>
  <c r="H5" i="2"/>
  <c r="C6" i="2" s="1"/>
  <c r="C5" i="4"/>
  <c r="D5" i="1"/>
  <c r="I4" i="3"/>
  <c r="D5" i="3" s="1"/>
  <c r="C5" i="1"/>
  <c r="F5" i="1" s="1"/>
  <c r="B5" i="4" s="1"/>
  <c r="H4" i="3"/>
  <c r="C5" i="3" s="1"/>
  <c r="B6" i="2"/>
  <c r="F18" i="2"/>
  <c r="C18" i="4" s="1"/>
  <c r="B5" i="3" l="1"/>
  <c r="F5" i="3" s="1"/>
  <c r="D4" i="4"/>
  <c r="I3" i="3"/>
  <c r="D4" i="3" s="1"/>
  <c r="F6" i="2"/>
  <c r="C6" i="4" s="1"/>
  <c r="H6" i="2"/>
  <c r="C7" i="2" s="1"/>
  <c r="B7" i="2"/>
  <c r="H18" i="2"/>
  <c r="C19" i="2" s="1"/>
  <c r="B19" i="2"/>
  <c r="H5" i="1"/>
  <c r="I5" i="1"/>
  <c r="B6" i="1"/>
  <c r="D6" i="1" l="1"/>
  <c r="I5" i="3"/>
  <c r="D6" i="3" s="1"/>
  <c r="C6" i="1"/>
  <c r="H5" i="3"/>
  <c r="C6" i="3" s="1"/>
  <c r="B6" i="3"/>
  <c r="F6" i="3" s="1"/>
  <c r="D5" i="4"/>
  <c r="F7" i="2"/>
  <c r="F19" i="2"/>
  <c r="C19" i="4" s="1"/>
  <c r="F6" i="1"/>
  <c r="B6" i="4" s="1"/>
  <c r="B7" i="3" l="1"/>
  <c r="D6" i="4"/>
  <c r="H7" i="2"/>
  <c r="C8" i="2" s="1"/>
  <c r="C7" i="4"/>
  <c r="B8" i="2"/>
  <c r="F8" i="2" s="1"/>
  <c r="C8" i="4" s="1"/>
  <c r="B20" i="2"/>
  <c r="H19" i="2"/>
  <c r="C20" i="2" s="1"/>
  <c r="H6" i="1"/>
  <c r="B7" i="1"/>
  <c r="C7" i="1" l="1"/>
  <c r="H6" i="3"/>
  <c r="C7" i="3" s="1"/>
  <c r="F7" i="3"/>
  <c r="H8" i="2"/>
  <c r="C9" i="2" s="1"/>
  <c r="B9" i="2"/>
  <c r="F20" i="2"/>
  <c r="C20" i="4" s="1"/>
  <c r="I6" i="1"/>
  <c r="F7" i="1"/>
  <c r="B7" i="4" s="1"/>
  <c r="D7" i="1" l="1"/>
  <c r="I6" i="3"/>
  <c r="D7" i="3" s="1"/>
  <c r="B8" i="3"/>
  <c r="D7" i="4"/>
  <c r="F9" i="2"/>
  <c r="C9" i="4" s="1"/>
  <c r="B21" i="2"/>
  <c r="H20" i="2"/>
  <c r="C21" i="2" s="1"/>
  <c r="B8" i="1"/>
  <c r="H7" i="1"/>
  <c r="C8" i="1" l="1"/>
  <c r="H7" i="3"/>
  <c r="C8" i="3" s="1"/>
  <c r="F8" i="3" s="1"/>
  <c r="H9" i="2"/>
  <c r="C10" i="2" s="1"/>
  <c r="B10" i="2"/>
  <c r="F21" i="2"/>
  <c r="C21" i="4" s="1"/>
  <c r="F8" i="1"/>
  <c r="B8" i="4" s="1"/>
  <c r="I7" i="1"/>
  <c r="B9" i="3" l="1"/>
  <c r="D8" i="4"/>
  <c r="D8" i="1"/>
  <c r="I7" i="3"/>
  <c r="D8" i="3" s="1"/>
  <c r="F10" i="2"/>
  <c r="C10" i="4" s="1"/>
  <c r="H21" i="2"/>
  <c r="C22" i="2" s="1"/>
  <c r="B22" i="2"/>
  <c r="H8" i="1"/>
  <c r="B9" i="1"/>
  <c r="C9" i="1" l="1"/>
  <c r="H8" i="3"/>
  <c r="C9" i="3" s="1"/>
  <c r="F9" i="3"/>
  <c r="H10" i="2"/>
  <c r="C11" i="2" s="1"/>
  <c r="B11" i="2"/>
  <c r="F22" i="2"/>
  <c r="C22" i="4" s="1"/>
  <c r="I8" i="1"/>
  <c r="F9" i="1"/>
  <c r="B9" i="4" s="1"/>
  <c r="D9" i="1" l="1"/>
  <c r="I8" i="3"/>
  <c r="D9" i="3" s="1"/>
  <c r="B10" i="3"/>
  <c r="D9" i="4"/>
  <c r="F11" i="2"/>
  <c r="C11" i="4" s="1"/>
  <c r="H22" i="2"/>
  <c r="C23" i="2" s="1"/>
  <c r="B23" i="2"/>
  <c r="B10" i="1"/>
  <c r="H9" i="1"/>
  <c r="C10" i="1" l="1"/>
  <c r="H9" i="3"/>
  <c r="C10" i="3" s="1"/>
  <c r="F10" i="3"/>
  <c r="H11" i="2"/>
  <c r="C12" i="2" s="1"/>
  <c r="B12" i="2"/>
  <c r="F23" i="2"/>
  <c r="C23" i="4" s="1"/>
  <c r="F10" i="1"/>
  <c r="B10" i="4" s="1"/>
  <c r="I9" i="1"/>
  <c r="D10" i="1" l="1"/>
  <c r="I9" i="3"/>
  <c r="D10" i="3" s="1"/>
  <c r="B11" i="3"/>
  <c r="D10" i="4"/>
  <c r="F12" i="2"/>
  <c r="C12" i="4" s="1"/>
  <c r="B24" i="2"/>
  <c r="H23" i="2"/>
  <c r="C24" i="2" s="1"/>
  <c r="H10" i="1"/>
  <c r="B11" i="1"/>
  <c r="C11" i="1" l="1"/>
  <c r="H10" i="3"/>
  <c r="C11" i="3" s="1"/>
  <c r="F11" i="3"/>
  <c r="H12" i="2"/>
  <c r="C13" i="2" s="1"/>
  <c r="B13" i="2"/>
  <c r="F24" i="2"/>
  <c r="C24" i="4" s="1"/>
  <c r="F11" i="1"/>
  <c r="B11" i="4" s="1"/>
  <c r="I10" i="1"/>
  <c r="D11" i="1" l="1"/>
  <c r="I10" i="3"/>
  <c r="D11" i="3" s="1"/>
  <c r="B12" i="3"/>
  <c r="D11" i="4"/>
  <c r="F13" i="2"/>
  <c r="C13" i="4" s="1"/>
  <c r="H13" i="2"/>
  <c r="C14" i="2" s="1"/>
  <c r="B14" i="2"/>
  <c r="B25" i="2"/>
  <c r="H24" i="2"/>
  <c r="C25" i="2" s="1"/>
  <c r="B12" i="1"/>
  <c r="H11" i="1"/>
  <c r="C12" i="1" l="1"/>
  <c r="H11" i="3"/>
  <c r="C12" i="3" s="1"/>
  <c r="F12" i="3" s="1"/>
  <c r="I11" i="1"/>
  <c r="F14" i="2"/>
  <c r="F25" i="2"/>
  <c r="C25" i="4" s="1"/>
  <c r="F12" i="1"/>
  <c r="B12" i="4" s="1"/>
  <c r="B13" i="3" l="1"/>
  <c r="D12" i="4"/>
  <c r="D12" i="1"/>
  <c r="I11" i="3"/>
  <c r="D12" i="3" s="1"/>
  <c r="H14" i="2"/>
  <c r="C14" i="4"/>
  <c r="B26" i="2"/>
  <c r="H25" i="2"/>
  <c r="C26" i="2" s="1"/>
  <c r="B13" i="1"/>
  <c r="H12" i="1"/>
  <c r="C13" i="1" l="1"/>
  <c r="H12" i="3"/>
  <c r="C13" i="3" s="1"/>
  <c r="F13" i="3"/>
  <c r="F26" i="2"/>
  <c r="C26" i="4" s="1"/>
  <c r="F13" i="1"/>
  <c r="B13" i="4" s="1"/>
  <c r="I12" i="1"/>
  <c r="D13" i="1" l="1"/>
  <c r="I12" i="3"/>
  <c r="D13" i="3" s="1"/>
  <c r="B14" i="3"/>
  <c r="D13" i="4"/>
  <c r="H26" i="2"/>
  <c r="C27" i="2" s="1"/>
  <c r="B27" i="2"/>
  <c r="H13" i="1"/>
  <c r="B14" i="1"/>
  <c r="I13" i="1"/>
  <c r="D14" i="1" l="1"/>
  <c r="I13" i="3"/>
  <c r="D14" i="3" s="1"/>
  <c r="C14" i="1"/>
  <c r="H13" i="3"/>
  <c r="C14" i="3" s="1"/>
  <c r="F14" i="3"/>
  <c r="F27" i="2"/>
  <c r="C27" i="4" s="1"/>
  <c r="F14" i="1"/>
  <c r="B14" i="4" s="1"/>
  <c r="D14" i="4" l="1"/>
  <c r="B15" i="3"/>
  <c r="B28" i="2"/>
  <c r="H27" i="2"/>
  <c r="C28" i="2" s="1"/>
  <c r="H14" i="1"/>
  <c r="B15" i="1"/>
  <c r="C15" i="1" l="1"/>
  <c r="H14" i="3"/>
  <c r="C15" i="3" s="1"/>
  <c r="F15" i="3" s="1"/>
  <c r="F28" i="2"/>
  <c r="C28" i="4" s="1"/>
  <c r="F15" i="1"/>
  <c r="B15" i="4" s="1"/>
  <c r="I14" i="1"/>
  <c r="D15" i="1" l="1"/>
  <c r="I14" i="3"/>
  <c r="D15" i="3" s="1"/>
  <c r="D15" i="4"/>
  <c r="B16" i="3"/>
  <c r="H15" i="3"/>
  <c r="C16" i="3" s="1"/>
  <c r="F16" i="3" s="1"/>
  <c r="I15" i="3"/>
  <c r="D16" i="3" s="1"/>
  <c r="B29" i="2"/>
  <c r="H28" i="2"/>
  <c r="C29" i="2" s="1"/>
  <c r="B16" i="1"/>
  <c r="H15" i="1"/>
  <c r="C16" i="1" s="1"/>
  <c r="H16" i="3" l="1"/>
  <c r="C17" i="3" s="1"/>
  <c r="D16" i="4"/>
  <c r="B17" i="3"/>
  <c r="I16" i="3"/>
  <c r="D17" i="3" s="1"/>
  <c r="F29" i="2"/>
  <c r="C29" i="4" s="1"/>
  <c r="I15" i="1"/>
  <c r="D16" i="1" s="1"/>
  <c r="F16" i="1"/>
  <c r="B16" i="4" s="1"/>
  <c r="F17" i="3" l="1"/>
  <c r="B30" i="2"/>
  <c r="H29" i="2"/>
  <c r="C30" i="2" s="1"/>
  <c r="B17" i="1"/>
  <c r="H16" i="1"/>
  <c r="C17" i="1" s="1"/>
  <c r="H17" i="3" l="1"/>
  <c r="C18" i="3" s="1"/>
  <c r="D17" i="4"/>
  <c r="I17" i="3"/>
  <c r="D18" i="3" s="1"/>
  <c r="B18" i="3"/>
  <c r="F18" i="3" s="1"/>
  <c r="F30" i="2"/>
  <c r="C30" i="4" s="1"/>
  <c r="I16" i="1"/>
  <c r="D17" i="1" s="1"/>
  <c r="F17" i="1"/>
  <c r="B17" i="4" s="1"/>
  <c r="D18" i="4" l="1"/>
  <c r="B19" i="3"/>
  <c r="H18" i="3"/>
  <c r="C19" i="3" s="1"/>
  <c r="F19" i="3" s="1"/>
  <c r="I18" i="3"/>
  <c r="D19" i="3" s="1"/>
  <c r="H30" i="2"/>
  <c r="C31" i="2" s="1"/>
  <c r="B31" i="2"/>
  <c r="B18" i="1"/>
  <c r="H17" i="1"/>
  <c r="C18" i="1" s="1"/>
  <c r="D19" i="4" l="1"/>
  <c r="B20" i="3"/>
  <c r="H19" i="3"/>
  <c r="C20" i="3" s="1"/>
  <c r="F20" i="3" s="1"/>
  <c r="I19" i="3"/>
  <c r="D20" i="3" s="1"/>
  <c r="F31" i="2"/>
  <c r="C31" i="4" s="1"/>
  <c r="F18" i="1"/>
  <c r="B18" i="4" s="1"/>
  <c r="I17" i="1"/>
  <c r="D18" i="1" s="1"/>
  <c r="D20" i="4" l="1"/>
  <c r="H20" i="3"/>
  <c r="C21" i="3" s="1"/>
  <c r="B21" i="3"/>
  <c r="I20" i="3"/>
  <c r="D21" i="3" s="1"/>
  <c r="B32" i="2"/>
  <c r="H31" i="2"/>
  <c r="C32" i="2" s="1"/>
  <c r="B19" i="1"/>
  <c r="H18" i="1"/>
  <c r="C19" i="1" s="1"/>
  <c r="F21" i="3" l="1"/>
  <c r="F32" i="2"/>
  <c r="C32" i="4" s="1"/>
  <c r="F19" i="1"/>
  <c r="B19" i="4" s="1"/>
  <c r="I18" i="1"/>
  <c r="D19" i="1" s="1"/>
  <c r="B22" i="3" l="1"/>
  <c r="D21" i="4"/>
  <c r="H21" i="3"/>
  <c r="C22" i="3" s="1"/>
  <c r="F22" i="3" s="1"/>
  <c r="B33" i="2"/>
  <c r="H32" i="2"/>
  <c r="C33" i="2" s="1"/>
  <c r="B20" i="1"/>
  <c r="H19" i="1"/>
  <c r="C20" i="1" s="1"/>
  <c r="H22" i="3" l="1"/>
  <c r="C23" i="3" s="1"/>
  <c r="D22" i="4"/>
  <c r="B23" i="3"/>
  <c r="I22" i="3"/>
  <c r="D23" i="3" s="1"/>
  <c r="I21" i="3"/>
  <c r="D22" i="3" s="1"/>
  <c r="I19" i="1"/>
  <c r="D20" i="1" s="1"/>
  <c r="F33" i="2"/>
  <c r="C33" i="4" s="1"/>
  <c r="F20" i="1"/>
  <c r="B20" i="4" s="1"/>
  <c r="F23" i="3" l="1"/>
  <c r="B34" i="2"/>
  <c r="H33" i="2"/>
  <c r="C34" i="2" s="1"/>
  <c r="B21" i="1"/>
  <c r="H20" i="1"/>
  <c r="C21" i="1" s="1"/>
  <c r="D23" i="4" l="1"/>
  <c r="H23" i="3"/>
  <c r="C24" i="3" s="1"/>
  <c r="B24" i="3"/>
  <c r="I23" i="3"/>
  <c r="D24" i="3" s="1"/>
  <c r="F34" i="2"/>
  <c r="C34" i="4" s="1"/>
  <c r="F21" i="1"/>
  <c r="B21" i="4" s="1"/>
  <c r="I20" i="1"/>
  <c r="D21" i="1" s="1"/>
  <c r="F24" i="3" l="1"/>
  <c r="H34" i="2"/>
  <c r="C35" i="2" s="1"/>
  <c r="B35" i="2"/>
  <c r="B22" i="1"/>
  <c r="H21" i="1"/>
  <c r="C22" i="1" s="1"/>
  <c r="D24" i="4" l="1"/>
  <c r="H24" i="3"/>
  <c r="C25" i="3" s="1"/>
  <c r="B25" i="3"/>
  <c r="I24" i="3"/>
  <c r="D25" i="3" s="1"/>
  <c r="F35" i="2"/>
  <c r="C35" i="4" s="1"/>
  <c r="F22" i="1"/>
  <c r="B22" i="4" s="1"/>
  <c r="I21" i="1"/>
  <c r="D22" i="1" s="1"/>
  <c r="F25" i="3" l="1"/>
  <c r="B36" i="2"/>
  <c r="H35" i="2"/>
  <c r="C36" i="2" s="1"/>
  <c r="H22" i="1"/>
  <c r="C23" i="1" s="1"/>
  <c r="B23" i="1"/>
  <c r="I22" i="1" l="1"/>
  <c r="D23" i="1" s="1"/>
  <c r="D25" i="4"/>
  <c r="B26" i="3"/>
  <c r="H25" i="3"/>
  <c r="C26" i="3" s="1"/>
  <c r="F26" i="3" s="1"/>
  <c r="I25" i="3"/>
  <c r="D26" i="3" s="1"/>
  <c r="F36" i="2"/>
  <c r="C36" i="4" s="1"/>
  <c r="F23" i="1"/>
  <c r="B23" i="4" s="1"/>
  <c r="D26" i="4" l="1"/>
  <c r="B27" i="3"/>
  <c r="H26" i="3"/>
  <c r="C27" i="3" s="1"/>
  <c r="F27" i="3" s="1"/>
  <c r="I26" i="3"/>
  <c r="D27" i="3" s="1"/>
  <c r="B37" i="2"/>
  <c r="H36" i="2"/>
  <c r="C37" i="2" s="1"/>
  <c r="B24" i="1"/>
  <c r="H23" i="1"/>
  <c r="C24" i="1" s="1"/>
  <c r="D27" i="4" l="1"/>
  <c r="B28" i="3"/>
  <c r="H27" i="3"/>
  <c r="C28" i="3" s="1"/>
  <c r="F28" i="3" s="1"/>
  <c r="I27" i="3"/>
  <c r="D28" i="3" s="1"/>
  <c r="F37" i="2"/>
  <c r="C37" i="4" s="1"/>
  <c r="F24" i="1"/>
  <c r="B24" i="4" s="1"/>
  <c r="I23" i="1"/>
  <c r="D24" i="1" s="1"/>
  <c r="D28" i="4" l="1"/>
  <c r="B29" i="3"/>
  <c r="H28" i="3"/>
  <c r="C29" i="3" s="1"/>
  <c r="F29" i="3" s="1"/>
  <c r="I28" i="3"/>
  <c r="D29" i="3" s="1"/>
  <c r="H37" i="2"/>
  <c r="C38" i="2" s="1"/>
  <c r="B38" i="2"/>
  <c r="B25" i="1"/>
  <c r="H24" i="1"/>
  <c r="C25" i="1" s="1"/>
  <c r="D29" i="4" l="1"/>
  <c r="B30" i="3"/>
  <c r="H29" i="3"/>
  <c r="C30" i="3" s="1"/>
  <c r="F30" i="3" s="1"/>
  <c r="I29" i="3"/>
  <c r="D30" i="3" s="1"/>
  <c r="F38" i="2"/>
  <c r="C38" i="4" s="1"/>
  <c r="F25" i="1"/>
  <c r="B25" i="4" s="1"/>
  <c r="I24" i="1"/>
  <c r="D25" i="1" s="1"/>
  <c r="D30" i="4" l="1"/>
  <c r="B31" i="3"/>
  <c r="H30" i="3"/>
  <c r="C31" i="3" s="1"/>
  <c r="F31" i="3" s="1"/>
  <c r="I30" i="3"/>
  <c r="D31" i="3" s="1"/>
  <c r="H38" i="2"/>
  <c r="C39" i="2" s="1"/>
  <c r="B39" i="2"/>
  <c r="B26" i="1"/>
  <c r="H25" i="1"/>
  <c r="C26" i="1" s="1"/>
  <c r="I25" i="1"/>
  <c r="D26" i="1" s="1"/>
  <c r="D31" i="4" l="1"/>
  <c r="H31" i="3"/>
  <c r="C32" i="3" s="1"/>
  <c r="B32" i="3"/>
  <c r="I31" i="3"/>
  <c r="D32" i="3" s="1"/>
  <c r="F39" i="2"/>
  <c r="C39" i="4" s="1"/>
  <c r="F26" i="1"/>
  <c r="B26" i="4" s="1"/>
  <c r="F32" i="3" l="1"/>
  <c r="B40" i="2"/>
  <c r="H39" i="2"/>
  <c r="C40" i="2" s="1"/>
  <c r="B27" i="1"/>
  <c r="H26" i="1"/>
  <c r="C27" i="1" s="1"/>
  <c r="D32" i="4" l="1"/>
  <c r="H32" i="3"/>
  <c r="C33" i="3" s="1"/>
  <c r="B33" i="3"/>
  <c r="I32" i="3"/>
  <c r="D33" i="3" s="1"/>
  <c r="F40" i="2"/>
  <c r="C40" i="4" s="1"/>
  <c r="I26" i="1"/>
  <c r="D27" i="1" s="1"/>
  <c r="F27" i="1"/>
  <c r="B27" i="4" s="1"/>
  <c r="F33" i="3" l="1"/>
  <c r="B41" i="2"/>
  <c r="H40" i="2"/>
  <c r="C41" i="2" s="1"/>
  <c r="B28" i="1"/>
  <c r="H27" i="1"/>
  <c r="C28" i="1" s="1"/>
  <c r="D33" i="4" l="1"/>
  <c r="H33" i="3"/>
  <c r="C34" i="3" s="1"/>
  <c r="I33" i="3"/>
  <c r="D34" i="3" s="1"/>
  <c r="B34" i="3"/>
  <c r="F41" i="2"/>
  <c r="C41" i="4" s="1"/>
  <c r="I27" i="1"/>
  <c r="D28" i="1" s="1"/>
  <c r="F28" i="1"/>
  <c r="B28" i="4" s="1"/>
  <c r="F34" i="3" l="1"/>
  <c r="B42" i="2"/>
  <c r="H41" i="2"/>
  <c r="C42" i="2" s="1"/>
  <c r="B29" i="1"/>
  <c r="H28" i="1"/>
  <c r="C29" i="1" s="1"/>
  <c r="I28" i="1"/>
  <c r="D29" i="1" s="1"/>
  <c r="D34" i="4" l="1"/>
  <c r="B35" i="3"/>
  <c r="H34" i="3"/>
  <c r="C35" i="3" s="1"/>
  <c r="F35" i="3" s="1"/>
  <c r="I34" i="3"/>
  <c r="D35" i="3" s="1"/>
  <c r="F42" i="2"/>
  <c r="C42" i="4" s="1"/>
  <c r="F29" i="1"/>
  <c r="B29" i="4" s="1"/>
  <c r="D35" i="4" l="1"/>
  <c r="H35" i="3"/>
  <c r="C36" i="3" s="1"/>
  <c r="B36" i="3"/>
  <c r="I35" i="3"/>
  <c r="D36" i="3" s="1"/>
  <c r="H42" i="2"/>
  <c r="C43" i="2" s="1"/>
  <c r="B43" i="2"/>
  <c r="H29" i="1"/>
  <c r="C30" i="1" s="1"/>
  <c r="B30" i="1"/>
  <c r="I29" i="1" l="1"/>
  <c r="D30" i="1" s="1"/>
  <c r="F36" i="3"/>
  <c r="F43" i="2"/>
  <c r="C43" i="4" s="1"/>
  <c r="F30" i="1"/>
  <c r="B30" i="4" s="1"/>
  <c r="D36" i="4" l="1"/>
  <c r="B37" i="3"/>
  <c r="H36" i="3"/>
  <c r="C37" i="3" s="1"/>
  <c r="F37" i="3" s="1"/>
  <c r="I36" i="3"/>
  <c r="D37" i="3" s="1"/>
  <c r="B44" i="2"/>
  <c r="H43" i="2"/>
  <c r="C44" i="2" s="1"/>
  <c r="H30" i="1"/>
  <c r="C31" i="1" s="1"/>
  <c r="B31" i="1"/>
  <c r="D37" i="4" l="1"/>
  <c r="B38" i="3"/>
  <c r="H37" i="3"/>
  <c r="C38" i="3" s="1"/>
  <c r="F38" i="3" s="1"/>
  <c r="I37" i="3"/>
  <c r="D38" i="3" s="1"/>
  <c r="F44" i="2"/>
  <c r="C44" i="4" s="1"/>
  <c r="F31" i="1"/>
  <c r="B31" i="4" s="1"/>
  <c r="I30" i="1"/>
  <c r="D31" i="1" s="1"/>
  <c r="D38" i="4" l="1"/>
  <c r="B39" i="3"/>
  <c r="H38" i="3"/>
  <c r="C39" i="3" s="1"/>
  <c r="F39" i="3" s="1"/>
  <c r="I38" i="3"/>
  <c r="D39" i="3" s="1"/>
  <c r="B45" i="2"/>
  <c r="H44" i="2"/>
  <c r="C45" i="2" s="1"/>
  <c r="B32" i="1"/>
  <c r="H31" i="1"/>
  <c r="C32" i="1" s="1"/>
  <c r="I31" i="1"/>
  <c r="D32" i="1" s="1"/>
  <c r="D39" i="4" l="1"/>
  <c r="H39" i="3"/>
  <c r="C40" i="3" s="1"/>
  <c r="I39" i="3"/>
  <c r="D40" i="3" s="1"/>
  <c r="B40" i="3"/>
  <c r="F45" i="2"/>
  <c r="C45" i="4" s="1"/>
  <c r="F32" i="1"/>
  <c r="B32" i="4" s="1"/>
  <c r="F40" i="3" l="1"/>
  <c r="H45" i="2"/>
  <c r="C46" i="2" s="1"/>
  <c r="B46" i="2"/>
  <c r="B33" i="1"/>
  <c r="H32" i="1"/>
  <c r="C33" i="1" s="1"/>
  <c r="I32" i="1"/>
  <c r="D33" i="1" s="1"/>
  <c r="D40" i="4" l="1"/>
  <c r="B41" i="3"/>
  <c r="H40" i="3"/>
  <c r="C41" i="3" s="1"/>
  <c r="F41" i="3" s="1"/>
  <c r="I40" i="3"/>
  <c r="D41" i="3" s="1"/>
  <c r="F46" i="2"/>
  <c r="C46" i="4" s="1"/>
  <c r="F33" i="1"/>
  <c r="B33" i="4" s="1"/>
  <c r="D41" i="4" l="1"/>
  <c r="B42" i="3"/>
  <c r="H41" i="3"/>
  <c r="C42" i="3" s="1"/>
  <c r="F42" i="3" s="1"/>
  <c r="I41" i="3"/>
  <c r="D42" i="3" s="1"/>
  <c r="H46" i="2"/>
  <c r="J34" i="2"/>
  <c r="H33" i="1"/>
  <c r="C34" i="1" s="1"/>
  <c r="B34" i="1"/>
  <c r="D42" i="4" l="1"/>
  <c r="H42" i="3"/>
  <c r="C43" i="3" s="1"/>
  <c r="B43" i="3"/>
  <c r="I42" i="3"/>
  <c r="D43" i="3" s="1"/>
  <c r="F34" i="1"/>
  <c r="B34" i="4" s="1"/>
  <c r="I33" i="1"/>
  <c r="D34" i="1" s="1"/>
  <c r="F43" i="3" l="1"/>
  <c r="H34" i="1"/>
  <c r="C35" i="1" s="1"/>
  <c r="B35" i="1"/>
  <c r="D43" i="4" l="1"/>
  <c r="B44" i="3"/>
  <c r="H43" i="3"/>
  <c r="C44" i="3" s="1"/>
  <c r="F44" i="3" s="1"/>
  <c r="I43" i="3"/>
  <c r="D44" i="3" s="1"/>
  <c r="I34" i="1"/>
  <c r="D35" i="1" s="1"/>
  <c r="F35" i="1"/>
  <c r="B35" i="4" s="1"/>
  <c r="D44" i="4" l="1"/>
  <c r="B45" i="3"/>
  <c r="H44" i="3"/>
  <c r="C45" i="3" s="1"/>
  <c r="F45" i="3" s="1"/>
  <c r="B36" i="1"/>
  <c r="H35" i="1"/>
  <c r="C36" i="1" s="1"/>
  <c r="D45" i="4" l="1"/>
  <c r="B46" i="3"/>
  <c r="H45" i="3"/>
  <c r="C46" i="3" s="1"/>
  <c r="F46" i="3" s="1"/>
  <c r="I45" i="3"/>
  <c r="D46" i="3" s="1"/>
  <c r="I44" i="3"/>
  <c r="D45" i="3" s="1"/>
  <c r="I35" i="1"/>
  <c r="D36" i="1" s="1"/>
  <c r="F36" i="1"/>
  <c r="B36" i="4" s="1"/>
  <c r="D46" i="4" l="1"/>
  <c r="J47" i="3"/>
  <c r="H46" i="3"/>
  <c r="I46" i="3" s="1"/>
  <c r="B37" i="1"/>
  <c r="H36" i="1"/>
  <c r="C37" i="1" s="1"/>
  <c r="I36" i="1" l="1"/>
  <c r="D37" i="1" s="1"/>
  <c r="F37" i="1"/>
  <c r="B37" i="4" s="1"/>
  <c r="H37" i="1" l="1"/>
  <c r="C38" i="1" s="1"/>
  <c r="B38" i="1"/>
  <c r="F38" i="1" l="1"/>
  <c r="B38" i="4" s="1"/>
  <c r="I37" i="1"/>
  <c r="D38" i="1" s="1"/>
  <c r="B39" i="1" l="1"/>
  <c r="H38" i="1"/>
  <c r="C39" i="1" s="1"/>
  <c r="F39" i="1" l="1"/>
  <c r="B39" i="4" s="1"/>
  <c r="I38" i="1"/>
  <c r="D39" i="1" s="1"/>
  <c r="B40" i="1" l="1"/>
  <c r="H39" i="1"/>
  <c r="C40" i="1" s="1"/>
  <c r="I39" i="1"/>
  <c r="D40" i="1" s="1"/>
  <c r="F40" i="1" l="1"/>
  <c r="B40" i="4" s="1"/>
  <c r="B41" i="1" l="1"/>
  <c r="H40" i="1"/>
  <c r="C41" i="1" s="1"/>
  <c r="I40" i="1"/>
  <c r="D41" i="1" s="1"/>
  <c r="F41" i="1" l="1"/>
  <c r="B41" i="4" s="1"/>
  <c r="B42" i="1" l="1"/>
  <c r="H41" i="1"/>
  <c r="C42" i="1" s="1"/>
  <c r="I41" i="1" l="1"/>
  <c r="D42" i="1" s="1"/>
  <c r="F42" i="1"/>
  <c r="B42" i="4" s="1"/>
  <c r="H42" i="1" l="1"/>
  <c r="C43" i="1" s="1"/>
  <c r="B43" i="1"/>
  <c r="F43" i="1" l="1"/>
  <c r="B43" i="4" s="1"/>
  <c r="I42" i="1"/>
  <c r="D43" i="1" s="1"/>
  <c r="B44" i="1" l="1"/>
  <c r="H43" i="1"/>
  <c r="C44" i="1" s="1"/>
  <c r="I43" i="1"/>
  <c r="D44" i="1" s="1"/>
  <c r="F44" i="1" l="1"/>
  <c r="B44" i="4" s="1"/>
  <c r="B45" i="1" l="1"/>
  <c r="H44" i="1"/>
  <c r="C45" i="1" s="1"/>
  <c r="F45" i="1" l="1"/>
  <c r="B45" i="4" s="1"/>
  <c r="I44" i="1"/>
  <c r="D45" i="1" s="1"/>
  <c r="H45" i="1" l="1"/>
  <c r="C46" i="1" s="1"/>
  <c r="B46" i="1"/>
  <c r="F46" i="1" l="1"/>
  <c r="I45" i="1"/>
  <c r="D46" i="1" s="1"/>
  <c r="B46" i="4" l="1"/>
  <c r="J47" i="1"/>
  <c r="H46" i="1"/>
  <c r="I46" i="1" s="1"/>
</calcChain>
</file>

<file path=xl/sharedStrings.xml><?xml version="1.0" encoding="utf-8"?>
<sst xmlns="http://schemas.openxmlformats.org/spreadsheetml/2006/main" count="35" uniqueCount="15">
  <si>
    <t>期初净资产</t>
    <phoneticPr fontId="1" type="noConversion"/>
  </si>
  <si>
    <t>净转入</t>
    <phoneticPr fontId="1" type="noConversion"/>
  </si>
  <si>
    <t>期末净资产</t>
    <phoneticPr fontId="1" type="noConversion"/>
  </si>
  <si>
    <t>期初净值</t>
    <phoneticPr fontId="1" type="noConversion"/>
  </si>
  <si>
    <t>期初份额</t>
    <phoneticPr fontId="1" type="noConversion"/>
  </si>
  <si>
    <t>期末净值</t>
    <phoneticPr fontId="1" type="noConversion"/>
  </si>
  <si>
    <t>期末份额</t>
    <phoneticPr fontId="1" type="noConversion"/>
  </si>
  <si>
    <t>日期</t>
    <phoneticPr fontId="1" type="noConversion"/>
  </si>
  <si>
    <t>注释：在 PC 端天天基金网查询对账单比较方便</t>
    <phoneticPr fontId="1" type="noConversion"/>
  </si>
  <si>
    <t>年化收益率</t>
    <phoneticPr fontId="1" type="noConversion"/>
  </si>
  <si>
    <t>份额净值 = 总资产 / 总份额</t>
    <phoneticPr fontId="1" type="noConversion"/>
  </si>
  <si>
    <t>月底盈亏</t>
    <phoneticPr fontId="1" type="noConversion"/>
  </si>
  <si>
    <t>整体</t>
    <phoneticPr fontId="1" type="noConversion"/>
  </si>
  <si>
    <t>天天基金</t>
    <phoneticPr fontId="1" type="noConversion"/>
  </si>
  <si>
    <t>股票账户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</si>
</sst>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);[Red]\(0.00\)"/>
    <numFmt numFmtId="178" formatCode="0.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6" fontId="0" fillId="0" borderId="0" xfId="0" applyNumberFormat="1"/>
    <xf numFmtId="2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76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76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176" fontId="5" fillId="0" borderId="0" xfId="0" applyNumberFormat="1" applyFont="1"/>
    <xf numFmtId="14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 applyFill="1" applyAlignment="1">
      <alignment horizontal="right"/>
    </xf>
    <xf numFmtId="10" fontId="5" fillId="0" borderId="0" xfId="1" applyNumberFormat="1" applyFont="1" applyAlignment="1"/>
    <xf numFmtId="2" fontId="0" fillId="2" borderId="0" xfId="0" applyNumberForma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76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14" fontId="0" fillId="3" borderId="0" xfId="0" applyNumberFormat="1" applyFill="1" applyAlignment="1">
      <alignment horizontal="right"/>
    </xf>
    <xf numFmtId="176" fontId="3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176" fontId="0" fillId="3" borderId="0" xfId="0" applyNumberFormat="1" applyFill="1"/>
    <xf numFmtId="14" fontId="0" fillId="3" borderId="0" xfId="0" applyNumberFormat="1" applyFill="1" applyAlignment="1">
      <alignment horizontal="center"/>
    </xf>
    <xf numFmtId="178" fontId="0" fillId="3" borderId="0" xfId="0" applyNumberFormat="1" applyFill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股票账户月报!$A$2:$A$46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股票账户月报!$F$2:$F$46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1.1795662471408337</c:v>
                </c:pt>
                <c:pt idx="14">
                  <c:v>1.1831462642214043</c:v>
                </c:pt>
                <c:pt idx="15">
                  <c:v>1.2116214911486918</c:v>
                </c:pt>
                <c:pt idx="16">
                  <c:v>1.2112993472574773</c:v>
                </c:pt>
                <c:pt idx="17">
                  <c:v>1.2265787715587708</c:v>
                </c:pt>
                <c:pt idx="18">
                  <c:v>1.2229715628068876</c:v>
                </c:pt>
                <c:pt idx="19">
                  <c:v>1.2157523401012986</c:v>
                </c:pt>
                <c:pt idx="20">
                  <c:v>1.1899440149469624</c:v>
                </c:pt>
                <c:pt idx="21">
                  <c:v>1.1408038068218578</c:v>
                </c:pt>
                <c:pt idx="22">
                  <c:v>1.0724720499558409</c:v>
                </c:pt>
                <c:pt idx="23">
                  <c:v>1.0947254189770661</c:v>
                </c:pt>
                <c:pt idx="24">
                  <c:v>0.99193337090728328</c:v>
                </c:pt>
                <c:pt idx="25">
                  <c:v>1.1108588941075022</c:v>
                </c:pt>
                <c:pt idx="26">
                  <c:v>1.0988536594384761</c:v>
                </c:pt>
                <c:pt idx="27">
                  <c:v>1.1256800527994568</c:v>
                </c:pt>
                <c:pt idx="28">
                  <c:v>1.1981637534322211</c:v>
                </c:pt>
                <c:pt idx="29">
                  <c:v>1.1713762864504365</c:v>
                </c:pt>
                <c:pt idx="30">
                  <c:v>1.1280324541590168</c:v>
                </c:pt>
                <c:pt idx="31">
                  <c:v>1.1435739502182394</c:v>
                </c:pt>
                <c:pt idx="32">
                  <c:v>1.2039833748901547</c:v>
                </c:pt>
                <c:pt idx="33">
                  <c:v>1.207827009768047</c:v>
                </c:pt>
                <c:pt idx="34">
                  <c:v>1.1769955435304913</c:v>
                </c:pt>
                <c:pt idx="35">
                  <c:v>1.1756751087364368</c:v>
                </c:pt>
                <c:pt idx="36">
                  <c:v>1.1291201217829563</c:v>
                </c:pt>
                <c:pt idx="37">
                  <c:v>1.1310564032909523</c:v>
                </c:pt>
                <c:pt idx="38">
                  <c:v>1.0255377574187194</c:v>
                </c:pt>
                <c:pt idx="39">
                  <c:v>1.0596457490092368</c:v>
                </c:pt>
                <c:pt idx="40">
                  <c:v>1.0057599430324129</c:v>
                </c:pt>
                <c:pt idx="41">
                  <c:v>1.0179647195759847</c:v>
                </c:pt>
                <c:pt idx="42">
                  <c:v>1.2225385618472977</c:v>
                </c:pt>
                <c:pt idx="43">
                  <c:v>1.3353189494986151</c:v>
                </c:pt>
                <c:pt idx="44">
                  <c:v>1.3971944412821813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9-CE45-9602-F371379E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65407"/>
        <c:axId val="894667087"/>
      </c:lineChart>
      <c:dateAx>
        <c:axId val="894665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7087"/>
        <c:crosses val="autoZero"/>
        <c:auto val="1"/>
        <c:lblOffset val="100"/>
        <c:baseTimeUnit val="months"/>
      </c:dateAx>
      <c:valAx>
        <c:axId val="8946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天天基金账户月报!$F$1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天天基金账户月报!$A$2:$A$46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天天基金账户月报!$F$2:$F$46</c:f>
              <c:numCache>
                <c:formatCode>0.0000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1.0067411764705883</c:v>
                </c:pt>
                <c:pt idx="14">
                  <c:v>1.0126999999999999</c:v>
                </c:pt>
                <c:pt idx="15">
                  <c:v>0.99582058823529407</c:v>
                </c:pt>
                <c:pt idx="16">
                  <c:v>1.06135</c:v>
                </c:pt>
                <c:pt idx="17">
                  <c:v>1.1255264705882355</c:v>
                </c:pt>
                <c:pt idx="18">
                  <c:v>1.1481695110773138</c:v>
                </c:pt>
                <c:pt idx="19">
                  <c:v>1.1640470295908054</c:v>
                </c:pt>
                <c:pt idx="20">
                  <c:v>1.1555124846088873</c:v>
                </c:pt>
                <c:pt idx="21">
                  <c:v>1.1576120743899543</c:v>
                </c:pt>
                <c:pt idx="22">
                  <c:v>1.2022190622483342</c:v>
                </c:pt>
                <c:pt idx="23">
                  <c:v>1.185087252165355</c:v>
                </c:pt>
                <c:pt idx="24">
                  <c:v>1.1984562038046582</c:v>
                </c:pt>
                <c:pt idx="25">
                  <c:v>1.2151410098772506</c:v>
                </c:pt>
                <c:pt idx="26">
                  <c:v>1.2496681513415246</c:v>
                </c:pt>
                <c:pt idx="27">
                  <c:v>1.2129789231584751</c:v>
                </c:pt>
                <c:pt idx="28">
                  <c:v>1.2320869979841791</c:v>
                </c:pt>
                <c:pt idx="29">
                  <c:v>1.2436585792232027</c:v>
                </c:pt>
                <c:pt idx="30">
                  <c:v>1.2158605696783535</c:v>
                </c:pt>
                <c:pt idx="31">
                  <c:v>1.2521665769930275</c:v>
                </c:pt>
                <c:pt idx="32">
                  <c:v>1.2427866512843635</c:v>
                </c:pt>
                <c:pt idx="33">
                  <c:v>1.283645667765114</c:v>
                </c:pt>
                <c:pt idx="34">
                  <c:v>1.223868829928723</c:v>
                </c:pt>
                <c:pt idx="35">
                  <c:v>1.244678533757956</c:v>
                </c:pt>
                <c:pt idx="36">
                  <c:v>1.2211605348857446</c:v>
                </c:pt>
                <c:pt idx="37">
                  <c:v>1.2300169898336999</c:v>
                </c:pt>
                <c:pt idx="38">
                  <c:v>1.1989532013246964</c:v>
                </c:pt>
                <c:pt idx="39">
                  <c:v>1.2107501916461314</c:v>
                </c:pt>
                <c:pt idx="40">
                  <c:v>1.1773092036427468</c:v>
                </c:pt>
                <c:pt idx="41">
                  <c:v>1.2095623763326524</c:v>
                </c:pt>
                <c:pt idx="42">
                  <c:v>1.3180123263427297</c:v>
                </c:pt>
                <c:pt idx="43">
                  <c:v>1.3851801219555058</c:v>
                </c:pt>
                <c:pt idx="44">
                  <c:v>1.4141984196929014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2-D441-A07C-4C5EE72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18015"/>
        <c:axId val="861665055"/>
      </c:lineChart>
      <c:dateAx>
        <c:axId val="89441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665055"/>
        <c:crosses val="autoZero"/>
        <c:auto val="1"/>
        <c:lblOffset val="100"/>
        <c:baseTimeUnit val="months"/>
      </c:dateAx>
      <c:valAx>
        <c:axId val="8616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整体情况!$F$1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整体情况!$A$2:$A$46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整体情况!$F$2:$F$46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1.1796194712364487</c:v>
                </c:pt>
                <c:pt idx="14">
                  <c:v>1.1832465354451678</c:v>
                </c:pt>
                <c:pt idx="15">
                  <c:v>1.2115928737848121</c:v>
                </c:pt>
                <c:pt idx="16">
                  <c:v>1.2117552290450337</c:v>
                </c:pt>
                <c:pt idx="17">
                  <c:v>1.2275088425055747</c:v>
                </c:pt>
                <c:pt idx="18">
                  <c:v>1.2248118029693129</c:v>
                </c:pt>
                <c:pt idx="19">
                  <c:v>1.2185037521208604</c:v>
                </c:pt>
                <c:pt idx="20">
                  <c:v>1.1931750961131602</c:v>
                </c:pt>
                <c:pt idx="21">
                  <c:v>1.1471264470681037</c:v>
                </c:pt>
                <c:pt idx="22">
                  <c:v>1.0892435136005287</c:v>
                </c:pt>
                <c:pt idx="23">
                  <c:v>1.1078369280580622</c:v>
                </c:pt>
                <c:pt idx="24">
                  <c:v>1.0154590430177031</c:v>
                </c:pt>
                <c:pt idx="25">
                  <c:v>1.1260748819881037</c:v>
                </c:pt>
                <c:pt idx="26">
                  <c:v>1.1183101858245159</c:v>
                </c:pt>
                <c:pt idx="27">
                  <c:v>1.1394620014656454</c:v>
                </c:pt>
                <c:pt idx="28">
                  <c:v>1.2074498669393425</c:v>
                </c:pt>
                <c:pt idx="29">
                  <c:v>1.1841308494496219</c:v>
                </c:pt>
                <c:pt idx="30">
                  <c:v>1.141622461183426</c:v>
                </c:pt>
                <c:pt idx="31">
                  <c:v>1.1590256621240396</c:v>
                </c:pt>
                <c:pt idx="32">
                  <c:v>1.2143609035372187</c:v>
                </c:pt>
                <c:pt idx="33">
                  <c:v>1.2219740715283867</c:v>
                </c:pt>
                <c:pt idx="34">
                  <c:v>1.1870612166386123</c:v>
                </c:pt>
                <c:pt idx="35">
                  <c:v>1.1897406346044457</c:v>
                </c:pt>
                <c:pt idx="36">
                  <c:v>1.1522888163234817</c:v>
                </c:pt>
                <c:pt idx="37">
                  <c:v>1.1568235525788986</c:v>
                </c:pt>
                <c:pt idx="38">
                  <c:v>1.0950445695279087</c:v>
                </c:pt>
                <c:pt idx="39">
                  <c:v>1.1163154031781322</c:v>
                </c:pt>
                <c:pt idx="40">
                  <c:v>1.0747453404924929</c:v>
                </c:pt>
                <c:pt idx="41">
                  <c:v>1.096564174761544</c:v>
                </c:pt>
                <c:pt idx="42">
                  <c:v>1.250277155199655</c:v>
                </c:pt>
                <c:pt idx="43">
                  <c:v>1.3379787368760154</c:v>
                </c:pt>
                <c:pt idx="44">
                  <c:v>1.3815046213836213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6947-BC2A-BC56819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398447"/>
        <c:axId val="863912607"/>
      </c:lineChart>
      <c:dateAx>
        <c:axId val="753398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912607"/>
        <c:crosses val="autoZero"/>
        <c:auto val="1"/>
        <c:lblOffset val="100"/>
        <c:baseTimeUnit val="months"/>
      </c:dateAx>
      <c:valAx>
        <c:axId val="8639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9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综合情况!$B$1</c:f>
              <c:strCache>
                <c:ptCount val="1"/>
                <c:pt idx="0">
                  <c:v>股票账户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综合情况!$B$2:$B$46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1.1795662471408337</c:v>
                </c:pt>
                <c:pt idx="14">
                  <c:v>1.1831462642214043</c:v>
                </c:pt>
                <c:pt idx="15">
                  <c:v>1.2116214911486918</c:v>
                </c:pt>
                <c:pt idx="16">
                  <c:v>1.2112993472574773</c:v>
                </c:pt>
                <c:pt idx="17">
                  <c:v>1.2265787715587708</c:v>
                </c:pt>
                <c:pt idx="18">
                  <c:v>1.2229715628068876</c:v>
                </c:pt>
                <c:pt idx="19">
                  <c:v>1.2157523401012986</c:v>
                </c:pt>
                <c:pt idx="20">
                  <c:v>1.1899440149469624</c:v>
                </c:pt>
                <c:pt idx="21">
                  <c:v>1.1408038068218578</c:v>
                </c:pt>
                <c:pt idx="22">
                  <c:v>1.0724720499558409</c:v>
                </c:pt>
                <c:pt idx="23">
                  <c:v>1.0947254189770661</c:v>
                </c:pt>
                <c:pt idx="24">
                  <c:v>0.99193337090728328</c:v>
                </c:pt>
                <c:pt idx="25">
                  <c:v>1.1108588941075022</c:v>
                </c:pt>
                <c:pt idx="26">
                  <c:v>1.0988536594384761</c:v>
                </c:pt>
                <c:pt idx="27">
                  <c:v>1.1256800527994568</c:v>
                </c:pt>
                <c:pt idx="28">
                  <c:v>1.1981637534322211</c:v>
                </c:pt>
                <c:pt idx="29">
                  <c:v>1.1713762864504365</c:v>
                </c:pt>
                <c:pt idx="30">
                  <c:v>1.1280324541590168</c:v>
                </c:pt>
                <c:pt idx="31">
                  <c:v>1.1435739502182394</c:v>
                </c:pt>
                <c:pt idx="32">
                  <c:v>1.2039833748901547</c:v>
                </c:pt>
                <c:pt idx="33">
                  <c:v>1.207827009768047</c:v>
                </c:pt>
                <c:pt idx="34">
                  <c:v>1.1769955435304913</c:v>
                </c:pt>
                <c:pt idx="35">
                  <c:v>1.1756751087364368</c:v>
                </c:pt>
                <c:pt idx="36">
                  <c:v>1.1291201217829563</c:v>
                </c:pt>
                <c:pt idx="37">
                  <c:v>1.1310564032909523</c:v>
                </c:pt>
                <c:pt idx="38">
                  <c:v>1.0255377574187194</c:v>
                </c:pt>
                <c:pt idx="39">
                  <c:v>1.0596457490092368</c:v>
                </c:pt>
                <c:pt idx="40">
                  <c:v>1.0057599430324129</c:v>
                </c:pt>
                <c:pt idx="41">
                  <c:v>1.0179647195759847</c:v>
                </c:pt>
                <c:pt idx="42">
                  <c:v>1.2225385618472977</c:v>
                </c:pt>
                <c:pt idx="43">
                  <c:v>1.3353189494986151</c:v>
                </c:pt>
                <c:pt idx="44">
                  <c:v>1.3971944412821813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2B49-A462-DBC7AE7F1B39}"/>
            </c:ext>
          </c:extLst>
        </c:ser>
        <c:ser>
          <c:idx val="1"/>
          <c:order val="1"/>
          <c:tx>
            <c:strRef>
              <c:f>综合情况!$C$1</c:f>
              <c:strCache>
                <c:ptCount val="1"/>
                <c:pt idx="0">
                  <c:v>天天基金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综合情况!$C$2:$C$46</c:f>
              <c:numCache>
                <c:formatCode>0.0000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1.0067411764705883</c:v>
                </c:pt>
                <c:pt idx="14">
                  <c:v>1.0126999999999999</c:v>
                </c:pt>
                <c:pt idx="15">
                  <c:v>0.99582058823529407</c:v>
                </c:pt>
                <c:pt idx="16">
                  <c:v>1.06135</c:v>
                </c:pt>
                <c:pt idx="17">
                  <c:v>1.1255264705882355</c:v>
                </c:pt>
                <c:pt idx="18">
                  <c:v>1.1481695110773138</c:v>
                </c:pt>
                <c:pt idx="19">
                  <c:v>1.1640470295908054</c:v>
                </c:pt>
                <c:pt idx="20">
                  <c:v>1.1555124846088873</c:v>
                </c:pt>
                <c:pt idx="21">
                  <c:v>1.1576120743899543</c:v>
                </c:pt>
                <c:pt idx="22">
                  <c:v>1.2022190622483342</c:v>
                </c:pt>
                <c:pt idx="23">
                  <c:v>1.185087252165355</c:v>
                </c:pt>
                <c:pt idx="24">
                  <c:v>1.1984562038046582</c:v>
                </c:pt>
                <c:pt idx="25">
                  <c:v>1.2151410098772506</c:v>
                </c:pt>
                <c:pt idx="26">
                  <c:v>1.2496681513415246</c:v>
                </c:pt>
                <c:pt idx="27">
                  <c:v>1.2129789231584751</c:v>
                </c:pt>
                <c:pt idx="28">
                  <c:v>1.2320869979841791</c:v>
                </c:pt>
                <c:pt idx="29">
                  <c:v>1.2436585792232027</c:v>
                </c:pt>
                <c:pt idx="30">
                  <c:v>1.2158605696783535</c:v>
                </c:pt>
                <c:pt idx="31">
                  <c:v>1.2521665769930275</c:v>
                </c:pt>
                <c:pt idx="32">
                  <c:v>1.2427866512843635</c:v>
                </c:pt>
                <c:pt idx="33">
                  <c:v>1.283645667765114</c:v>
                </c:pt>
                <c:pt idx="34">
                  <c:v>1.223868829928723</c:v>
                </c:pt>
                <c:pt idx="35">
                  <c:v>1.244678533757956</c:v>
                </c:pt>
                <c:pt idx="36">
                  <c:v>1.2211605348857446</c:v>
                </c:pt>
                <c:pt idx="37">
                  <c:v>1.2300169898336999</c:v>
                </c:pt>
                <c:pt idx="38">
                  <c:v>1.1989532013246964</c:v>
                </c:pt>
                <c:pt idx="39">
                  <c:v>1.2107501916461314</c:v>
                </c:pt>
                <c:pt idx="40">
                  <c:v>1.1773092036427468</c:v>
                </c:pt>
                <c:pt idx="41">
                  <c:v>1.2095623763326524</c:v>
                </c:pt>
                <c:pt idx="42">
                  <c:v>1.3180123263427297</c:v>
                </c:pt>
                <c:pt idx="43">
                  <c:v>1.3851801219555058</c:v>
                </c:pt>
                <c:pt idx="44">
                  <c:v>1.4141984196929014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2B49-A462-DBC7AE7F1B39}"/>
            </c:ext>
          </c:extLst>
        </c:ser>
        <c:ser>
          <c:idx val="2"/>
          <c:order val="2"/>
          <c:tx>
            <c:strRef>
              <c:f>综合情况!$D$1</c:f>
              <c:strCache>
                <c:ptCount val="1"/>
                <c:pt idx="0">
                  <c:v>整体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综合情况!$D$2:$D$46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1.1796194712364487</c:v>
                </c:pt>
                <c:pt idx="14">
                  <c:v>1.1832465354451678</c:v>
                </c:pt>
                <c:pt idx="15">
                  <c:v>1.2115928737848121</c:v>
                </c:pt>
                <c:pt idx="16">
                  <c:v>1.2117552290450337</c:v>
                </c:pt>
                <c:pt idx="17">
                  <c:v>1.2275088425055747</c:v>
                </c:pt>
                <c:pt idx="18">
                  <c:v>1.2248118029693129</c:v>
                </c:pt>
                <c:pt idx="19">
                  <c:v>1.2185037521208604</c:v>
                </c:pt>
                <c:pt idx="20">
                  <c:v>1.1931750961131602</c:v>
                </c:pt>
                <c:pt idx="21">
                  <c:v>1.1471264470681037</c:v>
                </c:pt>
                <c:pt idx="22">
                  <c:v>1.0892435136005287</c:v>
                </c:pt>
                <c:pt idx="23">
                  <c:v>1.1078369280580622</c:v>
                </c:pt>
                <c:pt idx="24">
                  <c:v>1.0154590430177031</c:v>
                </c:pt>
                <c:pt idx="25">
                  <c:v>1.1260748819881037</c:v>
                </c:pt>
                <c:pt idx="26">
                  <c:v>1.1183101858245159</c:v>
                </c:pt>
                <c:pt idx="27">
                  <c:v>1.1394620014656454</c:v>
                </c:pt>
                <c:pt idx="28">
                  <c:v>1.2074498669393425</c:v>
                </c:pt>
                <c:pt idx="29">
                  <c:v>1.1841308494496219</c:v>
                </c:pt>
                <c:pt idx="30">
                  <c:v>1.141622461183426</c:v>
                </c:pt>
                <c:pt idx="31">
                  <c:v>1.1590256621240396</c:v>
                </c:pt>
                <c:pt idx="32">
                  <c:v>1.2143609035372187</c:v>
                </c:pt>
                <c:pt idx="33">
                  <c:v>1.2219740715283867</c:v>
                </c:pt>
                <c:pt idx="34">
                  <c:v>1.1870612166386123</c:v>
                </c:pt>
                <c:pt idx="35">
                  <c:v>1.1897406346044457</c:v>
                </c:pt>
                <c:pt idx="36">
                  <c:v>1.1522888163234817</c:v>
                </c:pt>
                <c:pt idx="37">
                  <c:v>1.1568235525788986</c:v>
                </c:pt>
                <c:pt idx="38">
                  <c:v>1.0950445695279087</c:v>
                </c:pt>
                <c:pt idx="39">
                  <c:v>1.1163154031781322</c:v>
                </c:pt>
                <c:pt idx="40">
                  <c:v>1.0747453404924929</c:v>
                </c:pt>
                <c:pt idx="41">
                  <c:v>1.096564174761544</c:v>
                </c:pt>
                <c:pt idx="42">
                  <c:v>1.250277155199655</c:v>
                </c:pt>
                <c:pt idx="43">
                  <c:v>1.3379787368760154</c:v>
                </c:pt>
                <c:pt idx="44">
                  <c:v>1.3815046213836213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0-2B49-A462-DBC7AE7F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145280"/>
        <c:axId val="1155538640"/>
      </c:lineChart>
      <c:dateAx>
        <c:axId val="121814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538640"/>
        <c:crosses val="autoZero"/>
        <c:auto val="1"/>
        <c:lblOffset val="100"/>
        <c:baseTimeUnit val="months"/>
      </c:dateAx>
      <c:valAx>
        <c:axId val="11555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1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</xdr:row>
      <xdr:rowOff>76200</xdr:rowOff>
    </xdr:from>
    <xdr:to>
      <xdr:col>16</xdr:col>
      <xdr:colOff>558800</xdr:colOff>
      <xdr:row>18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90AB6B-2F12-704B-8F88-70BC9471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69850</xdr:rowOff>
    </xdr:from>
    <xdr:to>
      <xdr:col>17</xdr:col>
      <xdr:colOff>241300</xdr:colOff>
      <xdr:row>18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897255-6F12-9645-9AAD-EDD31DD7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69850</xdr:rowOff>
    </xdr:from>
    <xdr:to>
      <xdr:col>14</xdr:col>
      <xdr:colOff>838200</xdr:colOff>
      <xdr:row>19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8396E8-A34E-5B47-BC0C-C37F1BCDC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88900</xdr:rowOff>
    </xdr:from>
    <xdr:to>
      <xdr:col>14</xdr:col>
      <xdr:colOff>266700</xdr:colOff>
      <xdr:row>28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80FA9-379E-5B4C-BCA3-6335D612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pane ySplit="1" topLeftCell="A2" activePane="bottomLeft" state="frozen"/>
      <selection pane="bottomLeft" activeCell="F51" sqref="F51"/>
    </sheetView>
  </sheetViews>
  <sheetFormatPr defaultColWidth="8.875" defaultRowHeight="14.25" x14ac:dyDescent="0.2"/>
  <cols>
    <col min="1" max="1" width="11.125" style="2" bestFit="1" customWidth="1"/>
    <col min="2" max="2" width="11" bestFit="1" customWidth="1"/>
    <col min="3" max="3" width="11.375" bestFit="1" customWidth="1"/>
    <col min="4" max="4" width="10.375" bestFit="1" customWidth="1"/>
    <col min="5" max="5" width="11" bestFit="1" customWidth="1"/>
    <col min="6" max="6" width="11.125" bestFit="1" customWidth="1"/>
    <col min="7" max="8" width="12.375" bestFit="1" customWidth="1"/>
    <col min="9" max="9" width="11.375" bestFit="1" customWidth="1"/>
    <col min="10" max="10" width="11" bestFit="1" customWidth="1"/>
  </cols>
  <sheetData>
    <row r="1" spans="1:10" x14ac:dyDescent="0.2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J1" s="1"/>
    </row>
    <row r="2" spans="1:10" x14ac:dyDescent="0.2">
      <c r="A2" s="3">
        <v>42247</v>
      </c>
      <c r="B2" s="8">
        <v>1</v>
      </c>
      <c r="C2" s="7">
        <v>25000</v>
      </c>
      <c r="D2" s="4">
        <v>25000</v>
      </c>
      <c r="E2" s="22">
        <v>-700.9</v>
      </c>
      <c r="F2" s="6">
        <f>E2/C2+B2</f>
        <v>0.97196400000000005</v>
      </c>
      <c r="G2" s="22">
        <v>0</v>
      </c>
      <c r="H2" s="4">
        <f>G2/F2+C2</f>
        <v>25000</v>
      </c>
      <c r="I2" s="4">
        <f>F2*H2</f>
        <v>24299.100000000002</v>
      </c>
    </row>
    <row r="3" spans="1:10" x14ac:dyDescent="0.2">
      <c r="A3" s="3">
        <v>42277</v>
      </c>
      <c r="B3" s="6">
        <f>F2</f>
        <v>0.97196400000000005</v>
      </c>
      <c r="C3" s="4">
        <f>H2</f>
        <v>25000</v>
      </c>
      <c r="D3" s="4">
        <f>I2</f>
        <v>24299.100000000002</v>
      </c>
      <c r="E3" s="22">
        <v>1151.3699999999999</v>
      </c>
      <c r="F3" s="6">
        <f>E3/C3+B3</f>
        <v>1.0180188000000001</v>
      </c>
      <c r="G3" s="22">
        <v>20000</v>
      </c>
      <c r="H3" s="4">
        <f>G3/F3+C3</f>
        <v>44646.0026082033</v>
      </c>
      <c r="I3" s="4">
        <f>F3*H3</f>
        <v>45450.47</v>
      </c>
    </row>
    <row r="4" spans="1:10" x14ac:dyDescent="0.2">
      <c r="A4" s="3">
        <v>42308</v>
      </c>
      <c r="B4" s="6">
        <f t="shared" ref="B4:B46" si="0">F3</f>
        <v>1.0180188000000001</v>
      </c>
      <c r="C4" s="4">
        <f t="shared" ref="C4:C46" si="1">H3</f>
        <v>44646.0026082033</v>
      </c>
      <c r="D4" s="4">
        <f t="shared" ref="D4:D46" si="2">I3</f>
        <v>45450.47</v>
      </c>
      <c r="E4" s="22">
        <v>5473.2</v>
      </c>
      <c r="F4" s="6">
        <f t="shared" ref="F4:F46" si="3">E4/C4+B4</f>
        <v>1.1406098424283844</v>
      </c>
      <c r="G4" s="22">
        <v>40000</v>
      </c>
      <c r="H4" s="4">
        <f t="shared" ref="H4:H46" si="4">G4/F4+C4</f>
        <v>79714.961784321829</v>
      </c>
      <c r="I4" s="4">
        <f t="shared" ref="I4:I46" si="5">F4*H4</f>
        <v>90923.67</v>
      </c>
    </row>
    <row r="5" spans="1:10" x14ac:dyDescent="0.2">
      <c r="A5" s="3">
        <v>42338</v>
      </c>
      <c r="B5" s="6">
        <f t="shared" si="0"/>
        <v>1.1406098424283844</v>
      </c>
      <c r="C5" s="4">
        <f t="shared" si="1"/>
        <v>79714.961784321829</v>
      </c>
      <c r="D5" s="4">
        <f t="shared" si="2"/>
        <v>90923.67</v>
      </c>
      <c r="E5" s="22">
        <v>4033.11</v>
      </c>
      <c r="F5" s="6">
        <f t="shared" si="3"/>
        <v>1.1912039832235848</v>
      </c>
      <c r="G5" s="22">
        <v>129200</v>
      </c>
      <c r="H5" s="4">
        <f t="shared" si="4"/>
        <v>188176.65417252603</v>
      </c>
      <c r="I5" s="4">
        <f t="shared" si="5"/>
        <v>224156.78000000003</v>
      </c>
    </row>
    <row r="6" spans="1:10" x14ac:dyDescent="0.2">
      <c r="A6" s="3">
        <v>42369</v>
      </c>
      <c r="B6" s="6">
        <f t="shared" si="0"/>
        <v>1.1912039832235848</v>
      </c>
      <c r="C6" s="4">
        <f t="shared" si="1"/>
        <v>188176.65417252603</v>
      </c>
      <c r="D6" s="4">
        <f t="shared" si="2"/>
        <v>224156.78000000003</v>
      </c>
      <c r="E6" s="22">
        <v>19350.11</v>
      </c>
      <c r="F6" s="6">
        <f t="shared" si="3"/>
        <v>1.2940334765265067</v>
      </c>
      <c r="G6" s="22">
        <v>15000</v>
      </c>
      <c r="H6" s="4">
        <f t="shared" si="4"/>
        <v>199768.31719523511</v>
      </c>
      <c r="I6" s="4">
        <f t="shared" si="5"/>
        <v>258506.89</v>
      </c>
    </row>
    <row r="7" spans="1:10" x14ac:dyDescent="0.2">
      <c r="A7" s="3">
        <v>42400</v>
      </c>
      <c r="B7" s="6">
        <f t="shared" si="0"/>
        <v>1.2940334765265067</v>
      </c>
      <c r="C7" s="4">
        <f t="shared" si="1"/>
        <v>199768.31719523511</v>
      </c>
      <c r="D7" s="4">
        <f t="shared" si="2"/>
        <v>258506.89</v>
      </c>
      <c r="E7" s="22">
        <v>-32667.72</v>
      </c>
      <c r="F7" s="6">
        <f t="shared" si="3"/>
        <v>1.1305054433595978</v>
      </c>
      <c r="G7" s="22">
        <v>130000</v>
      </c>
      <c r="H7" s="4">
        <f t="shared" si="4"/>
        <v>314761.12927199114</v>
      </c>
      <c r="I7" s="4">
        <f t="shared" si="5"/>
        <v>355839.17000000004</v>
      </c>
    </row>
    <row r="8" spans="1:10" x14ac:dyDescent="0.2">
      <c r="A8" s="3">
        <v>42429</v>
      </c>
      <c r="B8" s="6">
        <f t="shared" si="0"/>
        <v>1.1305054433595978</v>
      </c>
      <c r="C8" s="4">
        <f t="shared" si="1"/>
        <v>314761.12927199114</v>
      </c>
      <c r="D8" s="4">
        <f t="shared" si="2"/>
        <v>355839.17000000004</v>
      </c>
      <c r="E8" s="22">
        <v>713</v>
      </c>
      <c r="F8" s="6">
        <f t="shared" si="3"/>
        <v>1.1327706531764805</v>
      </c>
      <c r="G8" s="22">
        <v>50000</v>
      </c>
      <c r="H8" s="4">
        <f t="shared" si="4"/>
        <v>358900.69085031375</v>
      </c>
      <c r="I8" s="4">
        <f t="shared" si="5"/>
        <v>406552.17000000004</v>
      </c>
    </row>
    <row r="9" spans="1:10" x14ac:dyDescent="0.2">
      <c r="A9" s="3">
        <v>42460</v>
      </c>
      <c r="B9" s="6">
        <f t="shared" si="0"/>
        <v>1.1327706531764805</v>
      </c>
      <c r="C9" s="4">
        <f t="shared" si="1"/>
        <v>358900.69085031375</v>
      </c>
      <c r="D9" s="4">
        <f t="shared" si="2"/>
        <v>406552.17000000004</v>
      </c>
      <c r="E9" s="22">
        <v>451.57</v>
      </c>
      <c r="F9" s="6">
        <f t="shared" si="3"/>
        <v>1.1340288563828609</v>
      </c>
      <c r="G9" s="22">
        <v>-202800</v>
      </c>
      <c r="H9" s="4">
        <f t="shared" si="4"/>
        <v>180069.26265645088</v>
      </c>
      <c r="I9" s="4">
        <f t="shared" si="5"/>
        <v>204203.74</v>
      </c>
    </row>
    <row r="10" spans="1:10" x14ac:dyDescent="0.2">
      <c r="A10" s="3">
        <v>42490</v>
      </c>
      <c r="B10" s="6">
        <f t="shared" si="0"/>
        <v>1.1340288563828609</v>
      </c>
      <c r="C10" s="4">
        <f t="shared" si="1"/>
        <v>180069.26265645088</v>
      </c>
      <c r="D10" s="4">
        <f t="shared" si="2"/>
        <v>204203.74</v>
      </c>
      <c r="E10" s="22">
        <v>1024.1199999999999</v>
      </c>
      <c r="F10" s="6">
        <f t="shared" si="3"/>
        <v>1.1397162234820082</v>
      </c>
      <c r="G10" s="22">
        <v>130000</v>
      </c>
      <c r="H10" s="4">
        <f t="shared" si="4"/>
        <v>294132.74382971175</v>
      </c>
      <c r="I10" s="4">
        <f t="shared" si="5"/>
        <v>335227.86000000004</v>
      </c>
    </row>
    <row r="11" spans="1:10" x14ac:dyDescent="0.2">
      <c r="A11" s="3">
        <v>42521</v>
      </c>
      <c r="B11" s="6">
        <f t="shared" si="0"/>
        <v>1.1397162234820082</v>
      </c>
      <c r="C11" s="4">
        <f t="shared" si="1"/>
        <v>294132.74382971175</v>
      </c>
      <c r="D11" s="4">
        <f t="shared" si="2"/>
        <v>335227.86000000004</v>
      </c>
      <c r="E11" s="22">
        <v>1619.52</v>
      </c>
      <c r="F11" s="6">
        <f t="shared" si="3"/>
        <v>1.1452223088600362</v>
      </c>
      <c r="G11" s="22">
        <v>12000</v>
      </c>
      <c r="H11" s="4">
        <f t="shared" si="4"/>
        <v>304611.05874478258</v>
      </c>
      <c r="I11" s="4">
        <f t="shared" si="5"/>
        <v>348847.38</v>
      </c>
    </row>
    <row r="12" spans="1:10" x14ac:dyDescent="0.2">
      <c r="A12" s="3">
        <v>42551</v>
      </c>
      <c r="B12" s="6">
        <f t="shared" si="0"/>
        <v>1.1452223088600362</v>
      </c>
      <c r="C12" s="4">
        <f t="shared" si="1"/>
        <v>304611.05874478258</v>
      </c>
      <c r="D12" s="4">
        <f t="shared" si="2"/>
        <v>348847.38</v>
      </c>
      <c r="E12" s="22">
        <v>5247.73</v>
      </c>
      <c r="F12" s="6">
        <f t="shared" si="3"/>
        <v>1.1624499499759708</v>
      </c>
      <c r="G12" s="22">
        <v>126100</v>
      </c>
      <c r="H12" s="4">
        <f t="shared" si="4"/>
        <v>413088.84740364621</v>
      </c>
      <c r="I12" s="4">
        <f t="shared" si="5"/>
        <v>480195.11</v>
      </c>
    </row>
    <row r="13" spans="1:10" x14ac:dyDescent="0.2">
      <c r="A13" s="3">
        <v>42582</v>
      </c>
      <c r="B13" s="6">
        <f t="shared" si="0"/>
        <v>1.1624499499759708</v>
      </c>
      <c r="C13" s="4">
        <f t="shared" si="1"/>
        <v>413088.84740364621</v>
      </c>
      <c r="D13" s="4">
        <f t="shared" si="2"/>
        <v>480195.11</v>
      </c>
      <c r="E13" s="22">
        <v>958.73</v>
      </c>
      <c r="F13" s="6">
        <f t="shared" si="3"/>
        <v>1.1647708308373783</v>
      </c>
      <c r="G13" s="22">
        <v>13500</v>
      </c>
      <c r="H13" s="4">
        <f t="shared" si="4"/>
        <v>424679.11017687735</v>
      </c>
      <c r="I13" s="4">
        <f t="shared" si="5"/>
        <v>494653.83999999997</v>
      </c>
    </row>
    <row r="14" spans="1:10" x14ac:dyDescent="0.2">
      <c r="A14" s="3">
        <v>42613</v>
      </c>
      <c r="B14" s="6">
        <f t="shared" si="0"/>
        <v>1.1647708308373783</v>
      </c>
      <c r="C14" s="4">
        <f t="shared" si="1"/>
        <v>424679.11017687735</v>
      </c>
      <c r="D14" s="4">
        <f t="shared" si="2"/>
        <v>494653.83999999997</v>
      </c>
      <c r="E14" s="22">
        <v>4724.12</v>
      </c>
      <c r="F14" s="6">
        <f t="shared" si="3"/>
        <v>1.1758948062974202</v>
      </c>
      <c r="G14" s="22">
        <v>7000</v>
      </c>
      <c r="H14" s="4">
        <f t="shared" si="4"/>
        <v>430632.02361990983</v>
      </c>
      <c r="I14" s="4">
        <f t="shared" si="5"/>
        <v>506377.9599999999</v>
      </c>
    </row>
    <row r="15" spans="1:10" x14ac:dyDescent="0.2">
      <c r="A15" s="3">
        <v>42643</v>
      </c>
      <c r="B15" s="6">
        <f t="shared" si="0"/>
        <v>1.1758948062974202</v>
      </c>
      <c r="C15" s="4">
        <f t="shared" si="1"/>
        <v>430632.02361990983</v>
      </c>
      <c r="D15" s="4">
        <f t="shared" si="2"/>
        <v>506377.9599999999</v>
      </c>
      <c r="E15" s="22">
        <v>1581.04</v>
      </c>
      <c r="F15" s="6">
        <f t="shared" si="3"/>
        <v>1.1795662471408337</v>
      </c>
      <c r="G15" s="22">
        <v>0</v>
      </c>
      <c r="H15" s="4">
        <f t="shared" si="4"/>
        <v>430632.02361990983</v>
      </c>
      <c r="I15" s="4">
        <f t="shared" si="5"/>
        <v>507958.99999999988</v>
      </c>
    </row>
    <row r="16" spans="1:10" x14ac:dyDescent="0.2">
      <c r="A16" s="3">
        <v>42674</v>
      </c>
      <c r="B16" s="6">
        <f t="shared" si="0"/>
        <v>1.1795662471408337</v>
      </c>
      <c r="C16" s="4">
        <f t="shared" si="1"/>
        <v>430632.02361990983</v>
      </c>
      <c r="D16" s="4">
        <f t="shared" si="2"/>
        <v>507958.99999999988</v>
      </c>
      <c r="E16" s="22">
        <v>1541.67</v>
      </c>
      <c r="F16" s="6">
        <f t="shared" si="3"/>
        <v>1.1831462642214043</v>
      </c>
      <c r="G16" s="22">
        <v>17000</v>
      </c>
      <c r="H16" s="4">
        <f t="shared" si="4"/>
        <v>445000.49226498243</v>
      </c>
      <c r="I16" s="4">
        <f t="shared" si="5"/>
        <v>526500.66999999993</v>
      </c>
    </row>
    <row r="17" spans="1:9" x14ac:dyDescent="0.2">
      <c r="A17" s="3">
        <v>42704</v>
      </c>
      <c r="B17" s="6">
        <f t="shared" si="0"/>
        <v>1.1831462642214043</v>
      </c>
      <c r="C17" s="4">
        <f t="shared" si="1"/>
        <v>445000.49226498243</v>
      </c>
      <c r="D17" s="4">
        <f t="shared" si="2"/>
        <v>526500.66999999993</v>
      </c>
      <c r="E17" s="22">
        <v>12671.49</v>
      </c>
      <c r="F17" s="6">
        <f t="shared" si="3"/>
        <v>1.2116214911486918</v>
      </c>
      <c r="G17" s="22">
        <v>18000</v>
      </c>
      <c r="H17" s="4">
        <f t="shared" si="4"/>
        <v>459856.61699658888</v>
      </c>
      <c r="I17" s="4">
        <f t="shared" si="5"/>
        <v>557172.15999999992</v>
      </c>
    </row>
    <row r="18" spans="1:9" x14ac:dyDescent="0.2">
      <c r="A18" s="3">
        <v>42735</v>
      </c>
      <c r="B18" s="6">
        <f t="shared" si="0"/>
        <v>1.2116214911486918</v>
      </c>
      <c r="C18" s="4">
        <f t="shared" si="1"/>
        <v>459856.61699658888</v>
      </c>
      <c r="D18" s="4">
        <f t="shared" si="2"/>
        <v>557172.15999999992</v>
      </c>
      <c r="E18" s="22">
        <v>-148.13999999999999</v>
      </c>
      <c r="F18" s="6">
        <f t="shared" si="3"/>
        <v>1.2112993472574773</v>
      </c>
      <c r="G18" s="22">
        <v>400</v>
      </c>
      <c r="H18" s="4">
        <f t="shared" si="4"/>
        <v>460186.84090111393</v>
      </c>
      <c r="I18" s="4">
        <f t="shared" si="5"/>
        <v>557424.0199999999</v>
      </c>
    </row>
    <row r="19" spans="1:9" x14ac:dyDescent="0.2">
      <c r="A19" s="3">
        <v>42766</v>
      </c>
      <c r="B19" s="6">
        <f t="shared" si="0"/>
        <v>1.2112993472574773</v>
      </c>
      <c r="C19" s="4">
        <f t="shared" si="1"/>
        <v>460186.84090111393</v>
      </c>
      <c r="D19" s="4">
        <f t="shared" si="2"/>
        <v>557424.0199999999</v>
      </c>
      <c r="E19" s="22">
        <v>7031.39</v>
      </c>
      <c r="F19" s="6">
        <f t="shared" si="3"/>
        <v>1.2265787715587708</v>
      </c>
      <c r="G19" s="22">
        <v>0</v>
      </c>
      <c r="H19" s="4">
        <f t="shared" si="4"/>
        <v>460186.84090111393</v>
      </c>
      <c r="I19" s="4">
        <f t="shared" si="5"/>
        <v>564455.4099999998</v>
      </c>
    </row>
    <row r="20" spans="1:9" x14ac:dyDescent="0.2">
      <c r="A20" s="3">
        <v>42794</v>
      </c>
      <c r="B20" s="6">
        <f t="shared" si="0"/>
        <v>1.2265787715587708</v>
      </c>
      <c r="C20" s="4">
        <f t="shared" si="1"/>
        <v>460186.84090111393</v>
      </c>
      <c r="D20" s="4">
        <f t="shared" si="2"/>
        <v>564455.4099999998</v>
      </c>
      <c r="E20" s="22">
        <v>-1659.99</v>
      </c>
      <c r="F20" s="6">
        <f t="shared" si="3"/>
        <v>1.2229715628068876</v>
      </c>
      <c r="G20" s="22">
        <v>6200</v>
      </c>
      <c r="H20" s="4">
        <f t="shared" si="4"/>
        <v>465256.4600063776</v>
      </c>
      <c r="I20" s="4">
        <f t="shared" si="5"/>
        <v>568995.41999999981</v>
      </c>
    </row>
    <row r="21" spans="1:9" x14ac:dyDescent="0.2">
      <c r="A21" s="3">
        <v>42825</v>
      </c>
      <c r="B21" s="6">
        <f t="shared" si="0"/>
        <v>1.2229715628068876</v>
      </c>
      <c r="C21" s="4">
        <f t="shared" si="1"/>
        <v>465256.4600063776</v>
      </c>
      <c r="D21" s="4">
        <f t="shared" si="2"/>
        <v>568995.41999999981</v>
      </c>
      <c r="E21" s="22">
        <v>-3358.79</v>
      </c>
      <c r="F21" s="6">
        <f t="shared" si="3"/>
        <v>1.2157523401012986</v>
      </c>
      <c r="G21" s="22">
        <v>0</v>
      </c>
      <c r="H21" s="4">
        <f t="shared" si="4"/>
        <v>465256.4600063776</v>
      </c>
      <c r="I21" s="4">
        <f t="shared" si="5"/>
        <v>565636.62999999977</v>
      </c>
    </row>
    <row r="22" spans="1:9" x14ac:dyDescent="0.2">
      <c r="A22" s="3">
        <v>42855</v>
      </c>
      <c r="B22" s="6">
        <f t="shared" si="0"/>
        <v>1.2157523401012986</v>
      </c>
      <c r="C22" s="4">
        <f t="shared" si="1"/>
        <v>465256.4600063776</v>
      </c>
      <c r="D22" s="4">
        <f t="shared" si="2"/>
        <v>565636.62999999977</v>
      </c>
      <c r="E22" s="22">
        <v>-12007.49</v>
      </c>
      <c r="F22" s="6">
        <f t="shared" si="3"/>
        <v>1.1899440149469624</v>
      </c>
      <c r="G22" s="22">
        <v>-11880</v>
      </c>
      <c r="H22" s="4">
        <f t="shared" si="4"/>
        <v>455272.79703503224</v>
      </c>
      <c r="I22" s="4">
        <f t="shared" si="5"/>
        <v>541749.13999999978</v>
      </c>
    </row>
    <row r="23" spans="1:9" x14ac:dyDescent="0.2">
      <c r="A23" s="3">
        <v>42886</v>
      </c>
      <c r="B23" s="6">
        <f t="shared" si="0"/>
        <v>1.1899440149469624</v>
      </c>
      <c r="C23" s="4">
        <f t="shared" si="1"/>
        <v>455272.79703503224</v>
      </c>
      <c r="D23" s="4">
        <f t="shared" si="2"/>
        <v>541749.13999999978</v>
      </c>
      <c r="E23" s="22">
        <v>-22372.2</v>
      </c>
      <c r="F23" s="6">
        <f t="shared" si="3"/>
        <v>1.1408038068218578</v>
      </c>
      <c r="G23" s="22">
        <v>-15279</v>
      </c>
      <c r="H23" s="4">
        <f t="shared" si="4"/>
        <v>441879.60890870099</v>
      </c>
      <c r="I23" s="4">
        <f t="shared" si="5"/>
        <v>504097.93999999977</v>
      </c>
    </row>
    <row r="24" spans="1:9" x14ac:dyDescent="0.2">
      <c r="A24" s="3">
        <v>42916</v>
      </c>
      <c r="B24" s="6">
        <f t="shared" si="0"/>
        <v>1.1408038068218578</v>
      </c>
      <c r="C24" s="4">
        <f t="shared" si="1"/>
        <v>441879.60890870099</v>
      </c>
      <c r="D24" s="4">
        <f t="shared" si="2"/>
        <v>504097.93999999977</v>
      </c>
      <c r="E24" s="22">
        <v>-30194.41</v>
      </c>
      <c r="F24" s="6">
        <f t="shared" si="3"/>
        <v>1.0724720499558409</v>
      </c>
      <c r="G24" s="22">
        <v>0</v>
      </c>
      <c r="H24" s="4">
        <f t="shared" si="4"/>
        <v>441879.60890870099</v>
      </c>
      <c r="I24" s="4">
        <f t="shared" si="5"/>
        <v>473903.5299999998</v>
      </c>
    </row>
    <row r="25" spans="1:9" x14ac:dyDescent="0.2">
      <c r="A25" s="3">
        <v>42947</v>
      </c>
      <c r="B25" s="6">
        <f t="shared" si="0"/>
        <v>1.0724720499558409</v>
      </c>
      <c r="C25" s="4">
        <f t="shared" si="1"/>
        <v>441879.60890870099</v>
      </c>
      <c r="D25" s="4">
        <f t="shared" si="2"/>
        <v>473903.5299999998</v>
      </c>
      <c r="E25" s="22">
        <v>9833.31</v>
      </c>
      <c r="F25" s="6">
        <f t="shared" si="3"/>
        <v>1.0947254189770661</v>
      </c>
      <c r="G25" s="22">
        <v>0</v>
      </c>
      <c r="H25" s="4">
        <f t="shared" si="4"/>
        <v>441879.60890870099</v>
      </c>
      <c r="I25" s="4">
        <f t="shared" si="5"/>
        <v>483736.83999999979</v>
      </c>
    </row>
    <row r="26" spans="1:9" x14ac:dyDescent="0.2">
      <c r="A26" s="3">
        <v>42978</v>
      </c>
      <c r="B26" s="6">
        <f t="shared" si="0"/>
        <v>1.0947254189770661</v>
      </c>
      <c r="C26" s="4">
        <f t="shared" si="1"/>
        <v>441879.60890870099</v>
      </c>
      <c r="D26" s="4">
        <f t="shared" si="2"/>
        <v>483736.83999999979</v>
      </c>
      <c r="E26" s="22">
        <v>-45421.71</v>
      </c>
      <c r="F26" s="6">
        <f t="shared" si="3"/>
        <v>0.99193337090728328</v>
      </c>
      <c r="G26" s="22">
        <v>25000</v>
      </c>
      <c r="H26" s="4">
        <f t="shared" si="4"/>
        <v>467082.91462784767</v>
      </c>
      <c r="I26" s="4">
        <f t="shared" si="5"/>
        <v>463315.12999999977</v>
      </c>
    </row>
    <row r="27" spans="1:9" x14ac:dyDescent="0.2">
      <c r="A27" s="3">
        <v>43008</v>
      </c>
      <c r="B27" s="6">
        <f t="shared" si="0"/>
        <v>0.99193337090728328</v>
      </c>
      <c r="C27" s="4">
        <f t="shared" si="1"/>
        <v>467082.91462784767</v>
      </c>
      <c r="D27" s="4">
        <f t="shared" si="2"/>
        <v>463315.12999999977</v>
      </c>
      <c r="E27" s="22">
        <v>55548.08</v>
      </c>
      <c r="F27" s="6">
        <f t="shared" si="3"/>
        <v>1.1108588941075022</v>
      </c>
      <c r="G27" s="22">
        <v>0</v>
      </c>
      <c r="H27" s="4">
        <f t="shared" si="4"/>
        <v>467082.91462784767</v>
      </c>
      <c r="I27" s="4">
        <f t="shared" si="5"/>
        <v>518863.20999999973</v>
      </c>
    </row>
    <row r="28" spans="1:9" x14ac:dyDescent="0.2">
      <c r="A28" s="3">
        <v>43039</v>
      </c>
      <c r="B28" s="6">
        <f t="shared" si="0"/>
        <v>1.1108588941075022</v>
      </c>
      <c r="C28" s="4">
        <f t="shared" si="1"/>
        <v>467082.91462784767</v>
      </c>
      <c r="D28" s="4">
        <f t="shared" si="2"/>
        <v>518863.20999999973</v>
      </c>
      <c r="E28" s="22">
        <v>-5607.44</v>
      </c>
      <c r="F28" s="6">
        <f t="shared" si="3"/>
        <v>1.0988536594384761</v>
      </c>
      <c r="G28" s="22">
        <v>0</v>
      </c>
      <c r="H28" s="4">
        <f t="shared" si="4"/>
        <v>467082.91462784767</v>
      </c>
      <c r="I28" s="4">
        <f t="shared" si="5"/>
        <v>513255.76999999973</v>
      </c>
    </row>
    <row r="29" spans="1:9" x14ac:dyDescent="0.2">
      <c r="A29" s="3">
        <v>43069</v>
      </c>
      <c r="B29" s="6">
        <f t="shared" si="0"/>
        <v>1.0988536594384761</v>
      </c>
      <c r="C29" s="4">
        <f t="shared" si="1"/>
        <v>467082.91462784767</v>
      </c>
      <c r="D29" s="4">
        <f t="shared" si="2"/>
        <v>513255.76999999973</v>
      </c>
      <c r="E29" s="22">
        <v>12530.15</v>
      </c>
      <c r="F29" s="6">
        <f t="shared" si="3"/>
        <v>1.1256800527994568</v>
      </c>
      <c r="G29" s="22">
        <v>7600</v>
      </c>
      <c r="H29" s="4">
        <f t="shared" si="4"/>
        <v>473834.38897537609</v>
      </c>
      <c r="I29" s="4">
        <f t="shared" si="5"/>
        <v>533385.91999999969</v>
      </c>
    </row>
    <row r="30" spans="1:9" x14ac:dyDescent="0.2">
      <c r="A30" s="3">
        <v>43100</v>
      </c>
      <c r="B30" s="6">
        <f t="shared" si="0"/>
        <v>1.1256800527994568</v>
      </c>
      <c r="C30" s="4">
        <f t="shared" si="1"/>
        <v>473834.38897537609</v>
      </c>
      <c r="D30" s="4">
        <f t="shared" si="2"/>
        <v>533385.91999999969</v>
      </c>
      <c r="E30" s="22">
        <v>34345.269999999997</v>
      </c>
      <c r="F30" s="6">
        <f t="shared" si="3"/>
        <v>1.1981637534322211</v>
      </c>
      <c r="G30" s="22">
        <v>4500</v>
      </c>
      <c r="H30" s="4">
        <f t="shared" si="4"/>
        <v>477590.13604009029</v>
      </c>
      <c r="I30" s="4">
        <f t="shared" si="5"/>
        <v>572231.18999999971</v>
      </c>
    </row>
    <row r="31" spans="1:9" x14ac:dyDescent="0.2">
      <c r="A31" s="3">
        <v>43131</v>
      </c>
      <c r="B31" s="6">
        <f t="shared" si="0"/>
        <v>1.1981637534322211</v>
      </c>
      <c r="C31" s="4">
        <f t="shared" si="1"/>
        <v>477590.13604009029</v>
      </c>
      <c r="D31" s="4">
        <f t="shared" si="2"/>
        <v>572231.18999999971</v>
      </c>
      <c r="E31" s="22">
        <v>-12793.43</v>
      </c>
      <c r="F31" s="6">
        <f t="shared" si="3"/>
        <v>1.1713762864504365</v>
      </c>
      <c r="G31" s="22">
        <v>110000</v>
      </c>
      <c r="H31" s="4">
        <f t="shared" si="4"/>
        <v>571496.76644775167</v>
      </c>
      <c r="I31" s="4">
        <f t="shared" si="5"/>
        <v>669437.75999999978</v>
      </c>
    </row>
    <row r="32" spans="1:9" x14ac:dyDescent="0.2">
      <c r="A32" s="3">
        <v>43159</v>
      </c>
      <c r="B32" s="6">
        <f t="shared" si="0"/>
        <v>1.1713762864504365</v>
      </c>
      <c r="C32" s="4">
        <f t="shared" si="1"/>
        <v>571496.76644775167</v>
      </c>
      <c r="D32" s="4">
        <f t="shared" si="2"/>
        <v>669437.75999999978</v>
      </c>
      <c r="E32" s="22">
        <v>-24770.86</v>
      </c>
      <c r="F32" s="6">
        <f t="shared" si="3"/>
        <v>1.1280324541590168</v>
      </c>
      <c r="G32" s="22">
        <v>10000</v>
      </c>
      <c r="H32" s="4">
        <f t="shared" si="4"/>
        <v>580361.75961628184</v>
      </c>
      <c r="I32" s="4">
        <f t="shared" si="5"/>
        <v>654666.89999999979</v>
      </c>
    </row>
    <row r="33" spans="1:10" x14ac:dyDescent="0.2">
      <c r="A33" s="3">
        <v>43190</v>
      </c>
      <c r="B33" s="6">
        <f t="shared" si="0"/>
        <v>1.1280324541590168</v>
      </c>
      <c r="C33" s="4">
        <f t="shared" si="1"/>
        <v>580361.75961628184</v>
      </c>
      <c r="D33" s="4">
        <f t="shared" si="2"/>
        <v>654666.89999999979</v>
      </c>
      <c r="E33" s="22">
        <v>9019.69</v>
      </c>
      <c r="F33" s="6">
        <f t="shared" si="3"/>
        <v>1.1435739502182394</v>
      </c>
      <c r="G33" s="22">
        <v>0</v>
      </c>
      <c r="H33" s="4">
        <f t="shared" si="4"/>
        <v>580361.75961628184</v>
      </c>
      <c r="I33" s="4">
        <f t="shared" si="5"/>
        <v>663686.58999999973</v>
      </c>
    </row>
    <row r="34" spans="1:10" x14ac:dyDescent="0.2">
      <c r="A34" s="3">
        <v>43220</v>
      </c>
      <c r="B34" s="6">
        <f t="shared" si="0"/>
        <v>1.1435739502182394</v>
      </c>
      <c r="C34" s="4">
        <f t="shared" si="1"/>
        <v>580361.75961628184</v>
      </c>
      <c r="D34" s="4">
        <f t="shared" si="2"/>
        <v>663686.58999999973</v>
      </c>
      <c r="E34" s="22">
        <v>35059.32</v>
      </c>
      <c r="F34" s="6">
        <f t="shared" si="3"/>
        <v>1.2039833748901547</v>
      </c>
      <c r="G34" s="22">
        <v>-4717</v>
      </c>
      <c r="H34" s="4">
        <f t="shared" si="4"/>
        <v>576443.93143162737</v>
      </c>
      <c r="I34" s="4">
        <f t="shared" si="5"/>
        <v>694028.90999999968</v>
      </c>
    </row>
    <row r="35" spans="1:10" x14ac:dyDescent="0.2">
      <c r="A35" s="3">
        <v>43251</v>
      </c>
      <c r="B35" s="6">
        <f t="shared" si="0"/>
        <v>1.2039833748901547</v>
      </c>
      <c r="C35" s="4">
        <f t="shared" si="1"/>
        <v>576443.93143162737</v>
      </c>
      <c r="D35" s="4">
        <f t="shared" si="2"/>
        <v>694028.90999999968</v>
      </c>
      <c r="E35" s="22">
        <v>2215.64</v>
      </c>
      <c r="F35" s="6">
        <f t="shared" si="3"/>
        <v>1.207827009768047</v>
      </c>
      <c r="G35" s="22">
        <v>-27872</v>
      </c>
      <c r="H35" s="4">
        <f t="shared" si="4"/>
        <v>553367.7791560191</v>
      </c>
      <c r="I35" s="4">
        <f t="shared" si="5"/>
        <v>668372.54999999958</v>
      </c>
    </row>
    <row r="36" spans="1:10" x14ac:dyDescent="0.2">
      <c r="A36" s="3">
        <v>43281</v>
      </c>
      <c r="B36" s="6">
        <f t="shared" si="0"/>
        <v>1.207827009768047</v>
      </c>
      <c r="C36" s="4">
        <f t="shared" si="1"/>
        <v>553367.7791560191</v>
      </c>
      <c r="D36" s="4">
        <f t="shared" si="2"/>
        <v>668372.54999999958</v>
      </c>
      <c r="E36" s="22">
        <v>-17061.14</v>
      </c>
      <c r="F36" s="6">
        <f t="shared" si="3"/>
        <v>1.1769955435304913</v>
      </c>
      <c r="G36" s="22">
        <v>-30000</v>
      </c>
      <c r="H36" s="4">
        <f t="shared" si="4"/>
        <v>527879.15248712571</v>
      </c>
      <c r="I36" s="4">
        <f t="shared" si="5"/>
        <v>621311.40999999957</v>
      </c>
    </row>
    <row r="37" spans="1:10" x14ac:dyDescent="0.2">
      <c r="A37" s="3">
        <v>43312</v>
      </c>
      <c r="B37" s="6">
        <f t="shared" si="0"/>
        <v>1.1769955435304913</v>
      </c>
      <c r="C37" s="4">
        <f t="shared" si="1"/>
        <v>527879.15248712571</v>
      </c>
      <c r="D37" s="4">
        <f t="shared" si="2"/>
        <v>621311.40999999957</v>
      </c>
      <c r="E37" s="22">
        <v>-697.03</v>
      </c>
      <c r="F37" s="6">
        <f t="shared" si="3"/>
        <v>1.1756751087364368</v>
      </c>
      <c r="G37" s="22">
        <v>-153636.5</v>
      </c>
      <c r="H37" s="4">
        <f t="shared" si="4"/>
        <v>397199.767631286</v>
      </c>
      <c r="I37" s="4">
        <f t="shared" si="5"/>
        <v>466977.8799999996</v>
      </c>
    </row>
    <row r="38" spans="1:10" x14ac:dyDescent="0.2">
      <c r="A38" s="3">
        <v>43343</v>
      </c>
      <c r="B38" s="6">
        <f t="shared" si="0"/>
        <v>1.1756751087364368</v>
      </c>
      <c r="C38" s="4">
        <f t="shared" si="1"/>
        <v>397199.767631286</v>
      </c>
      <c r="D38" s="4">
        <f t="shared" si="2"/>
        <v>466977.8799999996</v>
      </c>
      <c r="E38" s="22">
        <v>-18491.63</v>
      </c>
      <c r="F38" s="6">
        <f t="shared" si="3"/>
        <v>1.1291201217829563</v>
      </c>
      <c r="G38" s="22">
        <v>4000</v>
      </c>
      <c r="H38" s="4">
        <f t="shared" si="4"/>
        <v>400742.34908283583</v>
      </c>
      <c r="I38" s="4">
        <f t="shared" si="5"/>
        <v>452486.24999999959</v>
      </c>
    </row>
    <row r="39" spans="1:10" x14ac:dyDescent="0.2">
      <c r="A39" s="3">
        <v>43373</v>
      </c>
      <c r="B39" s="6">
        <f t="shared" si="0"/>
        <v>1.1291201217829563</v>
      </c>
      <c r="C39" s="4">
        <f t="shared" si="1"/>
        <v>400742.34908283583</v>
      </c>
      <c r="D39" s="4">
        <f t="shared" si="2"/>
        <v>452486.24999999959</v>
      </c>
      <c r="E39" s="22">
        <v>775.95</v>
      </c>
      <c r="F39" s="6">
        <f t="shared" si="3"/>
        <v>1.1310564032909523</v>
      </c>
      <c r="G39" s="22">
        <v>-136795.16</v>
      </c>
      <c r="H39" s="4">
        <f t="shared" si="4"/>
        <v>279797.75286112918</v>
      </c>
      <c r="I39" s="4">
        <f t="shared" si="5"/>
        <v>316467.03999999951</v>
      </c>
    </row>
    <row r="40" spans="1:10" x14ac:dyDescent="0.2">
      <c r="A40" s="3">
        <v>43404</v>
      </c>
      <c r="B40" s="6">
        <f t="shared" si="0"/>
        <v>1.1310564032909523</v>
      </c>
      <c r="C40" s="4">
        <f t="shared" si="1"/>
        <v>279797.75286112918</v>
      </c>
      <c r="D40" s="4">
        <f t="shared" si="2"/>
        <v>316467.03999999951</v>
      </c>
      <c r="E40" s="22">
        <v>-29523.88</v>
      </c>
      <c r="F40" s="6">
        <f t="shared" si="3"/>
        <v>1.0255377574187194</v>
      </c>
      <c r="G40" s="22">
        <v>12800</v>
      </c>
      <c r="H40" s="4">
        <f t="shared" si="4"/>
        <v>292279.0095553904</v>
      </c>
      <c r="I40" s="4">
        <f t="shared" si="5"/>
        <v>299743.15999999951</v>
      </c>
    </row>
    <row r="41" spans="1:10" x14ac:dyDescent="0.2">
      <c r="A41" s="3">
        <v>43434</v>
      </c>
      <c r="B41" s="6">
        <f t="shared" si="0"/>
        <v>1.0255377574187194</v>
      </c>
      <c r="C41" s="4">
        <f t="shared" si="1"/>
        <v>292279.0095553904</v>
      </c>
      <c r="D41" s="4">
        <f t="shared" si="2"/>
        <v>299743.15999999951</v>
      </c>
      <c r="E41" s="22">
        <v>9969.0499999999993</v>
      </c>
      <c r="F41" s="6">
        <f t="shared" si="3"/>
        <v>1.0596457490092368</v>
      </c>
      <c r="G41" s="22">
        <v>0</v>
      </c>
      <c r="H41" s="4">
        <f t="shared" si="4"/>
        <v>292279.0095553904</v>
      </c>
      <c r="I41" s="4">
        <f t="shared" si="5"/>
        <v>309712.20999999956</v>
      </c>
    </row>
    <row r="42" spans="1:10" x14ac:dyDescent="0.2">
      <c r="A42" s="3">
        <v>43465</v>
      </c>
      <c r="B42" s="6">
        <f t="shared" si="0"/>
        <v>1.0596457490092368</v>
      </c>
      <c r="C42" s="4">
        <f t="shared" si="1"/>
        <v>292279.0095553904</v>
      </c>
      <c r="D42" s="4">
        <f t="shared" si="2"/>
        <v>309712.20999999956</v>
      </c>
      <c r="E42" s="22">
        <v>-15749.69</v>
      </c>
      <c r="F42" s="6">
        <f t="shared" si="3"/>
        <v>1.0057599430324129</v>
      </c>
      <c r="G42" s="22">
        <v>0</v>
      </c>
      <c r="H42" s="4">
        <f t="shared" si="4"/>
        <v>292279.0095553904</v>
      </c>
      <c r="I42" s="4">
        <f t="shared" si="5"/>
        <v>293962.51999999949</v>
      </c>
    </row>
    <row r="43" spans="1:10" x14ac:dyDescent="0.2">
      <c r="A43" s="3">
        <v>43496</v>
      </c>
      <c r="B43" s="6">
        <f t="shared" si="0"/>
        <v>1.0057599430324129</v>
      </c>
      <c r="C43" s="4">
        <f t="shared" si="1"/>
        <v>292279.0095553904</v>
      </c>
      <c r="D43" s="4">
        <f t="shared" si="2"/>
        <v>293962.51999999949</v>
      </c>
      <c r="E43" s="22">
        <v>3567.2</v>
      </c>
      <c r="F43" s="6">
        <f t="shared" si="3"/>
        <v>1.0179647195759847</v>
      </c>
      <c r="G43" s="22">
        <v>0</v>
      </c>
      <c r="H43" s="4">
        <f t="shared" si="4"/>
        <v>292279.0095553904</v>
      </c>
      <c r="I43" s="4">
        <f t="shared" si="5"/>
        <v>297529.71999999951</v>
      </c>
    </row>
    <row r="44" spans="1:10" x14ac:dyDescent="0.2">
      <c r="A44" s="3">
        <v>43524</v>
      </c>
      <c r="B44" s="6">
        <f t="shared" si="0"/>
        <v>1.0179647195759847</v>
      </c>
      <c r="C44" s="4">
        <f t="shared" si="1"/>
        <v>292279.0095553904</v>
      </c>
      <c r="D44" s="4">
        <f t="shared" si="2"/>
        <v>297529.71999999951</v>
      </c>
      <c r="E44" s="22">
        <v>59792.639999999999</v>
      </c>
      <c r="F44" s="6">
        <f t="shared" si="3"/>
        <v>1.2225385618472977</v>
      </c>
      <c r="G44" s="22">
        <v>0</v>
      </c>
      <c r="H44" s="4">
        <f t="shared" si="4"/>
        <v>292279.0095553904</v>
      </c>
      <c r="I44" s="4">
        <f t="shared" si="5"/>
        <v>357322.35999999958</v>
      </c>
    </row>
    <row r="45" spans="1:10" x14ac:dyDescent="0.2">
      <c r="A45" s="3">
        <v>43555</v>
      </c>
      <c r="B45" s="6">
        <f t="shared" si="0"/>
        <v>1.2225385618472977</v>
      </c>
      <c r="C45" s="4">
        <f t="shared" si="1"/>
        <v>292279.0095553904</v>
      </c>
      <c r="D45" s="4">
        <f t="shared" si="2"/>
        <v>357322.35999999958</v>
      </c>
      <c r="E45" s="22">
        <v>32963.339999999997</v>
      </c>
      <c r="F45" s="6">
        <f t="shared" si="3"/>
        <v>1.3353189494986151</v>
      </c>
      <c r="G45" s="22">
        <v>-8831</v>
      </c>
      <c r="H45" s="4">
        <f t="shared" si="4"/>
        <v>285665.60831270163</v>
      </c>
      <c r="I45" s="4">
        <f t="shared" si="5"/>
        <v>381454.6999999996</v>
      </c>
    </row>
    <row r="46" spans="1:10" x14ac:dyDescent="0.2">
      <c r="A46" s="3">
        <v>43585</v>
      </c>
      <c r="B46" s="6">
        <f t="shared" si="0"/>
        <v>1.3353189494986151</v>
      </c>
      <c r="C46" s="4">
        <f t="shared" si="1"/>
        <v>285665.60831270163</v>
      </c>
      <c r="D46" s="4">
        <f t="shared" si="2"/>
        <v>381454.6999999996</v>
      </c>
      <c r="E46" s="22">
        <v>17675.7</v>
      </c>
      <c r="F46" s="6">
        <f t="shared" si="3"/>
        <v>1.3971944412821813</v>
      </c>
      <c r="G46" s="22">
        <v>0</v>
      </c>
      <c r="H46" s="4">
        <f t="shared" si="4"/>
        <v>285665.60831270163</v>
      </c>
      <c r="I46" s="4">
        <f t="shared" si="5"/>
        <v>399130.39999999962</v>
      </c>
      <c r="J46" t="s">
        <v>9</v>
      </c>
    </row>
    <row r="47" spans="1:10" x14ac:dyDescent="0.2">
      <c r="J47" s="16">
        <f>F46^(1/YEARFRAC(A46,A2))</f>
        <v>1.0955078762581838</v>
      </c>
    </row>
    <row r="56" spans="1:9" x14ac:dyDescent="0.2">
      <c r="A56" s="25"/>
      <c r="B56" s="25"/>
      <c r="C56" s="25"/>
      <c r="D56" s="25"/>
      <c r="E56" s="25"/>
      <c r="F56" s="25"/>
      <c r="G56" s="25"/>
      <c r="H56" s="25"/>
      <c r="I56" s="25"/>
    </row>
    <row r="57" spans="1:9" x14ac:dyDescent="0.2">
      <c r="A57" s="9"/>
      <c r="B57" s="11"/>
      <c r="C57" s="12"/>
      <c r="D57" s="14"/>
      <c r="E57" s="10"/>
      <c r="F57" s="13"/>
      <c r="G57" s="10"/>
      <c r="H57" s="14"/>
      <c r="I57" s="14"/>
    </row>
    <row r="58" spans="1:9" x14ac:dyDescent="0.2">
      <c r="A58" s="9"/>
      <c r="B58" s="13"/>
      <c r="C58" s="14"/>
      <c r="D58" s="14"/>
      <c r="E58" s="10"/>
      <c r="F58" s="13"/>
      <c r="G58" s="10"/>
      <c r="H58" s="14"/>
      <c r="I58" s="14"/>
    </row>
    <row r="59" spans="1:9" x14ac:dyDescent="0.2">
      <c r="A59" s="9"/>
      <c r="B59" s="13"/>
      <c r="C59" s="14"/>
      <c r="D59" s="14"/>
      <c r="E59" s="10"/>
      <c r="F59" s="13"/>
      <c r="G59" s="10"/>
      <c r="H59" s="14"/>
      <c r="I59" s="14"/>
    </row>
    <row r="60" spans="1:9" x14ac:dyDescent="0.2">
      <c r="A60" s="9"/>
      <c r="B60" s="13"/>
      <c r="C60" s="14"/>
      <c r="D60" s="14"/>
      <c r="E60" s="10"/>
      <c r="F60" s="13"/>
      <c r="G60" s="10"/>
      <c r="H60" s="14"/>
      <c r="I60" s="14"/>
    </row>
    <row r="61" spans="1:9" x14ac:dyDescent="0.2">
      <c r="A61" s="9"/>
      <c r="B61" s="13"/>
      <c r="C61" s="14"/>
      <c r="D61" s="14"/>
      <c r="E61" s="10"/>
      <c r="F61" s="13"/>
      <c r="G61" s="10"/>
      <c r="H61" s="14"/>
      <c r="I61" s="14"/>
    </row>
    <row r="62" spans="1:9" x14ac:dyDescent="0.2">
      <c r="A62" s="9"/>
      <c r="B62" s="13"/>
      <c r="C62" s="14"/>
      <c r="D62" s="14"/>
      <c r="E62" s="10"/>
      <c r="F62" s="13"/>
      <c r="G62" s="10"/>
      <c r="H62" s="14"/>
      <c r="I62" s="14"/>
    </row>
    <row r="63" spans="1:9" x14ac:dyDescent="0.2">
      <c r="A63" s="9"/>
      <c r="B63" s="13"/>
      <c r="C63" s="14"/>
      <c r="D63" s="14"/>
      <c r="E63" s="10"/>
      <c r="F63" s="13"/>
      <c r="G63" s="10"/>
      <c r="H63" s="14"/>
      <c r="I63" s="14"/>
    </row>
    <row r="64" spans="1:9" x14ac:dyDescent="0.2">
      <c r="A64" s="9"/>
      <c r="B64" s="13"/>
      <c r="C64" s="14"/>
      <c r="D64" s="14"/>
      <c r="E64" s="10"/>
      <c r="F64" s="13"/>
      <c r="G64" s="10"/>
      <c r="H64" s="14"/>
      <c r="I64" s="14"/>
    </row>
    <row r="65" spans="1:9" x14ac:dyDescent="0.2">
      <c r="A65" s="9"/>
      <c r="B65" s="13"/>
      <c r="C65" s="14"/>
      <c r="D65" s="14"/>
      <c r="E65" s="10"/>
      <c r="F65" s="13"/>
      <c r="G65" s="10"/>
      <c r="H65" s="14"/>
      <c r="I65" s="14"/>
    </row>
    <row r="66" spans="1:9" x14ac:dyDescent="0.2">
      <c r="A66" s="9"/>
      <c r="B66" s="13"/>
      <c r="C66" s="14"/>
      <c r="D66" s="14"/>
      <c r="E66" s="10"/>
      <c r="F66" s="13"/>
      <c r="G66" s="10"/>
      <c r="H66" s="14"/>
      <c r="I66" s="14"/>
    </row>
    <row r="67" spans="1:9" x14ac:dyDescent="0.2">
      <c r="A67" s="9"/>
      <c r="B67" s="13"/>
      <c r="C67" s="14"/>
      <c r="D67" s="14"/>
      <c r="E67" s="10"/>
      <c r="F67" s="13"/>
      <c r="G67" s="10"/>
      <c r="H67" s="14"/>
      <c r="I67" s="14"/>
    </row>
    <row r="68" spans="1:9" x14ac:dyDescent="0.2">
      <c r="A68" s="9"/>
      <c r="B68" s="13"/>
      <c r="C68" s="14"/>
      <c r="D68" s="14"/>
      <c r="E68" s="10"/>
      <c r="F68" s="13"/>
      <c r="G68" s="10"/>
      <c r="H68" s="14"/>
      <c r="I68" s="14"/>
    </row>
    <row r="69" spans="1:9" x14ac:dyDescent="0.2">
      <c r="A69" s="9"/>
      <c r="B69" s="13"/>
      <c r="C69" s="14"/>
      <c r="D69" s="14"/>
      <c r="E69" s="10"/>
      <c r="F69" s="13"/>
      <c r="G69" s="10"/>
      <c r="H69" s="14"/>
      <c r="I69" s="14"/>
    </row>
    <row r="70" spans="1:9" x14ac:dyDescent="0.2">
      <c r="A70" s="9"/>
      <c r="B70" s="13"/>
      <c r="C70" s="14"/>
      <c r="D70" s="14"/>
      <c r="E70" s="10"/>
      <c r="F70" s="13"/>
      <c r="G70" s="10"/>
      <c r="H70" s="14"/>
      <c r="I70" s="14"/>
    </row>
    <row r="71" spans="1:9" x14ac:dyDescent="0.2">
      <c r="A71" s="9"/>
      <c r="B71" s="13"/>
      <c r="C71" s="14"/>
      <c r="D71" s="14"/>
      <c r="E71" s="10"/>
      <c r="F71" s="13"/>
      <c r="G71" s="10"/>
      <c r="H71" s="14"/>
      <c r="I71" s="14"/>
    </row>
    <row r="72" spans="1:9" x14ac:dyDescent="0.2">
      <c r="A72" s="9"/>
      <c r="B72" s="13"/>
      <c r="C72" s="14"/>
      <c r="D72" s="14"/>
      <c r="E72" s="10"/>
      <c r="F72" s="13"/>
      <c r="G72" s="10"/>
      <c r="H72" s="14"/>
      <c r="I72" s="14"/>
    </row>
    <row r="73" spans="1:9" x14ac:dyDescent="0.2">
      <c r="A73" s="9"/>
      <c r="B73" s="13"/>
      <c r="C73" s="14"/>
      <c r="D73" s="14"/>
      <c r="E73" s="10"/>
      <c r="F73" s="13"/>
      <c r="G73" s="10"/>
      <c r="H73" s="14"/>
      <c r="I73" s="14"/>
    </row>
    <row r="74" spans="1:9" x14ac:dyDescent="0.2">
      <c r="A74" s="9"/>
      <c r="B74" s="13"/>
      <c r="C74" s="14"/>
      <c r="D74" s="14"/>
      <c r="E74" s="10"/>
      <c r="F74" s="13"/>
      <c r="G74" s="10"/>
      <c r="H74" s="14"/>
      <c r="I74" s="14"/>
    </row>
    <row r="75" spans="1:9" x14ac:dyDescent="0.2">
      <c r="A75" s="9"/>
      <c r="B75" s="13"/>
      <c r="C75" s="14"/>
      <c r="D75" s="14"/>
      <c r="E75" s="10"/>
      <c r="F75" s="13"/>
      <c r="G75" s="10"/>
      <c r="H75" s="14"/>
      <c r="I75" s="14"/>
    </row>
    <row r="76" spans="1:9" x14ac:dyDescent="0.2">
      <c r="A76" s="9"/>
      <c r="B76" s="13"/>
      <c r="C76" s="14"/>
      <c r="D76" s="14"/>
      <c r="E76" s="10"/>
      <c r="F76" s="13"/>
      <c r="G76" s="10"/>
      <c r="H76" s="14"/>
      <c r="I76" s="14"/>
    </row>
    <row r="77" spans="1:9" x14ac:dyDescent="0.2">
      <c r="A77" s="9"/>
      <c r="B77" s="13"/>
      <c r="C77" s="14"/>
      <c r="D77" s="14"/>
      <c r="E77" s="10"/>
      <c r="F77" s="13"/>
      <c r="G77" s="10"/>
      <c r="H77" s="14"/>
      <c r="I77" s="14"/>
    </row>
    <row r="78" spans="1:9" x14ac:dyDescent="0.2">
      <c r="A78" s="9"/>
      <c r="B78" s="13"/>
      <c r="C78" s="14"/>
      <c r="D78" s="14"/>
      <c r="E78" s="10"/>
      <c r="F78" s="13"/>
      <c r="G78" s="10"/>
      <c r="H78" s="14"/>
      <c r="I78" s="14"/>
    </row>
    <row r="79" spans="1:9" x14ac:dyDescent="0.2">
      <c r="A79" s="9"/>
      <c r="B79" s="13"/>
      <c r="C79" s="14"/>
      <c r="D79" s="14"/>
      <c r="E79" s="10"/>
      <c r="F79" s="13"/>
      <c r="G79" s="10"/>
      <c r="H79" s="14"/>
      <c r="I79" s="14"/>
    </row>
    <row r="80" spans="1:9" x14ac:dyDescent="0.2">
      <c r="A80" s="9"/>
      <c r="B80" s="13"/>
      <c r="C80" s="14"/>
      <c r="D80" s="14"/>
      <c r="E80" s="10"/>
      <c r="F80" s="13"/>
      <c r="G80" s="10"/>
      <c r="H80" s="14"/>
      <c r="I80" s="14"/>
    </row>
    <row r="81" spans="1:9" x14ac:dyDescent="0.2">
      <c r="A81" s="9"/>
      <c r="B81" s="13"/>
      <c r="C81" s="14"/>
      <c r="D81" s="14"/>
      <c r="E81" s="10"/>
      <c r="F81" s="13"/>
      <c r="G81" s="10"/>
      <c r="H81" s="14"/>
      <c r="I81" s="14"/>
    </row>
    <row r="82" spans="1:9" x14ac:dyDescent="0.2">
      <c r="A82" s="9"/>
      <c r="B82" s="13"/>
      <c r="C82" s="14"/>
      <c r="D82" s="14"/>
      <c r="E82" s="10"/>
      <c r="F82" s="13"/>
      <c r="G82" s="10"/>
      <c r="H82" s="14"/>
      <c r="I82" s="14"/>
    </row>
    <row r="83" spans="1:9" x14ac:dyDescent="0.2">
      <c r="A83" s="9"/>
      <c r="B83" s="13"/>
      <c r="C83" s="14"/>
      <c r="D83" s="14"/>
      <c r="E83" s="10"/>
      <c r="F83" s="13"/>
      <c r="G83" s="10"/>
      <c r="H83" s="14"/>
      <c r="I83" s="14"/>
    </row>
    <row r="84" spans="1:9" x14ac:dyDescent="0.2">
      <c r="A84" s="9"/>
      <c r="B84" s="13"/>
      <c r="C84" s="14"/>
      <c r="D84" s="14"/>
      <c r="E84" s="10"/>
      <c r="F84" s="13"/>
      <c r="G84" s="10"/>
      <c r="H84" s="14"/>
      <c r="I84" s="14"/>
    </row>
    <row r="85" spans="1:9" x14ac:dyDescent="0.2">
      <c r="A85" s="9"/>
      <c r="B85" s="13"/>
      <c r="C85" s="14"/>
      <c r="D85" s="14"/>
      <c r="E85" s="10"/>
      <c r="F85" s="13"/>
      <c r="G85" s="10"/>
      <c r="H85" s="14"/>
      <c r="I85" s="14"/>
    </row>
    <row r="86" spans="1:9" x14ac:dyDescent="0.2">
      <c r="A86" s="9"/>
      <c r="B86" s="13"/>
      <c r="C86" s="14"/>
      <c r="D86" s="14"/>
      <c r="E86" s="10"/>
      <c r="F86" s="13"/>
      <c r="G86" s="10"/>
      <c r="H86" s="14"/>
      <c r="I86" s="14"/>
    </row>
    <row r="87" spans="1:9" x14ac:dyDescent="0.2">
      <c r="A87" s="9"/>
      <c r="B87" s="13"/>
      <c r="C87" s="14"/>
      <c r="D87" s="14"/>
      <c r="E87" s="10"/>
      <c r="F87" s="13"/>
      <c r="G87" s="10"/>
      <c r="H87" s="14"/>
      <c r="I87" s="14"/>
    </row>
    <row r="88" spans="1:9" x14ac:dyDescent="0.2">
      <c r="A88" s="9"/>
      <c r="B88" s="13"/>
      <c r="C88" s="14"/>
      <c r="D88" s="14"/>
      <c r="E88" s="10"/>
      <c r="F88" s="13"/>
      <c r="G88" s="10"/>
      <c r="H88" s="14"/>
      <c r="I88" s="14"/>
    </row>
    <row r="89" spans="1:9" x14ac:dyDescent="0.2">
      <c r="A89" s="9"/>
      <c r="B89" s="13"/>
      <c r="C89" s="14"/>
      <c r="D89" s="14"/>
      <c r="E89" s="10"/>
      <c r="F89" s="13"/>
      <c r="G89" s="10"/>
      <c r="H89" s="14"/>
      <c r="I89" s="14"/>
    </row>
    <row r="90" spans="1:9" x14ac:dyDescent="0.2">
      <c r="A90" s="9"/>
      <c r="B90" s="13"/>
      <c r="C90" s="14"/>
      <c r="D90" s="14"/>
      <c r="E90" s="10"/>
      <c r="F90" s="13"/>
      <c r="G90" s="10"/>
      <c r="H90" s="14"/>
      <c r="I90" s="14"/>
    </row>
    <row r="91" spans="1:9" x14ac:dyDescent="0.2">
      <c r="A91" s="9"/>
      <c r="B91" s="13"/>
      <c r="C91" s="14"/>
      <c r="D91" s="14"/>
      <c r="E91" s="10"/>
      <c r="F91" s="13"/>
      <c r="G91" s="10"/>
      <c r="H91" s="14"/>
      <c r="I91" s="14"/>
    </row>
    <row r="92" spans="1:9" x14ac:dyDescent="0.2">
      <c r="A92" s="9"/>
      <c r="B92" s="13"/>
      <c r="C92" s="14"/>
      <c r="D92" s="14"/>
      <c r="E92" s="10"/>
      <c r="F92" s="13"/>
      <c r="G92" s="10"/>
      <c r="H92" s="14"/>
      <c r="I92" s="14"/>
    </row>
    <row r="93" spans="1:9" x14ac:dyDescent="0.2">
      <c r="A93" s="9"/>
      <c r="B93" s="13"/>
      <c r="C93" s="14"/>
      <c r="D93" s="14"/>
      <c r="E93" s="10"/>
      <c r="F93" s="13"/>
      <c r="G93" s="10"/>
      <c r="H93" s="14"/>
      <c r="I93" s="14"/>
    </row>
    <row r="94" spans="1:9" x14ac:dyDescent="0.2">
      <c r="A94" s="9"/>
      <c r="B94" s="13"/>
      <c r="C94" s="14"/>
      <c r="D94" s="14"/>
      <c r="E94" s="10"/>
      <c r="F94" s="13"/>
      <c r="G94" s="10"/>
      <c r="H94" s="14"/>
      <c r="I94" s="14"/>
    </row>
    <row r="95" spans="1:9" x14ac:dyDescent="0.2">
      <c r="A95" s="9"/>
      <c r="B95" s="13"/>
      <c r="C95" s="14"/>
      <c r="D95" s="14"/>
      <c r="E95" s="10"/>
      <c r="F95" s="13"/>
      <c r="G95" s="10"/>
      <c r="H95" s="14"/>
      <c r="I95" s="14"/>
    </row>
    <row r="96" spans="1:9" x14ac:dyDescent="0.2">
      <c r="A96" s="9"/>
      <c r="B96" s="13"/>
      <c r="C96" s="14"/>
      <c r="D96" s="14"/>
      <c r="E96" s="10"/>
      <c r="F96" s="13"/>
      <c r="G96" s="10"/>
      <c r="H96" s="14"/>
      <c r="I96" s="14"/>
    </row>
    <row r="97" spans="1:9" x14ac:dyDescent="0.2">
      <c r="A97" s="9"/>
      <c r="B97" s="13"/>
      <c r="C97" s="14"/>
      <c r="D97" s="14"/>
      <c r="E97" s="10"/>
      <c r="F97" s="13"/>
      <c r="G97" s="10"/>
      <c r="H97" s="14"/>
      <c r="I97" s="14"/>
    </row>
    <row r="98" spans="1:9" x14ac:dyDescent="0.2">
      <c r="A98" s="9"/>
      <c r="B98" s="13"/>
      <c r="C98" s="14"/>
      <c r="D98" s="14"/>
      <c r="E98" s="10"/>
      <c r="F98" s="13"/>
      <c r="G98" s="10"/>
      <c r="H98" s="14"/>
      <c r="I98" s="14"/>
    </row>
    <row r="99" spans="1:9" x14ac:dyDescent="0.2">
      <c r="A99" s="9"/>
      <c r="B99" s="13"/>
      <c r="C99" s="14"/>
      <c r="D99" s="14"/>
      <c r="E99" s="10"/>
      <c r="F99" s="13"/>
      <c r="G99" s="10"/>
      <c r="H99" s="14"/>
      <c r="I99" s="14"/>
    </row>
    <row r="100" spans="1:9" x14ac:dyDescent="0.2">
      <c r="A100" s="9"/>
      <c r="B100" s="13"/>
      <c r="C100" s="14"/>
      <c r="D100" s="14"/>
      <c r="E100" s="10"/>
      <c r="F100" s="13"/>
      <c r="G100" s="10"/>
      <c r="H100" s="14"/>
      <c r="I100" s="14"/>
    </row>
    <row r="101" spans="1:9" x14ac:dyDescent="0.2">
      <c r="A101" s="9"/>
      <c r="B101" s="13"/>
      <c r="C101" s="14"/>
      <c r="D101" s="14"/>
      <c r="E101" s="10"/>
      <c r="F101" s="13"/>
      <c r="G101" s="10"/>
      <c r="H101" s="14"/>
      <c r="I101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E3B0-8DFB-4320-94CE-6A1DBDC28148}">
  <dimension ref="A1:K91"/>
  <sheetViews>
    <sheetView workbookViewId="0">
      <selection activeCell="I15" sqref="I15"/>
    </sheetView>
  </sheetViews>
  <sheetFormatPr defaultColWidth="8.875" defaultRowHeight="14.25" x14ac:dyDescent="0.2"/>
  <cols>
    <col min="1" max="1" width="11.125" style="2" bestFit="1" customWidth="1"/>
    <col min="2" max="5" width="11" bestFit="1" customWidth="1"/>
    <col min="7" max="8" width="10.375" bestFit="1" customWidth="1"/>
    <col min="9" max="10" width="11" bestFit="1" customWidth="1"/>
  </cols>
  <sheetData>
    <row r="1" spans="1:11" x14ac:dyDescent="0.2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K1" s="15" t="s">
        <v>8</v>
      </c>
    </row>
    <row r="2" spans="1:11" x14ac:dyDescent="0.2">
      <c r="A2" s="30">
        <v>42247</v>
      </c>
      <c r="B2" s="31">
        <v>1</v>
      </c>
      <c r="C2" s="32">
        <v>3400</v>
      </c>
      <c r="D2" s="29">
        <v>3400</v>
      </c>
      <c r="E2" s="28">
        <v>0</v>
      </c>
      <c r="F2" s="33">
        <f t="shared" ref="F2:F14" si="0">E2/C2+B2</f>
        <v>1</v>
      </c>
      <c r="G2" s="28">
        <v>0</v>
      </c>
      <c r="H2" s="29">
        <f t="shared" ref="H2:H14" si="1">G2/F2+C2</f>
        <v>3400</v>
      </c>
      <c r="I2" s="29">
        <f>D2</f>
        <v>3400</v>
      </c>
    </row>
    <row r="3" spans="1:11" x14ac:dyDescent="0.2">
      <c r="A3" s="30">
        <v>42277</v>
      </c>
      <c r="B3" s="33">
        <f>F2</f>
        <v>1</v>
      </c>
      <c r="C3" s="29">
        <f>H2</f>
        <v>3400</v>
      </c>
      <c r="D3" s="29">
        <v>3400</v>
      </c>
      <c r="E3" s="28">
        <f t="shared" ref="E3:E14" si="2">I3-D3-G3</f>
        <v>0</v>
      </c>
      <c r="F3" s="33">
        <f t="shared" si="0"/>
        <v>1</v>
      </c>
      <c r="G3" s="28">
        <v>0</v>
      </c>
      <c r="H3" s="29">
        <f t="shared" si="1"/>
        <v>3400</v>
      </c>
      <c r="I3" s="29">
        <f>D3</f>
        <v>3400</v>
      </c>
    </row>
    <row r="4" spans="1:11" x14ac:dyDescent="0.2">
      <c r="A4" s="30">
        <v>42308</v>
      </c>
      <c r="B4" s="33">
        <f t="shared" ref="B4:B14" si="3">F3</f>
        <v>1</v>
      </c>
      <c r="C4" s="29">
        <f t="shared" ref="C4:C14" si="4">H3</f>
        <v>3400</v>
      </c>
      <c r="D4" s="29">
        <v>3400</v>
      </c>
      <c r="E4" s="28">
        <f t="shared" si="2"/>
        <v>0</v>
      </c>
      <c r="F4" s="33">
        <f t="shared" si="0"/>
        <v>1</v>
      </c>
      <c r="G4" s="28">
        <v>0</v>
      </c>
      <c r="H4" s="29">
        <f t="shared" si="1"/>
        <v>3400</v>
      </c>
      <c r="I4" s="29">
        <f t="shared" ref="I4:I14" si="5">D4</f>
        <v>3400</v>
      </c>
    </row>
    <row r="5" spans="1:11" x14ac:dyDescent="0.2">
      <c r="A5" s="30">
        <v>42338</v>
      </c>
      <c r="B5" s="33">
        <f t="shared" si="3"/>
        <v>1</v>
      </c>
      <c r="C5" s="29">
        <f t="shared" si="4"/>
        <v>3400</v>
      </c>
      <c r="D5" s="29">
        <v>3400</v>
      </c>
      <c r="E5" s="28">
        <f t="shared" si="2"/>
        <v>0</v>
      </c>
      <c r="F5" s="33">
        <f t="shared" si="0"/>
        <v>1</v>
      </c>
      <c r="G5" s="28">
        <v>0</v>
      </c>
      <c r="H5" s="29">
        <f t="shared" si="1"/>
        <v>3400</v>
      </c>
      <c r="I5" s="29">
        <f t="shared" si="5"/>
        <v>3400</v>
      </c>
    </row>
    <row r="6" spans="1:11" x14ac:dyDescent="0.2">
      <c r="A6" s="30">
        <v>42369</v>
      </c>
      <c r="B6" s="33">
        <f t="shared" si="3"/>
        <v>1</v>
      </c>
      <c r="C6" s="29">
        <f t="shared" si="4"/>
        <v>3400</v>
      </c>
      <c r="D6" s="29">
        <v>3400</v>
      </c>
      <c r="E6" s="28">
        <f t="shared" si="2"/>
        <v>0</v>
      </c>
      <c r="F6" s="33">
        <f t="shared" si="0"/>
        <v>1</v>
      </c>
      <c r="G6" s="28">
        <v>0</v>
      </c>
      <c r="H6" s="29">
        <f t="shared" si="1"/>
        <v>3400</v>
      </c>
      <c r="I6" s="29">
        <f t="shared" si="5"/>
        <v>3400</v>
      </c>
    </row>
    <row r="7" spans="1:11" x14ac:dyDescent="0.2">
      <c r="A7" s="30">
        <v>42400</v>
      </c>
      <c r="B7" s="33">
        <f t="shared" si="3"/>
        <v>1</v>
      </c>
      <c r="C7" s="29">
        <f t="shared" si="4"/>
        <v>3400</v>
      </c>
      <c r="D7" s="29">
        <v>3400</v>
      </c>
      <c r="E7" s="28">
        <f t="shared" si="2"/>
        <v>0</v>
      </c>
      <c r="F7" s="33">
        <f t="shared" si="0"/>
        <v>1</v>
      </c>
      <c r="G7" s="28">
        <v>0</v>
      </c>
      <c r="H7" s="29">
        <f t="shared" si="1"/>
        <v>3400</v>
      </c>
      <c r="I7" s="29">
        <f t="shared" si="5"/>
        <v>3400</v>
      </c>
    </row>
    <row r="8" spans="1:11" x14ac:dyDescent="0.2">
      <c r="A8" s="30">
        <v>42429</v>
      </c>
      <c r="B8" s="33">
        <f t="shared" si="3"/>
        <v>1</v>
      </c>
      <c r="C8" s="29">
        <f t="shared" si="4"/>
        <v>3400</v>
      </c>
      <c r="D8" s="29">
        <v>3400</v>
      </c>
      <c r="E8" s="28">
        <f t="shared" si="2"/>
        <v>0</v>
      </c>
      <c r="F8" s="33">
        <f t="shared" si="0"/>
        <v>1</v>
      </c>
      <c r="G8" s="28">
        <v>0</v>
      </c>
      <c r="H8" s="29">
        <f t="shared" si="1"/>
        <v>3400</v>
      </c>
      <c r="I8" s="29">
        <f t="shared" si="5"/>
        <v>3400</v>
      </c>
    </row>
    <row r="9" spans="1:11" x14ac:dyDescent="0.2">
      <c r="A9" s="30">
        <v>42460</v>
      </c>
      <c r="B9" s="33">
        <f t="shared" si="3"/>
        <v>1</v>
      </c>
      <c r="C9" s="29">
        <f t="shared" si="4"/>
        <v>3400</v>
      </c>
      <c r="D9" s="29">
        <v>3400</v>
      </c>
      <c r="E9" s="28">
        <f t="shared" si="2"/>
        <v>0</v>
      </c>
      <c r="F9" s="33">
        <f t="shared" si="0"/>
        <v>1</v>
      </c>
      <c r="G9" s="28">
        <v>0</v>
      </c>
      <c r="H9" s="29">
        <f t="shared" si="1"/>
        <v>3400</v>
      </c>
      <c r="I9" s="29">
        <f t="shared" si="5"/>
        <v>3400</v>
      </c>
    </row>
    <row r="10" spans="1:11" x14ac:dyDescent="0.2">
      <c r="A10" s="30">
        <v>42490</v>
      </c>
      <c r="B10" s="33">
        <f t="shared" si="3"/>
        <v>1</v>
      </c>
      <c r="C10" s="29">
        <f t="shared" si="4"/>
        <v>3400</v>
      </c>
      <c r="D10" s="29">
        <v>3400</v>
      </c>
      <c r="E10" s="28">
        <f t="shared" si="2"/>
        <v>0</v>
      </c>
      <c r="F10" s="33">
        <f t="shared" si="0"/>
        <v>1</v>
      </c>
      <c r="G10" s="28">
        <v>0</v>
      </c>
      <c r="H10" s="29">
        <f t="shared" si="1"/>
        <v>3400</v>
      </c>
      <c r="I10" s="29">
        <f t="shared" si="5"/>
        <v>3400</v>
      </c>
    </row>
    <row r="11" spans="1:11" x14ac:dyDescent="0.2">
      <c r="A11" s="30">
        <v>42521</v>
      </c>
      <c r="B11" s="33">
        <f t="shared" si="3"/>
        <v>1</v>
      </c>
      <c r="C11" s="29">
        <f t="shared" si="4"/>
        <v>3400</v>
      </c>
      <c r="D11" s="29">
        <v>3400</v>
      </c>
      <c r="E11" s="28">
        <f t="shared" si="2"/>
        <v>0</v>
      </c>
      <c r="F11" s="33">
        <f t="shared" si="0"/>
        <v>1</v>
      </c>
      <c r="G11" s="28">
        <v>0</v>
      </c>
      <c r="H11" s="29">
        <f t="shared" si="1"/>
        <v>3400</v>
      </c>
      <c r="I11" s="29">
        <f t="shared" si="5"/>
        <v>3400</v>
      </c>
    </row>
    <row r="12" spans="1:11" x14ac:dyDescent="0.2">
      <c r="A12" s="30">
        <v>42551</v>
      </c>
      <c r="B12" s="33">
        <f t="shared" si="3"/>
        <v>1</v>
      </c>
      <c r="C12" s="29">
        <f t="shared" si="4"/>
        <v>3400</v>
      </c>
      <c r="D12" s="29">
        <v>3400</v>
      </c>
      <c r="E12" s="28">
        <f t="shared" si="2"/>
        <v>0</v>
      </c>
      <c r="F12" s="33">
        <f t="shared" si="0"/>
        <v>1</v>
      </c>
      <c r="G12" s="28">
        <v>0</v>
      </c>
      <c r="H12" s="29">
        <f t="shared" si="1"/>
        <v>3400</v>
      </c>
      <c r="I12" s="29">
        <f t="shared" si="5"/>
        <v>3400</v>
      </c>
    </row>
    <row r="13" spans="1:11" x14ac:dyDescent="0.2">
      <c r="A13" s="30">
        <v>42582</v>
      </c>
      <c r="B13" s="33">
        <f t="shared" si="3"/>
        <v>1</v>
      </c>
      <c r="C13" s="29">
        <f t="shared" si="4"/>
        <v>3400</v>
      </c>
      <c r="D13" s="29">
        <v>3400</v>
      </c>
      <c r="E13" s="28">
        <f t="shared" si="2"/>
        <v>0</v>
      </c>
      <c r="F13" s="33">
        <f t="shared" si="0"/>
        <v>1</v>
      </c>
      <c r="G13" s="28">
        <v>0</v>
      </c>
      <c r="H13" s="29">
        <f t="shared" si="1"/>
        <v>3400</v>
      </c>
      <c r="I13" s="29">
        <f t="shared" si="5"/>
        <v>3400</v>
      </c>
    </row>
    <row r="14" spans="1:11" x14ac:dyDescent="0.2">
      <c r="A14" s="30">
        <v>42613</v>
      </c>
      <c r="B14" s="33">
        <f t="shared" si="3"/>
        <v>1</v>
      </c>
      <c r="C14" s="29">
        <f t="shared" si="4"/>
        <v>3400</v>
      </c>
      <c r="D14" s="29">
        <v>3400</v>
      </c>
      <c r="E14" s="28">
        <f t="shared" si="2"/>
        <v>0</v>
      </c>
      <c r="F14" s="33">
        <f t="shared" si="0"/>
        <v>1</v>
      </c>
      <c r="G14" s="28">
        <v>0</v>
      </c>
      <c r="H14" s="29">
        <f t="shared" si="1"/>
        <v>3400</v>
      </c>
      <c r="I14" s="29">
        <f t="shared" si="5"/>
        <v>3400</v>
      </c>
    </row>
    <row r="15" spans="1:11" x14ac:dyDescent="0.2">
      <c r="A15" s="9">
        <v>42643</v>
      </c>
      <c r="B15" s="8">
        <v>1</v>
      </c>
      <c r="C15" s="7">
        <v>3400</v>
      </c>
      <c r="D15" s="4">
        <v>3400</v>
      </c>
      <c r="E15" s="10">
        <f>I15-D15-G15</f>
        <v>22.920000000000073</v>
      </c>
      <c r="F15" s="6">
        <f>E15/C15+B15</f>
        <v>1.0067411764705883</v>
      </c>
      <c r="G15" s="22">
        <v>0</v>
      </c>
      <c r="H15" s="4">
        <f>G15/F15+C15</f>
        <v>3400</v>
      </c>
      <c r="I15" s="24">
        <v>3422.92</v>
      </c>
    </row>
    <row r="16" spans="1:11" x14ac:dyDescent="0.2">
      <c r="A16" s="9">
        <v>42674</v>
      </c>
      <c r="B16" s="6">
        <f>F15</f>
        <v>1.0067411764705883</v>
      </c>
      <c r="C16" s="4">
        <f>H15</f>
        <v>3400</v>
      </c>
      <c r="D16" s="4">
        <f>I15</f>
        <v>3422.92</v>
      </c>
      <c r="E16" s="10">
        <f t="shared" ref="E16:E46" si="6">I16-D16-G16</f>
        <v>20.259999999999764</v>
      </c>
      <c r="F16" s="6">
        <f>E16/C16+B16</f>
        <v>1.0126999999999999</v>
      </c>
      <c r="G16" s="22">
        <v>0</v>
      </c>
      <c r="H16" s="4">
        <f>G16/F16+C16</f>
        <v>3400</v>
      </c>
      <c r="I16" s="24">
        <v>3443.18</v>
      </c>
    </row>
    <row r="17" spans="1:9" x14ac:dyDescent="0.2">
      <c r="A17" s="9">
        <v>42704</v>
      </c>
      <c r="B17" s="6">
        <f t="shared" ref="B17:B46" si="7">F16</f>
        <v>1.0126999999999999</v>
      </c>
      <c r="C17" s="4">
        <f t="shared" ref="C17:C46" si="8">H16</f>
        <v>3400</v>
      </c>
      <c r="D17" s="4">
        <f t="shared" ref="D17:D46" si="9">I16</f>
        <v>3443.18</v>
      </c>
      <c r="E17" s="10">
        <f t="shared" si="6"/>
        <v>-57.389999999999873</v>
      </c>
      <c r="F17" s="6">
        <f t="shared" ref="F17:F46" si="10">E17/C17+B17</f>
        <v>0.99582058823529407</v>
      </c>
      <c r="G17" s="22">
        <v>0</v>
      </c>
      <c r="H17" s="4">
        <f t="shared" ref="H17:H46" si="11">G17/F17+C17</f>
        <v>3400</v>
      </c>
      <c r="I17" s="24">
        <v>3385.79</v>
      </c>
    </row>
    <row r="18" spans="1:9" x14ac:dyDescent="0.2">
      <c r="A18" s="9">
        <v>42735</v>
      </c>
      <c r="B18" s="6">
        <f t="shared" si="7"/>
        <v>0.99582058823529407</v>
      </c>
      <c r="C18" s="4">
        <f t="shared" si="8"/>
        <v>3400</v>
      </c>
      <c r="D18" s="4">
        <f t="shared" si="9"/>
        <v>3385.79</v>
      </c>
      <c r="E18" s="10">
        <f t="shared" si="6"/>
        <v>222.80000000000018</v>
      </c>
      <c r="F18" s="6">
        <f t="shared" si="10"/>
        <v>1.06135</v>
      </c>
      <c r="G18" s="22">
        <v>0</v>
      </c>
      <c r="H18" s="4">
        <f t="shared" si="11"/>
        <v>3400</v>
      </c>
      <c r="I18" s="24">
        <v>3608.59</v>
      </c>
    </row>
    <row r="19" spans="1:9" x14ac:dyDescent="0.2">
      <c r="A19" s="3">
        <v>42766</v>
      </c>
      <c r="B19" s="6">
        <f t="shared" si="7"/>
        <v>1.06135</v>
      </c>
      <c r="C19" s="4">
        <f t="shared" si="8"/>
        <v>3400</v>
      </c>
      <c r="D19" s="4">
        <f t="shared" si="9"/>
        <v>3608.59</v>
      </c>
      <c r="E19" s="10">
        <f t="shared" si="6"/>
        <v>218.20000000000073</v>
      </c>
      <c r="F19" s="6">
        <f t="shared" si="10"/>
        <v>1.1255264705882355</v>
      </c>
      <c r="G19" s="22">
        <v>15320</v>
      </c>
      <c r="H19" s="4">
        <f t="shared" si="11"/>
        <v>17011.407994690064</v>
      </c>
      <c r="I19" s="24">
        <v>19146.79</v>
      </c>
    </row>
    <row r="20" spans="1:9" x14ac:dyDescent="0.2">
      <c r="A20" s="3">
        <v>42794</v>
      </c>
      <c r="B20" s="6">
        <f t="shared" si="7"/>
        <v>1.1255264705882355</v>
      </c>
      <c r="C20" s="4">
        <f t="shared" si="8"/>
        <v>17011.407994690064</v>
      </c>
      <c r="D20" s="4">
        <f t="shared" si="9"/>
        <v>19146.79</v>
      </c>
      <c r="E20" s="10">
        <f t="shared" si="6"/>
        <v>385.18999999999869</v>
      </c>
      <c r="F20" s="6">
        <f t="shared" si="10"/>
        <v>1.1481695110773138</v>
      </c>
      <c r="G20" s="22">
        <v>3960</v>
      </c>
      <c r="H20" s="4">
        <f t="shared" si="11"/>
        <v>20460.376079798316</v>
      </c>
      <c r="I20" s="24">
        <v>23491.98</v>
      </c>
    </row>
    <row r="21" spans="1:9" x14ac:dyDescent="0.2">
      <c r="A21" s="3">
        <v>42825</v>
      </c>
      <c r="B21" s="6">
        <f t="shared" si="7"/>
        <v>1.1481695110773138</v>
      </c>
      <c r="C21" s="4">
        <f t="shared" si="8"/>
        <v>20460.376079798316</v>
      </c>
      <c r="D21" s="4">
        <f t="shared" si="9"/>
        <v>23491.98</v>
      </c>
      <c r="E21" s="10">
        <f t="shared" si="6"/>
        <v>324.86000000000058</v>
      </c>
      <c r="F21" s="6">
        <f t="shared" si="10"/>
        <v>1.1640470295908054</v>
      </c>
      <c r="G21" s="22">
        <v>0</v>
      </c>
      <c r="H21" s="4">
        <f t="shared" si="11"/>
        <v>20460.376079798316</v>
      </c>
      <c r="I21" s="24">
        <v>23816.84</v>
      </c>
    </row>
    <row r="22" spans="1:9" x14ac:dyDescent="0.2">
      <c r="A22" s="3">
        <v>42855</v>
      </c>
      <c r="B22" s="6">
        <f t="shared" si="7"/>
        <v>1.1640470295908054</v>
      </c>
      <c r="C22" s="4">
        <f t="shared" si="8"/>
        <v>20460.376079798316</v>
      </c>
      <c r="D22" s="4">
        <f t="shared" si="9"/>
        <v>23816.84</v>
      </c>
      <c r="E22" s="10">
        <f t="shared" si="6"/>
        <v>-174.61999999999898</v>
      </c>
      <c r="F22" s="6">
        <f t="shared" si="10"/>
        <v>1.1555124846088873</v>
      </c>
      <c r="G22" s="22">
        <v>15840</v>
      </c>
      <c r="H22" s="4">
        <f t="shared" si="11"/>
        <v>34168.579332454174</v>
      </c>
      <c r="I22" s="24">
        <v>39482.22</v>
      </c>
    </row>
    <row r="23" spans="1:9" x14ac:dyDescent="0.2">
      <c r="A23" s="3">
        <v>42886</v>
      </c>
      <c r="B23" s="6">
        <f t="shared" si="7"/>
        <v>1.1555124846088873</v>
      </c>
      <c r="C23" s="4">
        <f t="shared" si="8"/>
        <v>34168.579332454174</v>
      </c>
      <c r="D23" s="4">
        <f t="shared" si="9"/>
        <v>39482.22</v>
      </c>
      <c r="E23" s="10">
        <f t="shared" si="6"/>
        <v>71.739999999997963</v>
      </c>
      <c r="F23" s="6">
        <f t="shared" si="10"/>
        <v>1.1576120743899543</v>
      </c>
      <c r="G23" s="22">
        <v>15840</v>
      </c>
      <c r="H23" s="4">
        <f t="shared" si="11"/>
        <v>47851.919676280027</v>
      </c>
      <c r="I23" s="24">
        <v>55393.96</v>
      </c>
    </row>
    <row r="24" spans="1:9" x14ac:dyDescent="0.2">
      <c r="A24" s="3">
        <v>42916</v>
      </c>
      <c r="B24" s="6">
        <f t="shared" si="7"/>
        <v>1.1576120743899543</v>
      </c>
      <c r="C24" s="4">
        <f t="shared" si="8"/>
        <v>47851.919676280027</v>
      </c>
      <c r="D24" s="4">
        <f t="shared" si="9"/>
        <v>55393.96</v>
      </c>
      <c r="E24" s="10">
        <f t="shared" si="6"/>
        <v>2134.5299999999988</v>
      </c>
      <c r="F24" s="6">
        <f t="shared" si="10"/>
        <v>1.2022190622483342</v>
      </c>
      <c r="G24" s="22">
        <v>0</v>
      </c>
      <c r="H24" s="4">
        <f t="shared" si="11"/>
        <v>47851.919676280027</v>
      </c>
      <c r="I24" s="24">
        <v>57528.49</v>
      </c>
    </row>
    <row r="25" spans="1:9" x14ac:dyDescent="0.2">
      <c r="A25" s="3">
        <v>42947</v>
      </c>
      <c r="B25" s="6">
        <f t="shared" si="7"/>
        <v>1.2022190622483342</v>
      </c>
      <c r="C25" s="4">
        <f t="shared" si="8"/>
        <v>47851.919676280027</v>
      </c>
      <c r="D25" s="4">
        <f t="shared" si="9"/>
        <v>57528.49</v>
      </c>
      <c r="E25" s="10">
        <f t="shared" si="6"/>
        <v>-819.79000000000087</v>
      </c>
      <c r="F25" s="6">
        <f t="shared" si="10"/>
        <v>1.185087252165355</v>
      </c>
      <c r="G25" s="22">
        <v>0</v>
      </c>
      <c r="H25" s="4">
        <f t="shared" si="11"/>
        <v>47851.919676280027</v>
      </c>
      <c r="I25" s="24">
        <v>56708.7</v>
      </c>
    </row>
    <row r="26" spans="1:9" x14ac:dyDescent="0.2">
      <c r="A26" s="3">
        <v>42978</v>
      </c>
      <c r="B26" s="6">
        <f t="shared" si="7"/>
        <v>1.185087252165355</v>
      </c>
      <c r="C26" s="4">
        <f t="shared" si="8"/>
        <v>47851.919676280027</v>
      </c>
      <c r="D26" s="4">
        <f t="shared" si="9"/>
        <v>56708.7</v>
      </c>
      <c r="E26" s="10">
        <f t="shared" si="6"/>
        <v>639.7300000000032</v>
      </c>
      <c r="F26" s="6">
        <f t="shared" si="10"/>
        <v>1.1984562038046582</v>
      </c>
      <c r="G26" s="22">
        <v>0</v>
      </c>
      <c r="H26" s="4">
        <f t="shared" si="11"/>
        <v>47851.919676280027</v>
      </c>
      <c r="I26" s="24">
        <v>57348.43</v>
      </c>
    </row>
    <row r="27" spans="1:9" x14ac:dyDescent="0.2">
      <c r="A27" s="3">
        <v>43008</v>
      </c>
      <c r="B27" s="6">
        <f t="shared" si="7"/>
        <v>1.1984562038046582</v>
      </c>
      <c r="C27" s="4">
        <f t="shared" si="8"/>
        <v>47851.919676280027</v>
      </c>
      <c r="D27" s="4">
        <f t="shared" si="9"/>
        <v>57348.43</v>
      </c>
      <c r="E27" s="10">
        <f t="shared" si="6"/>
        <v>798.40000000000146</v>
      </c>
      <c r="F27" s="6">
        <f t="shared" si="10"/>
        <v>1.2151410098772506</v>
      </c>
      <c r="G27" s="22">
        <v>0</v>
      </c>
      <c r="H27" s="4">
        <f t="shared" si="11"/>
        <v>47851.919676280027</v>
      </c>
      <c r="I27" s="24">
        <v>58146.83</v>
      </c>
    </row>
    <row r="28" spans="1:9" x14ac:dyDescent="0.2">
      <c r="A28" s="3">
        <v>43039</v>
      </c>
      <c r="B28" s="6">
        <f t="shared" si="7"/>
        <v>1.2151410098772506</v>
      </c>
      <c r="C28" s="4">
        <f t="shared" si="8"/>
        <v>47851.919676280027</v>
      </c>
      <c r="D28" s="4">
        <f t="shared" si="9"/>
        <v>58146.83</v>
      </c>
      <c r="E28" s="10">
        <f t="shared" si="6"/>
        <v>1652.1899999999951</v>
      </c>
      <c r="F28" s="6">
        <f t="shared" si="10"/>
        <v>1.2496681513415246</v>
      </c>
      <c r="G28" s="22">
        <v>0</v>
      </c>
      <c r="H28" s="4">
        <f t="shared" si="11"/>
        <v>47851.919676280027</v>
      </c>
      <c r="I28" s="24">
        <v>59799.02</v>
      </c>
    </row>
    <row r="29" spans="1:9" x14ac:dyDescent="0.2">
      <c r="A29" s="3">
        <v>43069</v>
      </c>
      <c r="B29" s="6">
        <f t="shared" si="7"/>
        <v>1.2496681513415246</v>
      </c>
      <c r="C29" s="4">
        <f t="shared" si="8"/>
        <v>47851.919676280027</v>
      </c>
      <c r="D29" s="4">
        <f t="shared" si="9"/>
        <v>59799.02</v>
      </c>
      <c r="E29" s="10">
        <f t="shared" si="6"/>
        <v>-1755.6499999999942</v>
      </c>
      <c r="F29" s="6">
        <f t="shared" si="10"/>
        <v>1.2129789231584751</v>
      </c>
      <c r="G29" s="22">
        <v>3960</v>
      </c>
      <c r="H29" s="4">
        <f t="shared" si="11"/>
        <v>51116.60954384059</v>
      </c>
      <c r="I29" s="24">
        <v>62003.37</v>
      </c>
    </row>
    <row r="30" spans="1:9" x14ac:dyDescent="0.2">
      <c r="A30" s="3">
        <v>43100</v>
      </c>
      <c r="B30" s="6">
        <f t="shared" si="7"/>
        <v>1.2129789231584751</v>
      </c>
      <c r="C30" s="4">
        <f t="shared" si="8"/>
        <v>51116.60954384059</v>
      </c>
      <c r="D30" s="4">
        <f t="shared" si="9"/>
        <v>62003.37</v>
      </c>
      <c r="E30" s="10">
        <f t="shared" si="6"/>
        <v>976.73999999999796</v>
      </c>
      <c r="F30" s="6">
        <f t="shared" si="10"/>
        <v>1.2320869979841791</v>
      </c>
      <c r="G30" s="22">
        <v>0</v>
      </c>
      <c r="H30" s="4">
        <f t="shared" si="11"/>
        <v>51116.60954384059</v>
      </c>
      <c r="I30" s="24">
        <v>62980.11</v>
      </c>
    </row>
    <row r="31" spans="1:9" x14ac:dyDescent="0.2">
      <c r="A31" s="3">
        <v>43131</v>
      </c>
      <c r="B31" s="6">
        <f t="shared" si="7"/>
        <v>1.2320869979841791</v>
      </c>
      <c r="C31" s="4">
        <f t="shared" si="8"/>
        <v>51116.60954384059</v>
      </c>
      <c r="D31" s="4">
        <f t="shared" si="9"/>
        <v>62980.11</v>
      </c>
      <c r="E31" s="10">
        <f t="shared" si="6"/>
        <v>591.5</v>
      </c>
      <c r="F31" s="6">
        <f t="shared" si="10"/>
        <v>1.2436585792232027</v>
      </c>
      <c r="G31" s="23">
        <v>0</v>
      </c>
      <c r="H31" s="4">
        <f t="shared" si="11"/>
        <v>51116.60954384059</v>
      </c>
      <c r="I31" s="24">
        <v>63571.61</v>
      </c>
    </row>
    <row r="32" spans="1:9" x14ac:dyDescent="0.2">
      <c r="A32" s="3">
        <v>43159</v>
      </c>
      <c r="B32" s="6">
        <f t="shared" si="7"/>
        <v>1.2436585792232027</v>
      </c>
      <c r="C32" s="4">
        <f t="shared" si="8"/>
        <v>51116.60954384059</v>
      </c>
      <c r="D32" s="4">
        <f t="shared" si="9"/>
        <v>63571.61</v>
      </c>
      <c r="E32" s="10">
        <f t="shared" si="6"/>
        <v>-1420.9400000000023</v>
      </c>
      <c r="F32" s="6">
        <f t="shared" si="10"/>
        <v>1.2158605696783535</v>
      </c>
      <c r="G32" s="22">
        <v>0</v>
      </c>
      <c r="H32" s="4">
        <f t="shared" si="11"/>
        <v>51116.60954384059</v>
      </c>
      <c r="I32" s="24">
        <v>62150.67</v>
      </c>
    </row>
    <row r="33" spans="1:10" x14ac:dyDescent="0.2">
      <c r="A33" s="3">
        <v>43190</v>
      </c>
      <c r="B33" s="6">
        <f t="shared" si="7"/>
        <v>1.2158605696783535</v>
      </c>
      <c r="C33" s="4">
        <f t="shared" si="8"/>
        <v>51116.60954384059</v>
      </c>
      <c r="D33" s="4">
        <f t="shared" si="9"/>
        <v>62150.67</v>
      </c>
      <c r="E33" s="10">
        <f t="shared" si="6"/>
        <v>1855.8400000000038</v>
      </c>
      <c r="F33" s="6">
        <f t="shared" si="10"/>
        <v>1.2521665769930275</v>
      </c>
      <c r="G33" s="22">
        <v>0</v>
      </c>
      <c r="H33" s="4">
        <f t="shared" si="11"/>
        <v>51116.60954384059</v>
      </c>
      <c r="I33" s="24">
        <v>64006.51</v>
      </c>
      <c r="J33" t="s">
        <v>9</v>
      </c>
    </row>
    <row r="34" spans="1:10" x14ac:dyDescent="0.2">
      <c r="A34" s="3">
        <v>43220</v>
      </c>
      <c r="B34" s="6">
        <f t="shared" si="7"/>
        <v>1.2521665769930275</v>
      </c>
      <c r="C34" s="4">
        <f t="shared" si="8"/>
        <v>51116.60954384059</v>
      </c>
      <c r="D34" s="4">
        <f t="shared" si="9"/>
        <v>64006.51</v>
      </c>
      <c r="E34" s="10">
        <f t="shared" si="6"/>
        <v>-479.47000000000844</v>
      </c>
      <c r="F34" s="6">
        <f t="shared" si="10"/>
        <v>1.2427866512843635</v>
      </c>
      <c r="G34" s="22">
        <v>15927.75</v>
      </c>
      <c r="H34" s="4">
        <f t="shared" si="11"/>
        <v>63932.767476933448</v>
      </c>
      <c r="I34" s="24">
        <v>79454.789999999994</v>
      </c>
      <c r="J34" s="16">
        <f>F46^(1/YEARFRAC(A46,A15))</f>
        <v>1.1435681997786131</v>
      </c>
    </row>
    <row r="35" spans="1:10" x14ac:dyDescent="0.2">
      <c r="A35" s="3">
        <v>43251</v>
      </c>
      <c r="B35" s="6">
        <f t="shared" si="7"/>
        <v>1.2427866512843635</v>
      </c>
      <c r="C35" s="4">
        <f t="shared" si="8"/>
        <v>63932.767476933448</v>
      </c>
      <c r="D35" s="4">
        <f t="shared" si="9"/>
        <v>79454.789999999994</v>
      </c>
      <c r="E35" s="10">
        <f t="shared" si="6"/>
        <v>2612.2300000000105</v>
      </c>
      <c r="F35" s="6">
        <f t="shared" si="10"/>
        <v>1.283645667765114</v>
      </c>
      <c r="G35" s="22">
        <v>25600</v>
      </c>
      <c r="H35" s="4">
        <f t="shared" si="11"/>
        <v>83875.965699672583</v>
      </c>
      <c r="I35" s="24">
        <v>107667.02</v>
      </c>
    </row>
    <row r="36" spans="1:10" x14ac:dyDescent="0.2">
      <c r="A36" s="3">
        <v>43281</v>
      </c>
      <c r="B36" s="6">
        <f t="shared" si="7"/>
        <v>1.283645667765114</v>
      </c>
      <c r="C36" s="4">
        <f t="shared" si="8"/>
        <v>83875.965699672583</v>
      </c>
      <c r="D36" s="4">
        <f t="shared" si="9"/>
        <v>107667.02</v>
      </c>
      <c r="E36" s="10">
        <f t="shared" si="6"/>
        <v>-5013.8400000000111</v>
      </c>
      <c r="F36" s="6">
        <f t="shared" si="10"/>
        <v>1.223868829928723</v>
      </c>
      <c r="G36" s="22">
        <v>39200</v>
      </c>
      <c r="H36" s="4">
        <f t="shared" si="11"/>
        <v>115905.54194297225</v>
      </c>
      <c r="I36" s="24">
        <v>141853.18</v>
      </c>
    </row>
    <row r="37" spans="1:10" x14ac:dyDescent="0.2">
      <c r="A37" s="3">
        <v>43312</v>
      </c>
      <c r="B37" s="6">
        <f t="shared" si="7"/>
        <v>1.223868829928723</v>
      </c>
      <c r="C37" s="4">
        <f t="shared" si="8"/>
        <v>115905.54194297225</v>
      </c>
      <c r="D37" s="4">
        <f t="shared" si="9"/>
        <v>141853.18</v>
      </c>
      <c r="E37" s="10">
        <f t="shared" si="6"/>
        <v>2411.9599999999919</v>
      </c>
      <c r="F37" s="6">
        <f t="shared" si="10"/>
        <v>1.244678533757956</v>
      </c>
      <c r="G37" s="22">
        <v>165543.29</v>
      </c>
      <c r="H37" s="4">
        <f t="shared" si="11"/>
        <v>248906.38152537326</v>
      </c>
      <c r="I37" s="24">
        <v>309808.43</v>
      </c>
    </row>
    <row r="38" spans="1:10" x14ac:dyDescent="0.2">
      <c r="A38" s="3">
        <v>43343</v>
      </c>
      <c r="B38" s="6">
        <f t="shared" si="7"/>
        <v>1.244678533757956</v>
      </c>
      <c r="C38" s="4">
        <f t="shared" si="8"/>
        <v>248906.38152537326</v>
      </c>
      <c r="D38" s="4">
        <f t="shared" si="9"/>
        <v>309808.43</v>
      </c>
      <c r="E38" s="10">
        <f t="shared" si="6"/>
        <v>-5853.7799999999397</v>
      </c>
      <c r="F38" s="6">
        <f t="shared" si="10"/>
        <v>1.2211605348857446</v>
      </c>
      <c r="G38" s="22">
        <v>-5079.3800000000347</v>
      </c>
      <c r="H38" s="4">
        <f t="shared" si="11"/>
        <v>244746.91202493181</v>
      </c>
      <c r="I38" s="24">
        <v>298875.27</v>
      </c>
    </row>
    <row r="39" spans="1:10" x14ac:dyDescent="0.2">
      <c r="A39" s="3">
        <v>43373</v>
      </c>
      <c r="B39" s="6">
        <f t="shared" si="7"/>
        <v>1.2211605348857446</v>
      </c>
      <c r="C39" s="4">
        <f t="shared" si="8"/>
        <v>244746.91202493181</v>
      </c>
      <c r="D39" s="4">
        <f t="shared" si="9"/>
        <v>298875.27</v>
      </c>
      <c r="E39" s="10">
        <f t="shared" si="6"/>
        <v>2167.5899999999674</v>
      </c>
      <c r="F39" s="6">
        <f t="shared" si="10"/>
        <v>1.2300169898336999</v>
      </c>
      <c r="G39" s="22">
        <v>153849.14000000001</v>
      </c>
      <c r="H39" s="4">
        <f t="shared" si="11"/>
        <v>369825.7859523567</v>
      </c>
      <c r="I39" s="24">
        <v>454892</v>
      </c>
    </row>
    <row r="40" spans="1:10" x14ac:dyDescent="0.2">
      <c r="A40" s="3">
        <v>43404</v>
      </c>
      <c r="B40" s="6">
        <f t="shared" si="7"/>
        <v>1.2300169898336999</v>
      </c>
      <c r="C40" s="4">
        <f t="shared" si="8"/>
        <v>369825.7859523567</v>
      </c>
      <c r="D40" s="4">
        <f t="shared" si="9"/>
        <v>454892</v>
      </c>
      <c r="E40" s="10">
        <f t="shared" si="6"/>
        <v>-11488.190000000019</v>
      </c>
      <c r="F40" s="6">
        <f t="shared" si="10"/>
        <v>1.1989532013246964</v>
      </c>
      <c r="G40" s="22">
        <v>-3904.83</v>
      </c>
      <c r="H40" s="4">
        <f t="shared" si="11"/>
        <v>366568.9198831176</v>
      </c>
      <c r="I40" s="24">
        <v>439498.98</v>
      </c>
    </row>
    <row r="41" spans="1:10" x14ac:dyDescent="0.2">
      <c r="A41" s="3">
        <v>43434</v>
      </c>
      <c r="B41" s="6">
        <f t="shared" si="7"/>
        <v>1.1989532013246964</v>
      </c>
      <c r="C41" s="4">
        <f t="shared" si="8"/>
        <v>366568.9198831176</v>
      </c>
      <c r="D41" s="4">
        <f t="shared" si="9"/>
        <v>439498.98</v>
      </c>
      <c r="E41" s="10">
        <f t="shared" si="6"/>
        <v>4324.4100000000089</v>
      </c>
      <c r="F41" s="6">
        <f t="shared" si="10"/>
        <v>1.2107501916461314</v>
      </c>
      <c r="G41" s="22">
        <v>7702.85</v>
      </c>
      <c r="H41" s="4">
        <f t="shared" si="11"/>
        <v>372930.96719324624</v>
      </c>
      <c r="I41" s="24">
        <v>451526.24</v>
      </c>
    </row>
    <row r="42" spans="1:10" x14ac:dyDescent="0.2">
      <c r="A42" s="3">
        <v>43465</v>
      </c>
      <c r="B42" s="6">
        <f t="shared" si="7"/>
        <v>1.2107501916461314</v>
      </c>
      <c r="C42" s="4">
        <f t="shared" si="8"/>
        <v>372930.96719324624</v>
      </c>
      <c r="D42" s="4">
        <f t="shared" si="9"/>
        <v>451526.24</v>
      </c>
      <c r="E42" s="10">
        <f t="shared" si="6"/>
        <v>-12471.179999999964</v>
      </c>
      <c r="F42" s="6">
        <f t="shared" si="10"/>
        <v>1.1773092036427468</v>
      </c>
      <c r="G42" s="22">
        <v>-110391.79000000001</v>
      </c>
      <c r="H42" s="4">
        <f t="shared" si="11"/>
        <v>279164.78439400066</v>
      </c>
      <c r="I42" s="24">
        <v>328663.27</v>
      </c>
    </row>
    <row r="43" spans="1:10" x14ac:dyDescent="0.2">
      <c r="A43" s="3">
        <v>43496</v>
      </c>
      <c r="B43" s="6">
        <f t="shared" si="7"/>
        <v>1.1773092036427468</v>
      </c>
      <c r="C43" s="4">
        <f t="shared" si="8"/>
        <v>279164.78439400066</v>
      </c>
      <c r="D43" s="4">
        <f t="shared" si="9"/>
        <v>328663.27</v>
      </c>
      <c r="E43" s="10">
        <f t="shared" si="6"/>
        <v>9003.9499999999789</v>
      </c>
      <c r="F43" s="6">
        <f t="shared" si="10"/>
        <v>1.2095623763326524</v>
      </c>
      <c r="G43" s="22">
        <v>29786.399999999998</v>
      </c>
      <c r="H43" s="4">
        <f t="shared" si="11"/>
        <v>303790.55035930063</v>
      </c>
      <c r="I43" s="24">
        <v>367453.62</v>
      </c>
    </row>
    <row r="44" spans="1:10" x14ac:dyDescent="0.2">
      <c r="A44" s="3">
        <v>43524</v>
      </c>
      <c r="B44" s="6">
        <f t="shared" si="7"/>
        <v>1.2095623763326524</v>
      </c>
      <c r="C44" s="4">
        <f t="shared" si="8"/>
        <v>303790.55035930063</v>
      </c>
      <c r="D44" s="4">
        <f t="shared" si="9"/>
        <v>367453.62</v>
      </c>
      <c r="E44" s="10">
        <f t="shared" si="6"/>
        <v>32946.069999999985</v>
      </c>
      <c r="F44" s="6">
        <f t="shared" si="10"/>
        <v>1.3180123263427297</v>
      </c>
      <c r="G44" s="22">
        <v>23760.29</v>
      </c>
      <c r="H44" s="4">
        <f t="shared" si="11"/>
        <v>321817.91590445524</v>
      </c>
      <c r="I44" s="24">
        <v>424159.98</v>
      </c>
    </row>
    <row r="45" spans="1:10" x14ac:dyDescent="0.2">
      <c r="A45" s="3">
        <v>43555</v>
      </c>
      <c r="B45" s="6">
        <f t="shared" si="7"/>
        <v>1.3180123263427297</v>
      </c>
      <c r="C45" s="4">
        <f t="shared" si="8"/>
        <v>321817.91590445524</v>
      </c>
      <c r="D45" s="4">
        <f t="shared" si="9"/>
        <v>424159.98</v>
      </c>
      <c r="E45" s="10">
        <f t="shared" si="6"/>
        <v>21615.800000000028</v>
      </c>
      <c r="F45" s="6">
        <f t="shared" si="10"/>
        <v>1.3851801219555058</v>
      </c>
      <c r="G45" s="22">
        <v>18495.860000000004</v>
      </c>
      <c r="H45" s="4">
        <f t="shared" si="11"/>
        <v>335170.59091533307</v>
      </c>
      <c r="I45" s="24">
        <v>464271.64</v>
      </c>
    </row>
    <row r="46" spans="1:10" x14ac:dyDescent="0.2">
      <c r="A46" s="3">
        <v>43585</v>
      </c>
      <c r="B46" s="6">
        <f t="shared" si="7"/>
        <v>1.3851801219555058</v>
      </c>
      <c r="C46" s="4">
        <f t="shared" si="8"/>
        <v>335170.59091533307</v>
      </c>
      <c r="D46" s="4">
        <f t="shared" si="9"/>
        <v>464271.64</v>
      </c>
      <c r="E46" s="10">
        <f t="shared" si="6"/>
        <v>9726.0799999999599</v>
      </c>
      <c r="F46" s="6">
        <f t="shared" si="10"/>
        <v>1.4141984196929014</v>
      </c>
      <c r="G46" s="22">
        <v>12902.94</v>
      </c>
      <c r="H46" s="4">
        <f t="shared" si="11"/>
        <v>344294.44498016924</v>
      </c>
      <c r="I46" s="24">
        <v>486900.66</v>
      </c>
    </row>
    <row r="47" spans="1:10" x14ac:dyDescent="0.2">
      <c r="B47" s="5"/>
      <c r="C47" s="5"/>
      <c r="D47" s="5"/>
      <c r="E47" s="5"/>
      <c r="F47" s="6"/>
      <c r="G47" s="4"/>
      <c r="H47" s="6"/>
      <c r="I47" s="4"/>
    </row>
    <row r="48" spans="1:10" x14ac:dyDescent="0.2">
      <c r="B48" s="5"/>
      <c r="C48" s="5"/>
      <c r="D48" s="5"/>
      <c r="E48" s="5"/>
      <c r="F48" s="6"/>
      <c r="G48" s="4"/>
      <c r="H48" s="6"/>
      <c r="I48" s="4"/>
    </row>
    <row r="49" spans="1:9" x14ac:dyDescent="0.2">
      <c r="B49" s="5"/>
      <c r="C49" s="5"/>
      <c r="D49" s="5"/>
      <c r="E49" s="5"/>
      <c r="F49" s="6"/>
      <c r="G49" s="4"/>
      <c r="H49" s="6"/>
      <c r="I49" s="4"/>
    </row>
    <row r="50" spans="1:9" x14ac:dyDescent="0.2">
      <c r="B50" s="5"/>
      <c r="C50" s="5"/>
      <c r="D50" s="5"/>
      <c r="E50" s="5"/>
      <c r="F50" s="6"/>
      <c r="G50" s="4"/>
      <c r="H50" s="6"/>
      <c r="I50" s="4"/>
    </row>
    <row r="51" spans="1:9" x14ac:dyDescent="0.2">
      <c r="B51" s="5"/>
      <c r="C51" s="5"/>
      <c r="D51" s="5"/>
      <c r="E51" s="5"/>
      <c r="F51" s="6"/>
      <c r="G51" s="4"/>
      <c r="H51" s="6"/>
      <c r="I51" s="4"/>
    </row>
    <row r="52" spans="1:9" x14ac:dyDescent="0.2">
      <c r="B52" s="5"/>
      <c r="C52" s="5"/>
      <c r="D52" s="5"/>
      <c r="E52" s="5"/>
      <c r="F52" s="6"/>
      <c r="G52" s="4"/>
      <c r="H52" s="6"/>
      <c r="I52" s="4"/>
    </row>
    <row r="53" spans="1:9" x14ac:dyDescent="0.2">
      <c r="B53" s="5"/>
      <c r="C53" s="5"/>
      <c r="D53" s="5"/>
      <c r="E53" s="5"/>
      <c r="F53" s="6"/>
      <c r="G53" s="4"/>
      <c r="H53" s="6"/>
      <c r="I53" s="4"/>
    </row>
    <row r="54" spans="1:9" x14ac:dyDescent="0.2">
      <c r="B54" s="5"/>
      <c r="C54" s="5"/>
      <c r="D54" s="5"/>
      <c r="E54" s="5"/>
      <c r="F54" s="6"/>
      <c r="G54" s="4"/>
      <c r="H54" s="6"/>
      <c r="I54" s="4"/>
    </row>
    <row r="55" spans="1:9" x14ac:dyDescent="0.2">
      <c r="B55" s="5"/>
      <c r="C55" s="5"/>
      <c r="D55" s="5"/>
      <c r="E55" s="5"/>
      <c r="F55" s="6"/>
      <c r="G55" s="4"/>
      <c r="H55" s="6"/>
      <c r="I55" s="4"/>
    </row>
    <row r="56" spans="1:9" x14ac:dyDescent="0.2">
      <c r="B56" s="5"/>
      <c r="C56" s="5"/>
      <c r="D56" s="5"/>
      <c r="E56" s="5"/>
      <c r="F56" s="6"/>
      <c r="G56" s="4"/>
      <c r="H56" s="6"/>
      <c r="I56" s="4"/>
    </row>
    <row r="57" spans="1:9" x14ac:dyDescent="0.2">
      <c r="B57" s="5"/>
      <c r="C57" s="5"/>
      <c r="D57" s="5"/>
      <c r="E57" s="5"/>
      <c r="F57" s="6"/>
      <c r="G57" s="4"/>
      <c r="H57" s="6"/>
      <c r="I57" s="4"/>
    </row>
    <row r="58" spans="1:9" x14ac:dyDescent="0.2">
      <c r="B58" s="5"/>
      <c r="C58" s="5"/>
      <c r="D58" s="5"/>
      <c r="E58" s="5"/>
      <c r="F58" s="6"/>
      <c r="G58" s="4"/>
      <c r="H58" s="6"/>
      <c r="I58" s="4"/>
    </row>
    <row r="59" spans="1:9" x14ac:dyDescent="0.2">
      <c r="A59" s="1"/>
      <c r="B59" s="1"/>
      <c r="C59" s="1"/>
      <c r="D59" s="1"/>
    </row>
    <row r="60" spans="1:9" x14ac:dyDescent="0.2">
      <c r="A60" s="9"/>
      <c r="B60" s="8"/>
      <c r="C60" s="7"/>
      <c r="D60" s="4"/>
    </row>
    <row r="61" spans="1:9" x14ac:dyDescent="0.2">
      <c r="A61" s="9"/>
      <c r="B61" s="6"/>
      <c r="C61" s="4"/>
      <c r="D61" s="4"/>
    </row>
    <row r="62" spans="1:9" x14ac:dyDescent="0.2">
      <c r="A62" s="9"/>
      <c r="B62" s="6"/>
      <c r="C62" s="4"/>
      <c r="D62" s="4"/>
    </row>
    <row r="63" spans="1:9" x14ac:dyDescent="0.2">
      <c r="A63" s="9"/>
      <c r="B63" s="6"/>
      <c r="C63" s="4"/>
      <c r="D63" s="4"/>
    </row>
    <row r="64" spans="1:9" x14ac:dyDescent="0.2">
      <c r="A64" s="3"/>
      <c r="B64" s="6"/>
      <c r="C64" s="4"/>
      <c r="D64" s="4"/>
    </row>
    <row r="65" spans="1:4" x14ac:dyDescent="0.2">
      <c r="A65" s="3"/>
      <c r="B65" s="6"/>
      <c r="C65" s="4"/>
      <c r="D65" s="4"/>
    </row>
    <row r="66" spans="1:4" x14ac:dyDescent="0.2">
      <c r="A66" s="3"/>
      <c r="B66" s="6"/>
      <c r="C66" s="4"/>
      <c r="D66" s="4"/>
    </row>
    <row r="67" spans="1:4" x14ac:dyDescent="0.2">
      <c r="A67" s="3"/>
      <c r="B67" s="6"/>
      <c r="C67" s="4"/>
      <c r="D67" s="4"/>
    </row>
    <row r="68" spans="1:4" x14ac:dyDescent="0.2">
      <c r="A68" s="3"/>
      <c r="B68" s="6"/>
      <c r="C68" s="4"/>
      <c r="D68" s="4"/>
    </row>
    <row r="69" spans="1:4" x14ac:dyDescent="0.2">
      <c r="A69" s="3"/>
      <c r="B69" s="6"/>
      <c r="C69" s="4"/>
      <c r="D69" s="4"/>
    </row>
    <row r="70" spans="1:4" x14ac:dyDescent="0.2">
      <c r="A70" s="3"/>
      <c r="B70" s="6"/>
      <c r="C70" s="4"/>
      <c r="D70" s="4"/>
    </row>
    <row r="71" spans="1:4" x14ac:dyDescent="0.2">
      <c r="A71" s="3"/>
      <c r="B71" s="6"/>
      <c r="C71" s="4"/>
      <c r="D71" s="4"/>
    </row>
    <row r="72" spans="1:4" x14ac:dyDescent="0.2">
      <c r="A72" s="3"/>
      <c r="B72" s="6"/>
      <c r="C72" s="4"/>
      <c r="D72" s="4"/>
    </row>
    <row r="73" spans="1:4" x14ac:dyDescent="0.2">
      <c r="A73" s="3"/>
      <c r="B73" s="6"/>
      <c r="C73" s="4"/>
      <c r="D73" s="4"/>
    </row>
    <row r="74" spans="1:4" x14ac:dyDescent="0.2">
      <c r="A74" s="3"/>
      <c r="B74" s="6"/>
      <c r="C74" s="4"/>
      <c r="D74" s="4"/>
    </row>
    <row r="75" spans="1:4" x14ac:dyDescent="0.2">
      <c r="A75" s="3"/>
      <c r="B75" s="6"/>
      <c r="C75" s="4"/>
      <c r="D75" s="4"/>
    </row>
    <row r="76" spans="1:4" x14ac:dyDescent="0.2">
      <c r="A76" s="3"/>
      <c r="B76" s="6"/>
      <c r="C76" s="4"/>
      <c r="D76" s="4"/>
    </row>
    <row r="77" spans="1:4" x14ac:dyDescent="0.2">
      <c r="A77" s="3"/>
      <c r="B77" s="6"/>
      <c r="C77" s="4"/>
      <c r="D77" s="4"/>
    </row>
    <row r="78" spans="1:4" x14ac:dyDescent="0.2">
      <c r="A78" s="3"/>
      <c r="B78" s="6"/>
      <c r="C78" s="4"/>
      <c r="D78" s="4"/>
    </row>
    <row r="79" spans="1:4" x14ac:dyDescent="0.2">
      <c r="A79" s="3"/>
      <c r="B79" s="6"/>
      <c r="C79" s="4"/>
      <c r="D79" s="4"/>
    </row>
    <row r="80" spans="1:4" x14ac:dyDescent="0.2">
      <c r="A80" s="3"/>
      <c r="B80" s="6"/>
      <c r="C80" s="4"/>
      <c r="D80" s="4"/>
    </row>
    <row r="81" spans="1:4" x14ac:dyDescent="0.2">
      <c r="A81" s="3"/>
      <c r="B81" s="6"/>
      <c r="C81" s="4"/>
      <c r="D81" s="4"/>
    </row>
    <row r="82" spans="1:4" x14ac:dyDescent="0.2">
      <c r="A82" s="3"/>
      <c r="B82" s="6"/>
      <c r="C82" s="4"/>
      <c r="D82" s="4"/>
    </row>
    <row r="83" spans="1:4" x14ac:dyDescent="0.2">
      <c r="A83" s="3"/>
      <c r="B83" s="6"/>
      <c r="C83" s="4"/>
      <c r="D83" s="4"/>
    </row>
    <row r="84" spans="1:4" x14ac:dyDescent="0.2">
      <c r="A84" s="3"/>
      <c r="B84" s="6"/>
      <c r="C84" s="4"/>
      <c r="D84" s="4"/>
    </row>
    <row r="85" spans="1:4" x14ac:dyDescent="0.2">
      <c r="A85" s="3"/>
      <c r="B85" s="6"/>
      <c r="C85" s="4"/>
      <c r="D85" s="4"/>
    </row>
    <row r="86" spans="1:4" x14ac:dyDescent="0.2">
      <c r="A86" s="3"/>
      <c r="B86" s="6"/>
      <c r="C86" s="4"/>
      <c r="D86" s="4"/>
    </row>
    <row r="87" spans="1:4" x14ac:dyDescent="0.2">
      <c r="A87" s="3"/>
      <c r="B87" s="6"/>
      <c r="C87" s="4"/>
      <c r="D87" s="4"/>
    </row>
    <row r="88" spans="1:4" x14ac:dyDescent="0.2">
      <c r="A88" s="3"/>
      <c r="B88" s="6"/>
      <c r="C88" s="4"/>
      <c r="D88" s="4"/>
    </row>
    <row r="89" spans="1:4" x14ac:dyDescent="0.2">
      <c r="A89" s="3"/>
      <c r="B89" s="6"/>
      <c r="C89" s="4"/>
      <c r="D89" s="4"/>
    </row>
    <row r="90" spans="1:4" x14ac:dyDescent="0.2">
      <c r="A90" s="3"/>
      <c r="B90" s="6"/>
      <c r="C90" s="4"/>
      <c r="D90" s="4"/>
    </row>
    <row r="91" spans="1:4" x14ac:dyDescent="0.2">
      <c r="A91" s="3"/>
      <c r="B91" s="6"/>
      <c r="C91" s="4"/>
      <c r="D9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28BB-60B2-BF4F-A542-4F8DB8761DEC}">
  <dimension ref="A1:T112"/>
  <sheetViews>
    <sheetView workbookViewId="0">
      <selection activeCell="C57" sqref="C57"/>
    </sheetView>
  </sheetViews>
  <sheetFormatPr defaultColWidth="11" defaultRowHeight="14.25" x14ac:dyDescent="0.2"/>
  <cols>
    <col min="1" max="2" width="11.375" bestFit="1" customWidth="1"/>
    <col min="3" max="3" width="11.5" bestFit="1" customWidth="1"/>
    <col min="4" max="4" width="14.625" bestFit="1" customWidth="1"/>
    <col min="5" max="5" width="11.375" bestFit="1" customWidth="1"/>
    <col min="6" max="6" width="9.5" bestFit="1" customWidth="1"/>
    <col min="7" max="7" width="12.5" bestFit="1" customWidth="1"/>
    <col min="8" max="8" width="12.375" bestFit="1" customWidth="1"/>
    <col min="9" max="9" width="10.5" bestFit="1" customWidth="1"/>
    <col min="12" max="12" width="11.875" bestFit="1" customWidth="1"/>
    <col min="13" max="13" width="12.375" bestFit="1" customWidth="1"/>
    <col min="14" max="14" width="11.375" bestFit="1" customWidth="1"/>
    <col min="15" max="15" width="11.875" bestFit="1" customWidth="1"/>
    <col min="16" max="16" width="11" bestFit="1" customWidth="1"/>
    <col min="17" max="17" width="11.875" bestFit="1" customWidth="1"/>
    <col min="18" max="18" width="11" bestFit="1" customWidth="1"/>
    <col min="19" max="19" width="11.875" bestFit="1" customWidth="1"/>
  </cols>
  <sheetData>
    <row r="1" spans="1:20" x14ac:dyDescent="0.2">
      <c r="A1" s="26" t="str">
        <f>股票账户月报!A1</f>
        <v>日期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L1" s="1"/>
      <c r="M1" s="1"/>
      <c r="N1" s="1"/>
      <c r="O1" s="1"/>
      <c r="P1" s="1"/>
      <c r="Q1" s="1"/>
      <c r="R1" s="1"/>
      <c r="S1" s="1"/>
    </row>
    <row r="2" spans="1:20" x14ac:dyDescent="0.2">
      <c r="A2" s="34">
        <f>股票账户月报!A2</f>
        <v>42247</v>
      </c>
      <c r="B2" s="27">
        <f>股票账户月报!B2</f>
        <v>1</v>
      </c>
      <c r="C2" s="28">
        <f>股票账户月报!C2</f>
        <v>25000</v>
      </c>
      <c r="D2" s="28">
        <f>股票账户月报!D2</f>
        <v>25000</v>
      </c>
      <c r="E2" s="28">
        <f>股票账户月报!E2</f>
        <v>-700.9</v>
      </c>
      <c r="F2" s="27">
        <f>股票账户月报!F2</f>
        <v>0.97196400000000005</v>
      </c>
      <c r="G2" s="35">
        <f>股票账户月报!G2</f>
        <v>0</v>
      </c>
      <c r="H2" s="28">
        <f>股票账户月报!H2</f>
        <v>25000</v>
      </c>
      <c r="I2" s="28">
        <f>股票账户月报!I2</f>
        <v>24299.100000000002</v>
      </c>
      <c r="K2" t="s">
        <v>10</v>
      </c>
    </row>
    <row r="3" spans="1:20" x14ac:dyDescent="0.2">
      <c r="A3" s="34">
        <f>股票账户月报!A3</f>
        <v>42277</v>
      </c>
      <c r="B3" s="27">
        <f>F2</f>
        <v>0.97196400000000005</v>
      </c>
      <c r="C3" s="28">
        <f>H2</f>
        <v>25000</v>
      </c>
      <c r="D3" s="28">
        <f>I2</f>
        <v>24299.100000000002</v>
      </c>
      <c r="E3" s="28">
        <f>股票账户月报!E3</f>
        <v>1151.3699999999999</v>
      </c>
      <c r="F3" s="27">
        <f>E3/C3+B3</f>
        <v>1.0180188000000001</v>
      </c>
      <c r="G3" s="35">
        <f>股票账户月报!G3</f>
        <v>20000</v>
      </c>
      <c r="H3" s="28">
        <f>G3/F3+C3</f>
        <v>44646.0026082033</v>
      </c>
      <c r="I3" s="28">
        <f>F3*H3</f>
        <v>45450.47</v>
      </c>
      <c r="K3" s="17"/>
    </row>
    <row r="4" spans="1:20" x14ac:dyDescent="0.2">
      <c r="A4" s="34">
        <f>股票账户月报!A4</f>
        <v>42308</v>
      </c>
      <c r="B4" s="27">
        <f t="shared" ref="B4:B14" si="0">F3</f>
        <v>1.0180188000000001</v>
      </c>
      <c r="C4" s="28">
        <f t="shared" ref="C4:C14" si="1">H3</f>
        <v>44646.0026082033</v>
      </c>
      <c r="D4" s="28">
        <f t="shared" ref="D4:D15" si="2">I3</f>
        <v>45450.47</v>
      </c>
      <c r="E4" s="28">
        <f>股票账户月报!E4</f>
        <v>5473.2</v>
      </c>
      <c r="F4" s="27">
        <f t="shared" ref="F4:F15" si="3">E4/C4+B4</f>
        <v>1.1406098424283844</v>
      </c>
      <c r="G4" s="35">
        <f>股票账户月报!G4</f>
        <v>40000</v>
      </c>
      <c r="H4" s="28">
        <f>股票账户月报!H4</f>
        <v>79714.961784321829</v>
      </c>
      <c r="I4" s="28">
        <f>股票账户月报!I4</f>
        <v>90923.67</v>
      </c>
      <c r="K4" s="17"/>
    </row>
    <row r="5" spans="1:20" x14ac:dyDescent="0.2">
      <c r="A5" s="34">
        <f>股票账户月报!A5</f>
        <v>42338</v>
      </c>
      <c r="B5" s="27">
        <f t="shared" si="0"/>
        <v>1.1406098424283844</v>
      </c>
      <c r="C5" s="28">
        <f t="shared" si="1"/>
        <v>79714.961784321829</v>
      </c>
      <c r="D5" s="28">
        <f t="shared" si="2"/>
        <v>90923.67</v>
      </c>
      <c r="E5" s="28">
        <f>股票账户月报!E5</f>
        <v>4033.11</v>
      </c>
      <c r="F5" s="27">
        <f t="shared" si="3"/>
        <v>1.1912039832235848</v>
      </c>
      <c r="G5" s="35">
        <f>股票账户月报!G5</f>
        <v>129200</v>
      </c>
      <c r="H5" s="28">
        <f>股票账户月报!H5</f>
        <v>188176.65417252603</v>
      </c>
      <c r="I5" s="28">
        <f>股票账户月报!I5</f>
        <v>224156.78000000003</v>
      </c>
      <c r="K5" s="17"/>
    </row>
    <row r="6" spans="1:20" x14ac:dyDescent="0.2">
      <c r="A6" s="34">
        <f>股票账户月报!A6</f>
        <v>42369</v>
      </c>
      <c r="B6" s="27">
        <f t="shared" si="0"/>
        <v>1.1912039832235848</v>
      </c>
      <c r="C6" s="28">
        <f t="shared" si="1"/>
        <v>188176.65417252603</v>
      </c>
      <c r="D6" s="28">
        <f t="shared" si="2"/>
        <v>224156.78000000003</v>
      </c>
      <c r="E6" s="28">
        <f>股票账户月报!E6</f>
        <v>19350.11</v>
      </c>
      <c r="F6" s="27">
        <f t="shared" si="3"/>
        <v>1.2940334765265067</v>
      </c>
      <c r="G6" s="35">
        <f>股票账户月报!G6</f>
        <v>15000</v>
      </c>
      <c r="H6" s="28">
        <f>股票账户月报!H6</f>
        <v>199768.31719523511</v>
      </c>
      <c r="I6" s="28">
        <f>股票账户月报!I6</f>
        <v>258506.89</v>
      </c>
      <c r="K6" s="17"/>
    </row>
    <row r="7" spans="1:20" x14ac:dyDescent="0.2">
      <c r="A7" s="34">
        <f>股票账户月报!A7</f>
        <v>42400</v>
      </c>
      <c r="B7" s="27">
        <f t="shared" si="0"/>
        <v>1.2940334765265067</v>
      </c>
      <c r="C7" s="28">
        <f t="shared" si="1"/>
        <v>199768.31719523511</v>
      </c>
      <c r="D7" s="28">
        <f t="shared" si="2"/>
        <v>258506.89</v>
      </c>
      <c r="E7" s="28">
        <f>股票账户月报!E7</f>
        <v>-32667.72</v>
      </c>
      <c r="F7" s="27">
        <f t="shared" si="3"/>
        <v>1.1305054433595978</v>
      </c>
      <c r="G7" s="35">
        <f>股票账户月报!G7</f>
        <v>130000</v>
      </c>
      <c r="H7" s="28">
        <f>股票账户月报!H7</f>
        <v>314761.12927199114</v>
      </c>
      <c r="I7" s="28">
        <f>股票账户月报!I7</f>
        <v>355839.17000000004</v>
      </c>
      <c r="K7" s="17"/>
    </row>
    <row r="8" spans="1:20" x14ac:dyDescent="0.2">
      <c r="A8" s="34">
        <f>股票账户月报!A8</f>
        <v>42429</v>
      </c>
      <c r="B8" s="27">
        <f t="shared" si="0"/>
        <v>1.1305054433595978</v>
      </c>
      <c r="C8" s="28">
        <f t="shared" si="1"/>
        <v>314761.12927199114</v>
      </c>
      <c r="D8" s="28">
        <f t="shared" si="2"/>
        <v>355839.17000000004</v>
      </c>
      <c r="E8" s="28">
        <f>股票账户月报!E8</f>
        <v>713</v>
      </c>
      <c r="F8" s="27">
        <f t="shared" si="3"/>
        <v>1.1327706531764805</v>
      </c>
      <c r="G8" s="35">
        <f>股票账户月报!G8</f>
        <v>50000</v>
      </c>
      <c r="H8" s="28">
        <f>股票账户月报!H8</f>
        <v>358900.69085031375</v>
      </c>
      <c r="I8" s="28">
        <f>股票账户月报!I8</f>
        <v>406552.17000000004</v>
      </c>
      <c r="K8" s="17"/>
    </row>
    <row r="9" spans="1:20" x14ac:dyDescent="0.2">
      <c r="A9" s="34">
        <f>股票账户月报!A9</f>
        <v>42460</v>
      </c>
      <c r="B9" s="27">
        <f t="shared" si="0"/>
        <v>1.1327706531764805</v>
      </c>
      <c r="C9" s="28">
        <f t="shared" si="1"/>
        <v>358900.69085031375</v>
      </c>
      <c r="D9" s="28">
        <f t="shared" si="2"/>
        <v>406552.17000000004</v>
      </c>
      <c r="E9" s="28">
        <f>股票账户月报!E9</f>
        <v>451.57</v>
      </c>
      <c r="F9" s="27">
        <f t="shared" si="3"/>
        <v>1.1340288563828609</v>
      </c>
      <c r="G9" s="35">
        <f>股票账户月报!G9</f>
        <v>-202800</v>
      </c>
      <c r="H9" s="28">
        <f>股票账户月报!H9</f>
        <v>180069.26265645088</v>
      </c>
      <c r="I9" s="28">
        <f>股票账户月报!I9</f>
        <v>204203.74</v>
      </c>
      <c r="K9" s="17"/>
    </row>
    <row r="10" spans="1:20" x14ac:dyDescent="0.2">
      <c r="A10" s="34">
        <f>股票账户月报!A10</f>
        <v>42490</v>
      </c>
      <c r="B10" s="27">
        <f t="shared" si="0"/>
        <v>1.1340288563828609</v>
      </c>
      <c r="C10" s="28">
        <f t="shared" si="1"/>
        <v>180069.26265645088</v>
      </c>
      <c r="D10" s="28">
        <f t="shared" si="2"/>
        <v>204203.74</v>
      </c>
      <c r="E10" s="28">
        <f>股票账户月报!E10</f>
        <v>1024.1199999999999</v>
      </c>
      <c r="F10" s="27">
        <f t="shared" si="3"/>
        <v>1.1397162234820082</v>
      </c>
      <c r="G10" s="35">
        <f>股票账户月报!G10</f>
        <v>130000</v>
      </c>
      <c r="H10" s="28">
        <f>股票账户月报!H10</f>
        <v>294132.74382971175</v>
      </c>
      <c r="I10" s="28">
        <f>股票账户月报!I10</f>
        <v>335227.86000000004</v>
      </c>
      <c r="K10" s="17"/>
    </row>
    <row r="11" spans="1:20" x14ac:dyDescent="0.2">
      <c r="A11" s="34">
        <f>股票账户月报!A11</f>
        <v>42521</v>
      </c>
      <c r="B11" s="27">
        <f t="shared" si="0"/>
        <v>1.1397162234820082</v>
      </c>
      <c r="C11" s="28">
        <f t="shared" si="1"/>
        <v>294132.74382971175</v>
      </c>
      <c r="D11" s="28">
        <f t="shared" si="2"/>
        <v>335227.86000000004</v>
      </c>
      <c r="E11" s="28">
        <f>股票账户月报!E11</f>
        <v>1619.52</v>
      </c>
      <c r="F11" s="27">
        <f t="shared" si="3"/>
        <v>1.1452223088600362</v>
      </c>
      <c r="G11" s="35">
        <f>股票账户月报!G11</f>
        <v>12000</v>
      </c>
      <c r="H11" s="28">
        <f>股票账户月报!H11</f>
        <v>304611.05874478258</v>
      </c>
      <c r="I11" s="28">
        <f>股票账户月报!I11</f>
        <v>348847.38</v>
      </c>
      <c r="K11" s="17"/>
    </row>
    <row r="12" spans="1:20" x14ac:dyDescent="0.2">
      <c r="A12" s="34">
        <f>股票账户月报!A12</f>
        <v>42551</v>
      </c>
      <c r="B12" s="27">
        <f t="shared" si="0"/>
        <v>1.1452223088600362</v>
      </c>
      <c r="C12" s="28">
        <f t="shared" si="1"/>
        <v>304611.05874478258</v>
      </c>
      <c r="D12" s="28">
        <f t="shared" si="2"/>
        <v>348847.38</v>
      </c>
      <c r="E12" s="28">
        <f>股票账户月报!E12</f>
        <v>5247.73</v>
      </c>
      <c r="F12" s="27">
        <f t="shared" si="3"/>
        <v>1.1624499499759708</v>
      </c>
      <c r="G12" s="35">
        <f>股票账户月报!G12</f>
        <v>126100</v>
      </c>
      <c r="H12" s="28">
        <f>股票账户月报!H12</f>
        <v>413088.84740364621</v>
      </c>
      <c r="I12" s="28">
        <f>股票账户月报!I12</f>
        <v>480195.11</v>
      </c>
      <c r="K12" s="17"/>
    </row>
    <row r="13" spans="1:20" x14ac:dyDescent="0.2">
      <c r="A13" s="34">
        <f>股票账户月报!A13</f>
        <v>42582</v>
      </c>
      <c r="B13" s="27">
        <f t="shared" si="0"/>
        <v>1.1624499499759708</v>
      </c>
      <c r="C13" s="28">
        <f t="shared" si="1"/>
        <v>413088.84740364621</v>
      </c>
      <c r="D13" s="28">
        <f t="shared" si="2"/>
        <v>480195.11</v>
      </c>
      <c r="E13" s="28">
        <f>股票账户月报!E13</f>
        <v>958.73</v>
      </c>
      <c r="F13" s="27">
        <f t="shared" si="3"/>
        <v>1.1647708308373783</v>
      </c>
      <c r="G13" s="35">
        <f>股票账户月报!G13</f>
        <v>13500</v>
      </c>
      <c r="H13" s="28">
        <f>股票账户月报!H13</f>
        <v>424679.11017687735</v>
      </c>
      <c r="I13" s="28">
        <f>股票账户月报!I13</f>
        <v>494653.83999999997</v>
      </c>
      <c r="K13" s="17"/>
    </row>
    <row r="14" spans="1:20" x14ac:dyDescent="0.2">
      <c r="A14" s="34">
        <f>股票账户月报!A14</f>
        <v>42613</v>
      </c>
      <c r="B14" s="27">
        <f t="shared" si="0"/>
        <v>1.1647708308373783</v>
      </c>
      <c r="C14" s="28">
        <f t="shared" si="1"/>
        <v>424679.11017687735</v>
      </c>
      <c r="D14" s="28">
        <f t="shared" si="2"/>
        <v>494653.83999999997</v>
      </c>
      <c r="E14" s="28">
        <f>股票账户月报!E14</f>
        <v>4724.12</v>
      </c>
      <c r="F14" s="27">
        <f t="shared" si="3"/>
        <v>1.1758948062974202</v>
      </c>
      <c r="G14" s="35">
        <f>股票账户月报!G14</f>
        <v>7000</v>
      </c>
      <c r="H14" s="28">
        <f>股票账户月报!H14</f>
        <v>430632.02361990983</v>
      </c>
      <c r="I14" s="28">
        <f>股票账户月报!I14</f>
        <v>506377.9599999999</v>
      </c>
      <c r="K14" s="17"/>
    </row>
    <row r="15" spans="1:20" x14ac:dyDescent="0.2">
      <c r="A15" s="26">
        <f>股票账户月报!A15</f>
        <v>42643</v>
      </c>
      <c r="B15" s="20">
        <f t="shared" ref="B15" si="4">F14</f>
        <v>1.1758948062974202</v>
      </c>
      <c r="C15" s="10">
        <f t="shared" ref="C15" si="5">H14</f>
        <v>430632.02361990983</v>
      </c>
      <c r="D15" s="10">
        <f t="shared" si="2"/>
        <v>506377.9599999999</v>
      </c>
      <c r="E15" s="14">
        <f>股票账户月报!E15+天天基金账户月报!E15</f>
        <v>1603.96</v>
      </c>
      <c r="F15" s="20">
        <f t="shared" si="3"/>
        <v>1.1796194712364487</v>
      </c>
      <c r="G15" s="14">
        <f>股票账户月报!G15+天天基金账户月报!G15</f>
        <v>0</v>
      </c>
      <c r="H15" s="14">
        <f>G15/F15+C15</f>
        <v>430632.02361990983</v>
      </c>
      <c r="I15" s="14">
        <f>F15*H15</f>
        <v>507981.91999999993</v>
      </c>
      <c r="K15" s="17"/>
      <c r="L15" s="4"/>
      <c r="M15" s="4"/>
      <c r="N15" s="4"/>
      <c r="O15" s="4"/>
      <c r="P15" s="6"/>
      <c r="Q15" s="4"/>
      <c r="R15" s="6"/>
      <c r="S15" s="4"/>
      <c r="T15" s="18"/>
    </row>
    <row r="16" spans="1:20" x14ac:dyDescent="0.2">
      <c r="A16" s="26">
        <f>股票账户月报!A16</f>
        <v>42674</v>
      </c>
      <c r="B16" s="20">
        <f t="shared" ref="B16:B46" si="6">F15</f>
        <v>1.1796194712364487</v>
      </c>
      <c r="C16" s="10">
        <f t="shared" ref="C16:C46" si="7">H15</f>
        <v>430632.02361990983</v>
      </c>
      <c r="D16" s="10">
        <f t="shared" ref="D16:D46" si="8">I15</f>
        <v>507981.91999999993</v>
      </c>
      <c r="E16" s="14">
        <f>股票账户月报!E16+天天基金账户月报!E16</f>
        <v>1561.9299999999998</v>
      </c>
      <c r="F16" s="20">
        <f t="shared" ref="F16:F46" si="9">E16/C16+B16</f>
        <v>1.1832465354451678</v>
      </c>
      <c r="G16" s="14">
        <f>股票账户月报!G16+天天基金账户月报!G16</f>
        <v>17000</v>
      </c>
      <c r="H16" s="14">
        <f t="shared" ref="H16:H46" si="10">G16/F16+C16</f>
        <v>444999.274645584</v>
      </c>
      <c r="I16" s="14">
        <f t="shared" ref="I16:I46" si="11">F16*H16</f>
        <v>526543.85</v>
      </c>
      <c r="K16" s="17"/>
      <c r="L16" s="4"/>
      <c r="M16" s="4"/>
      <c r="N16" s="4"/>
      <c r="O16" s="4"/>
      <c r="P16" s="6"/>
      <c r="Q16" s="4"/>
      <c r="R16" s="6"/>
      <c r="S16" s="4"/>
      <c r="T16" s="18"/>
    </row>
    <row r="17" spans="1:20" x14ac:dyDescent="0.2">
      <c r="A17" s="26">
        <f>股票账户月报!A17</f>
        <v>42704</v>
      </c>
      <c r="B17" s="20">
        <f t="shared" si="6"/>
        <v>1.1832465354451678</v>
      </c>
      <c r="C17" s="10">
        <f t="shared" si="7"/>
        <v>444999.274645584</v>
      </c>
      <c r="D17" s="10">
        <f t="shared" si="8"/>
        <v>526543.85</v>
      </c>
      <c r="E17" s="14">
        <f>股票账户月报!E17+天天基金账户月报!E17</f>
        <v>12614.1</v>
      </c>
      <c r="F17" s="20">
        <f t="shared" si="9"/>
        <v>1.2115928737848121</v>
      </c>
      <c r="G17" s="14">
        <f>股票账户月报!G17+天天基金账户月报!G17</f>
        <v>18000</v>
      </c>
      <c r="H17" s="14">
        <f t="shared" si="10"/>
        <v>459855.75027321873</v>
      </c>
      <c r="I17" s="14">
        <f t="shared" si="11"/>
        <v>557157.94999999995</v>
      </c>
      <c r="K17" s="17"/>
      <c r="L17" s="4"/>
      <c r="M17" s="4"/>
      <c r="N17" s="4"/>
      <c r="O17" s="4"/>
      <c r="P17" s="6"/>
      <c r="Q17" s="4"/>
      <c r="R17" s="6"/>
      <c r="S17" s="4"/>
      <c r="T17" s="18"/>
    </row>
    <row r="18" spans="1:20" x14ac:dyDescent="0.2">
      <c r="A18" s="26">
        <f>股票账户月报!A18</f>
        <v>42735</v>
      </c>
      <c r="B18" s="20">
        <f t="shared" si="6"/>
        <v>1.2115928737848121</v>
      </c>
      <c r="C18" s="10">
        <f t="shared" si="7"/>
        <v>459855.75027321873</v>
      </c>
      <c r="D18" s="10">
        <f t="shared" si="8"/>
        <v>557157.94999999995</v>
      </c>
      <c r="E18" s="14">
        <f>股票账户月报!E18+天天基金账户月报!E18</f>
        <v>74.660000000000196</v>
      </c>
      <c r="F18" s="20">
        <f t="shared" si="9"/>
        <v>1.2117552290450337</v>
      </c>
      <c r="G18" s="14">
        <f>股票账户月报!G18+天天基金账户月报!G18</f>
        <v>400</v>
      </c>
      <c r="H18" s="14">
        <f t="shared" si="10"/>
        <v>460185.84994220489</v>
      </c>
      <c r="I18" s="14">
        <f t="shared" si="11"/>
        <v>557632.61</v>
      </c>
      <c r="K18" s="17"/>
      <c r="L18" s="4"/>
      <c r="M18" s="4"/>
      <c r="N18" s="4"/>
      <c r="O18" s="4"/>
      <c r="P18" s="6"/>
      <c r="Q18" s="4"/>
      <c r="R18" s="6"/>
      <c r="S18" s="4"/>
      <c r="T18" s="18"/>
    </row>
    <row r="19" spans="1:20" x14ac:dyDescent="0.2">
      <c r="A19" s="26">
        <f>股票账户月报!A19</f>
        <v>42766</v>
      </c>
      <c r="B19" s="20">
        <f t="shared" si="6"/>
        <v>1.2117552290450337</v>
      </c>
      <c r="C19" s="10">
        <f t="shared" si="7"/>
        <v>460185.84994220489</v>
      </c>
      <c r="D19" s="10">
        <f t="shared" si="8"/>
        <v>557632.61</v>
      </c>
      <c r="E19" s="14">
        <f>股票账户月报!E19+天天基金账户月报!E19</f>
        <v>7249.5900000000011</v>
      </c>
      <c r="F19" s="20">
        <f t="shared" si="9"/>
        <v>1.2275088425055747</v>
      </c>
      <c r="G19" s="14">
        <f>股票账户月报!G19+天天基金账户月报!G19</f>
        <v>15320</v>
      </c>
      <c r="H19" s="14">
        <f t="shared" si="10"/>
        <v>472666.41176751041</v>
      </c>
      <c r="I19" s="14">
        <f t="shared" si="11"/>
        <v>580202.20000000007</v>
      </c>
      <c r="K19" s="17"/>
      <c r="L19" s="4"/>
      <c r="M19" s="4"/>
      <c r="N19" s="4"/>
      <c r="O19" s="4"/>
      <c r="P19" s="6"/>
      <c r="Q19" s="4"/>
      <c r="R19" s="6"/>
      <c r="S19" s="4"/>
      <c r="T19" s="18"/>
    </row>
    <row r="20" spans="1:20" x14ac:dyDescent="0.2">
      <c r="A20" s="26">
        <f>股票账户月报!A20</f>
        <v>42794</v>
      </c>
      <c r="B20" s="20">
        <f t="shared" si="6"/>
        <v>1.2275088425055747</v>
      </c>
      <c r="C20" s="10">
        <f t="shared" si="7"/>
        <v>472666.41176751041</v>
      </c>
      <c r="D20" s="10">
        <f t="shared" si="8"/>
        <v>580202.20000000007</v>
      </c>
      <c r="E20" s="14">
        <f>股票账户月报!E20+天天基金账户月报!E20</f>
        <v>-1274.8000000000013</v>
      </c>
      <c r="F20" s="20">
        <f t="shared" si="9"/>
        <v>1.2248118029693129</v>
      </c>
      <c r="G20" s="14">
        <f>股票账户月报!G20+天天基金账户月报!G20</f>
        <v>10160</v>
      </c>
      <c r="H20" s="14">
        <f t="shared" si="10"/>
        <v>480961.56370462361</v>
      </c>
      <c r="I20" s="14">
        <f t="shared" si="11"/>
        <v>589087.40000000014</v>
      </c>
      <c r="K20" s="17"/>
      <c r="L20" s="4"/>
      <c r="M20" s="4"/>
      <c r="N20" s="4"/>
      <c r="O20" s="4"/>
      <c r="P20" s="6"/>
      <c r="Q20" s="4"/>
      <c r="R20" s="6"/>
      <c r="S20" s="4"/>
      <c r="T20" s="18"/>
    </row>
    <row r="21" spans="1:20" x14ac:dyDescent="0.2">
      <c r="A21" s="26">
        <f>股票账户月报!A21</f>
        <v>42825</v>
      </c>
      <c r="B21" s="20">
        <f t="shared" si="6"/>
        <v>1.2248118029693129</v>
      </c>
      <c r="C21" s="10">
        <f t="shared" si="7"/>
        <v>480961.56370462361</v>
      </c>
      <c r="D21" s="10">
        <f t="shared" si="8"/>
        <v>589087.40000000014</v>
      </c>
      <c r="E21" s="14">
        <f>股票账户月报!E21+天天基金账户月报!E21</f>
        <v>-3033.9299999999994</v>
      </c>
      <c r="F21" s="20">
        <f t="shared" si="9"/>
        <v>1.2185037521208604</v>
      </c>
      <c r="G21" s="14">
        <f>股票账户月报!G21+天天基金账户月报!G21</f>
        <v>0</v>
      </c>
      <c r="H21" s="14">
        <f t="shared" si="10"/>
        <v>480961.56370462361</v>
      </c>
      <c r="I21" s="14">
        <f t="shared" si="11"/>
        <v>586053.47000000009</v>
      </c>
      <c r="K21" s="17"/>
      <c r="L21" s="4"/>
      <c r="M21" s="4"/>
      <c r="N21" s="4"/>
      <c r="O21" s="4"/>
      <c r="P21" s="6"/>
      <c r="Q21" s="4"/>
      <c r="R21" s="6"/>
      <c r="S21" s="4"/>
      <c r="T21" s="18"/>
    </row>
    <row r="22" spans="1:20" x14ac:dyDescent="0.2">
      <c r="A22" s="26">
        <f>股票账户月报!A22</f>
        <v>42855</v>
      </c>
      <c r="B22" s="20">
        <f t="shared" si="6"/>
        <v>1.2185037521208604</v>
      </c>
      <c r="C22" s="10">
        <f t="shared" si="7"/>
        <v>480961.56370462361</v>
      </c>
      <c r="D22" s="10">
        <f t="shared" si="8"/>
        <v>586053.47000000009</v>
      </c>
      <c r="E22" s="14">
        <f>股票账户月报!E22+天天基金账户月报!E22</f>
        <v>-12182.109999999999</v>
      </c>
      <c r="F22" s="20">
        <f t="shared" si="9"/>
        <v>1.1931750961131602</v>
      </c>
      <c r="G22" s="14">
        <f>股票账户月报!G22+天天基金账户月报!G22</f>
        <v>3960</v>
      </c>
      <c r="H22" s="14">
        <f t="shared" si="10"/>
        <v>484280.43954514351</v>
      </c>
      <c r="I22" s="14">
        <f t="shared" si="11"/>
        <v>577831.3600000001</v>
      </c>
      <c r="K22" s="17"/>
      <c r="L22" s="4"/>
      <c r="M22" s="4"/>
      <c r="N22" s="4"/>
      <c r="O22" s="4"/>
      <c r="P22" s="6"/>
      <c r="Q22" s="4"/>
      <c r="R22" s="6"/>
      <c r="S22" s="4"/>
      <c r="T22" s="18"/>
    </row>
    <row r="23" spans="1:20" x14ac:dyDescent="0.2">
      <c r="A23" s="26">
        <f>股票账户月报!A23</f>
        <v>42886</v>
      </c>
      <c r="B23" s="20">
        <f t="shared" si="6"/>
        <v>1.1931750961131602</v>
      </c>
      <c r="C23" s="10">
        <f t="shared" si="7"/>
        <v>484280.43954514351</v>
      </c>
      <c r="D23" s="10">
        <f t="shared" si="8"/>
        <v>577831.3600000001</v>
      </c>
      <c r="E23" s="14">
        <f>股票账户月报!E23+天天基金账户月报!E23</f>
        <v>-22300.460000000003</v>
      </c>
      <c r="F23" s="20">
        <f t="shared" si="9"/>
        <v>1.1471264470681037</v>
      </c>
      <c r="G23" s="14">
        <f>股票账户月报!G23+天天基金账户月报!G23</f>
        <v>561</v>
      </c>
      <c r="H23" s="14">
        <f t="shared" si="10"/>
        <v>484769.48763695051</v>
      </c>
      <c r="I23" s="14">
        <f t="shared" si="11"/>
        <v>556091.9</v>
      </c>
      <c r="K23" s="17"/>
      <c r="L23" s="4"/>
      <c r="M23" s="4"/>
      <c r="N23" s="4"/>
      <c r="O23" s="4"/>
      <c r="P23" s="6"/>
      <c r="Q23" s="4"/>
      <c r="R23" s="6"/>
      <c r="S23" s="4"/>
      <c r="T23" s="18"/>
    </row>
    <row r="24" spans="1:20" x14ac:dyDescent="0.2">
      <c r="A24" s="26">
        <f>股票账户月报!A24</f>
        <v>42916</v>
      </c>
      <c r="B24" s="20">
        <f t="shared" si="6"/>
        <v>1.1471264470681037</v>
      </c>
      <c r="C24" s="10">
        <f t="shared" si="7"/>
        <v>484769.48763695051</v>
      </c>
      <c r="D24" s="10">
        <f t="shared" si="8"/>
        <v>556091.9</v>
      </c>
      <c r="E24" s="14">
        <f>股票账户月报!E24+天天基金账户月报!E24</f>
        <v>-28059.88</v>
      </c>
      <c r="F24" s="20">
        <f t="shared" si="9"/>
        <v>1.0892435136005287</v>
      </c>
      <c r="G24" s="14">
        <f>股票账户月报!G24+天天基金账户月报!G24</f>
        <v>0</v>
      </c>
      <c r="H24" s="14">
        <f t="shared" si="10"/>
        <v>484769.48763695051</v>
      </c>
      <c r="I24" s="14">
        <f t="shared" si="11"/>
        <v>528032.02</v>
      </c>
      <c r="K24" s="17"/>
      <c r="L24" s="4"/>
      <c r="M24" s="4"/>
      <c r="N24" s="4"/>
      <c r="O24" s="4"/>
      <c r="P24" s="6"/>
      <c r="Q24" s="4"/>
      <c r="R24" s="6"/>
      <c r="S24" s="4"/>
      <c r="T24" s="18"/>
    </row>
    <row r="25" spans="1:20" x14ac:dyDescent="0.2">
      <c r="A25" s="26">
        <f>股票账户月报!A25</f>
        <v>42947</v>
      </c>
      <c r="B25" s="20">
        <f t="shared" si="6"/>
        <v>1.0892435136005287</v>
      </c>
      <c r="C25" s="10">
        <f t="shared" si="7"/>
        <v>484769.48763695051</v>
      </c>
      <c r="D25" s="10">
        <f t="shared" si="8"/>
        <v>528032.02</v>
      </c>
      <c r="E25" s="14">
        <f>股票账户月报!E25+天天基金账户月报!E25</f>
        <v>9013.5199999999986</v>
      </c>
      <c r="F25" s="20">
        <f t="shared" si="9"/>
        <v>1.1078369280580622</v>
      </c>
      <c r="G25" s="14">
        <f>股票账户月报!G25+天天基金账户月报!G25</f>
        <v>0</v>
      </c>
      <c r="H25" s="14">
        <f t="shared" si="10"/>
        <v>484769.48763695051</v>
      </c>
      <c r="I25" s="14">
        <f t="shared" si="11"/>
        <v>537045.54</v>
      </c>
      <c r="K25" s="17"/>
      <c r="L25" s="4"/>
      <c r="M25" s="4"/>
      <c r="N25" s="4"/>
      <c r="O25" s="4"/>
      <c r="P25" s="6"/>
      <c r="Q25" s="4"/>
      <c r="R25" s="6"/>
      <c r="S25" s="4"/>
      <c r="T25" s="18"/>
    </row>
    <row r="26" spans="1:20" x14ac:dyDescent="0.2">
      <c r="A26" s="26">
        <f>股票账户月报!A26</f>
        <v>42978</v>
      </c>
      <c r="B26" s="20">
        <f t="shared" si="6"/>
        <v>1.1078369280580622</v>
      </c>
      <c r="C26" s="10">
        <f t="shared" si="7"/>
        <v>484769.48763695051</v>
      </c>
      <c r="D26" s="10">
        <f t="shared" si="8"/>
        <v>537045.54</v>
      </c>
      <c r="E26" s="14">
        <f>股票账户月报!E26+天天基金账户月报!E26</f>
        <v>-44781.979999999996</v>
      </c>
      <c r="F26" s="20">
        <f t="shared" si="9"/>
        <v>1.0154590430177031</v>
      </c>
      <c r="G26" s="14">
        <f>股票账户月报!G26+天天基金账户月报!G26</f>
        <v>25000</v>
      </c>
      <c r="H26" s="14">
        <f t="shared" si="10"/>
        <v>509388.89515702729</v>
      </c>
      <c r="I26" s="14">
        <f t="shared" si="11"/>
        <v>517263.56</v>
      </c>
      <c r="K26" s="17"/>
      <c r="L26" s="4"/>
      <c r="M26" s="4"/>
      <c r="N26" s="4"/>
      <c r="O26" s="4"/>
      <c r="P26" s="6"/>
      <c r="Q26" s="4"/>
      <c r="R26" s="6"/>
      <c r="S26" s="4"/>
      <c r="T26" s="18"/>
    </row>
    <row r="27" spans="1:20" x14ac:dyDescent="0.2">
      <c r="A27" s="26">
        <f>股票账户月报!A27</f>
        <v>43008</v>
      </c>
      <c r="B27" s="20">
        <f t="shared" si="6"/>
        <v>1.0154590430177031</v>
      </c>
      <c r="C27" s="10">
        <f t="shared" si="7"/>
        <v>509388.89515702729</v>
      </c>
      <c r="D27" s="10">
        <f t="shared" si="8"/>
        <v>517263.56</v>
      </c>
      <c r="E27" s="14">
        <f>股票账户月报!E27+天天基金账户月报!E27</f>
        <v>56346.48</v>
      </c>
      <c r="F27" s="20">
        <f t="shared" si="9"/>
        <v>1.1260748819881037</v>
      </c>
      <c r="G27" s="14">
        <f>股票账户月报!G27+天天基金账户月报!G27</f>
        <v>0</v>
      </c>
      <c r="H27" s="14">
        <f t="shared" si="10"/>
        <v>509388.89515702729</v>
      </c>
      <c r="I27" s="14">
        <f t="shared" si="11"/>
        <v>573610.04</v>
      </c>
      <c r="K27" s="17"/>
      <c r="L27" s="4"/>
      <c r="M27" s="4"/>
      <c r="N27" s="4"/>
      <c r="O27" s="4"/>
      <c r="P27" s="6"/>
      <c r="Q27" s="4"/>
      <c r="R27" s="6"/>
      <c r="S27" s="4"/>
      <c r="T27" s="18"/>
    </row>
    <row r="28" spans="1:20" x14ac:dyDescent="0.2">
      <c r="A28" s="26">
        <f>股票账户月报!A28</f>
        <v>43039</v>
      </c>
      <c r="B28" s="20">
        <f t="shared" si="6"/>
        <v>1.1260748819881037</v>
      </c>
      <c r="C28" s="10">
        <f t="shared" si="7"/>
        <v>509388.89515702729</v>
      </c>
      <c r="D28" s="10">
        <f t="shared" si="8"/>
        <v>573610.04</v>
      </c>
      <c r="E28" s="14">
        <f>股票账户月报!E28+天天基金账户月报!E28</f>
        <v>-3955.2500000000045</v>
      </c>
      <c r="F28" s="20">
        <f t="shared" si="9"/>
        <v>1.1183101858245159</v>
      </c>
      <c r="G28" s="14">
        <f>股票账户月报!G28+天天基金账户月报!G28</f>
        <v>0</v>
      </c>
      <c r="H28" s="14">
        <f t="shared" si="10"/>
        <v>509388.89515702729</v>
      </c>
      <c r="I28" s="14">
        <f t="shared" si="11"/>
        <v>569654.79</v>
      </c>
      <c r="K28" s="17"/>
      <c r="L28" s="4"/>
      <c r="M28" s="4"/>
      <c r="N28" s="4"/>
      <c r="O28" s="4"/>
      <c r="P28" s="6"/>
      <c r="Q28" s="4"/>
      <c r="R28" s="6"/>
      <c r="S28" s="4"/>
      <c r="T28" s="18"/>
    </row>
    <row r="29" spans="1:20" x14ac:dyDescent="0.2">
      <c r="A29" s="26">
        <f>股票账户月报!A29</f>
        <v>43069</v>
      </c>
      <c r="B29" s="20">
        <f t="shared" si="6"/>
        <v>1.1183101858245159</v>
      </c>
      <c r="C29" s="10">
        <f t="shared" si="7"/>
        <v>509388.89515702729</v>
      </c>
      <c r="D29" s="10">
        <f t="shared" si="8"/>
        <v>569654.79</v>
      </c>
      <c r="E29" s="14">
        <f>股票账户月报!E29+天天基金账户月报!E29</f>
        <v>10774.500000000005</v>
      </c>
      <c r="F29" s="20">
        <f t="shared" si="9"/>
        <v>1.1394620014656454</v>
      </c>
      <c r="G29" s="14">
        <f>股票账户月报!G29+天天基金账户月报!G29</f>
        <v>11560</v>
      </c>
      <c r="H29" s="14">
        <f t="shared" si="10"/>
        <v>519534.03381468402</v>
      </c>
      <c r="I29" s="14">
        <f t="shared" si="11"/>
        <v>591989.29000000015</v>
      </c>
      <c r="K29" s="17"/>
      <c r="L29" s="4"/>
      <c r="M29" s="4"/>
      <c r="N29" s="4"/>
      <c r="O29" s="4"/>
      <c r="P29" s="6"/>
      <c r="Q29" s="4"/>
      <c r="R29" s="6"/>
      <c r="S29" s="4"/>
      <c r="T29" s="18"/>
    </row>
    <row r="30" spans="1:20" x14ac:dyDescent="0.2">
      <c r="A30" s="26">
        <f>股票账户月报!A30</f>
        <v>43100</v>
      </c>
      <c r="B30" s="20">
        <f t="shared" si="6"/>
        <v>1.1394620014656454</v>
      </c>
      <c r="C30" s="10">
        <f t="shared" si="7"/>
        <v>519534.03381468402</v>
      </c>
      <c r="D30" s="10">
        <f t="shared" si="8"/>
        <v>591989.29000000015</v>
      </c>
      <c r="E30" s="14">
        <f>股票账户月报!E30+天天基金账户月报!E30</f>
        <v>35322.009999999995</v>
      </c>
      <c r="F30" s="20">
        <f t="shared" si="9"/>
        <v>1.2074498669393425</v>
      </c>
      <c r="G30" s="14">
        <f>股票账户月报!G30+天天基金账户月报!G30</f>
        <v>4500</v>
      </c>
      <c r="H30" s="14">
        <f t="shared" si="10"/>
        <v>523260.8966213417</v>
      </c>
      <c r="I30" s="14">
        <f t="shared" si="11"/>
        <v>631811.30000000005</v>
      </c>
      <c r="K30" s="17"/>
      <c r="L30" s="4"/>
      <c r="M30" s="4"/>
      <c r="N30" s="4"/>
      <c r="O30" s="4"/>
      <c r="P30" s="6"/>
      <c r="Q30" s="4"/>
      <c r="R30" s="6"/>
      <c r="S30" s="4"/>
      <c r="T30" s="18"/>
    </row>
    <row r="31" spans="1:20" x14ac:dyDescent="0.2">
      <c r="A31" s="26">
        <f>股票账户月报!A31</f>
        <v>43131</v>
      </c>
      <c r="B31" s="20">
        <f t="shared" si="6"/>
        <v>1.2074498669393425</v>
      </c>
      <c r="C31" s="10">
        <f t="shared" si="7"/>
        <v>523260.8966213417</v>
      </c>
      <c r="D31" s="10">
        <f t="shared" si="8"/>
        <v>631811.30000000005</v>
      </c>
      <c r="E31" s="14">
        <f>股票账户月报!E31+天天基金账户月报!E31</f>
        <v>-12201.93</v>
      </c>
      <c r="F31" s="20">
        <f t="shared" si="9"/>
        <v>1.1841308494496219</v>
      </c>
      <c r="G31" s="14">
        <f>股票账户月报!G31+天天基金账户月报!G31</f>
        <v>110000</v>
      </c>
      <c r="H31" s="14">
        <f t="shared" si="10"/>
        <v>616156.03574479872</v>
      </c>
      <c r="I31" s="14">
        <f t="shared" si="11"/>
        <v>729609.37000000011</v>
      </c>
      <c r="K31" s="17"/>
      <c r="L31" s="4"/>
      <c r="M31" s="4"/>
      <c r="N31" s="4"/>
      <c r="O31" s="4"/>
      <c r="P31" s="6"/>
      <c r="Q31" s="4"/>
      <c r="R31" s="6"/>
      <c r="S31" s="4"/>
      <c r="T31" s="18"/>
    </row>
    <row r="32" spans="1:20" x14ac:dyDescent="0.2">
      <c r="A32" s="26">
        <f>股票账户月报!A32</f>
        <v>43159</v>
      </c>
      <c r="B32" s="20">
        <f t="shared" si="6"/>
        <v>1.1841308494496219</v>
      </c>
      <c r="C32" s="10">
        <f t="shared" si="7"/>
        <v>616156.03574479872</v>
      </c>
      <c r="D32" s="10">
        <f t="shared" si="8"/>
        <v>729609.37000000011</v>
      </c>
      <c r="E32" s="14">
        <f>股票账户月报!E32+天天基金账户月报!E32</f>
        <v>-26191.800000000003</v>
      </c>
      <c r="F32" s="20">
        <f t="shared" si="9"/>
        <v>1.141622461183426</v>
      </c>
      <c r="G32" s="14">
        <f>股票账户月报!G32+天天基金账户月报!G32</f>
        <v>10000</v>
      </c>
      <c r="H32" s="14">
        <f t="shared" si="10"/>
        <v>624915.49899995734</v>
      </c>
      <c r="I32" s="14">
        <f t="shared" si="11"/>
        <v>713417.57000000007</v>
      </c>
      <c r="K32" s="17"/>
      <c r="L32" s="4"/>
      <c r="M32" s="4"/>
      <c r="N32" s="4"/>
      <c r="O32" s="4"/>
      <c r="P32" s="6"/>
      <c r="Q32" s="4"/>
      <c r="R32" s="6"/>
      <c r="S32" s="4"/>
      <c r="T32" s="18"/>
    </row>
    <row r="33" spans="1:20" x14ac:dyDescent="0.2">
      <c r="A33" s="26">
        <f>股票账户月报!A33</f>
        <v>43190</v>
      </c>
      <c r="B33" s="20">
        <f t="shared" si="6"/>
        <v>1.141622461183426</v>
      </c>
      <c r="C33" s="10">
        <f t="shared" si="7"/>
        <v>624915.49899995734</v>
      </c>
      <c r="D33" s="10">
        <f t="shared" si="8"/>
        <v>713417.57000000007</v>
      </c>
      <c r="E33" s="14">
        <f>股票账户月报!E33+天天基金账户月报!E33</f>
        <v>10875.530000000004</v>
      </c>
      <c r="F33" s="20">
        <f t="shared" si="9"/>
        <v>1.1590256621240396</v>
      </c>
      <c r="G33" s="14">
        <f>股票账户月报!G33+天天基金账户月报!G33</f>
        <v>0</v>
      </c>
      <c r="H33" s="14">
        <f t="shared" si="10"/>
        <v>624915.49899995734</v>
      </c>
      <c r="I33" s="14">
        <f t="shared" si="11"/>
        <v>724293.10000000009</v>
      </c>
      <c r="K33" s="17"/>
      <c r="L33" s="4"/>
      <c r="M33" s="4"/>
      <c r="N33" s="4"/>
      <c r="O33" s="4"/>
      <c r="P33" s="6"/>
      <c r="Q33" s="4"/>
      <c r="R33" s="6"/>
      <c r="S33" s="4"/>
      <c r="T33" s="18"/>
    </row>
    <row r="34" spans="1:20" x14ac:dyDescent="0.2">
      <c r="A34" s="26">
        <f>股票账户月报!A34</f>
        <v>43220</v>
      </c>
      <c r="B34" s="20">
        <f t="shared" si="6"/>
        <v>1.1590256621240396</v>
      </c>
      <c r="C34" s="10">
        <f t="shared" si="7"/>
        <v>624915.49899995734</v>
      </c>
      <c r="D34" s="10">
        <f t="shared" si="8"/>
        <v>724293.10000000009</v>
      </c>
      <c r="E34" s="14">
        <f>股票账户月报!E34+天天基金账户月报!E34</f>
        <v>34579.849999999991</v>
      </c>
      <c r="F34" s="20">
        <f t="shared" si="9"/>
        <v>1.2143609035372187</v>
      </c>
      <c r="G34" s="14">
        <f>股票账户月报!G34+天天基金账户月报!G34</f>
        <v>11210.75</v>
      </c>
      <c r="H34" s="14">
        <f t="shared" si="10"/>
        <v>634147.3097140087</v>
      </c>
      <c r="I34" s="14">
        <f t="shared" si="11"/>
        <v>770083.70000000007</v>
      </c>
      <c r="K34" s="17"/>
      <c r="L34" s="4"/>
      <c r="M34" s="4"/>
      <c r="N34" s="4"/>
      <c r="O34" s="4"/>
      <c r="P34" s="6"/>
      <c r="Q34" s="4"/>
      <c r="R34" s="6"/>
      <c r="S34" s="4"/>
      <c r="T34" s="18"/>
    </row>
    <row r="35" spans="1:20" x14ac:dyDescent="0.2">
      <c r="A35" s="26">
        <f>股票账户月报!A35</f>
        <v>43251</v>
      </c>
      <c r="B35" s="20">
        <f t="shared" si="6"/>
        <v>1.2143609035372187</v>
      </c>
      <c r="C35" s="10">
        <f t="shared" si="7"/>
        <v>634147.3097140087</v>
      </c>
      <c r="D35" s="10">
        <f t="shared" si="8"/>
        <v>770083.70000000007</v>
      </c>
      <c r="E35" s="14">
        <f>股票账户月报!E35+天天基金账户月报!E35</f>
        <v>4827.8700000000099</v>
      </c>
      <c r="F35" s="20">
        <f t="shared" si="9"/>
        <v>1.2219740715283867</v>
      </c>
      <c r="G35" s="14">
        <f>股票账户月报!G35+天天基金账户月报!G35</f>
        <v>-2272</v>
      </c>
      <c r="H35" s="14">
        <f t="shared" si="10"/>
        <v>632288.023127708</v>
      </c>
      <c r="I35" s="14">
        <f t="shared" si="11"/>
        <v>772639.57000000007</v>
      </c>
      <c r="K35" s="17"/>
      <c r="L35" s="4"/>
      <c r="M35" s="4"/>
      <c r="N35" s="4"/>
      <c r="O35" s="4"/>
      <c r="P35" s="6"/>
      <c r="Q35" s="4"/>
      <c r="R35" s="6"/>
      <c r="S35" s="4"/>
      <c r="T35" s="18"/>
    </row>
    <row r="36" spans="1:20" x14ac:dyDescent="0.2">
      <c r="A36" s="26">
        <f>股票账户月报!A36</f>
        <v>43281</v>
      </c>
      <c r="B36" s="20">
        <f t="shared" si="6"/>
        <v>1.2219740715283867</v>
      </c>
      <c r="C36" s="10">
        <f t="shared" si="7"/>
        <v>632288.023127708</v>
      </c>
      <c r="D36" s="10">
        <f t="shared" si="8"/>
        <v>772639.57000000007</v>
      </c>
      <c r="E36" s="14">
        <f>股票账户月报!E36+天天基金账户月报!E36</f>
        <v>-22074.98000000001</v>
      </c>
      <c r="F36" s="20">
        <f t="shared" si="9"/>
        <v>1.1870612166386123</v>
      </c>
      <c r="G36" s="14">
        <f>股票账户月报!G36+天天基金账户月报!G36</f>
        <v>9200</v>
      </c>
      <c r="H36" s="14">
        <f t="shared" si="10"/>
        <v>640038.25527331838</v>
      </c>
      <c r="I36" s="14">
        <f t="shared" si="11"/>
        <v>759764.59000000008</v>
      </c>
      <c r="K36" s="17"/>
      <c r="L36" s="4"/>
      <c r="M36" s="4"/>
      <c r="N36" s="4"/>
      <c r="O36" s="4"/>
      <c r="P36" s="6"/>
      <c r="Q36" s="4"/>
      <c r="R36" s="6"/>
      <c r="S36" s="4"/>
      <c r="T36" s="18"/>
    </row>
    <row r="37" spans="1:20" x14ac:dyDescent="0.2">
      <c r="A37" s="26">
        <f>股票账户月报!A37</f>
        <v>43312</v>
      </c>
      <c r="B37" s="20">
        <f t="shared" si="6"/>
        <v>1.1870612166386123</v>
      </c>
      <c r="C37" s="10">
        <f t="shared" si="7"/>
        <v>640038.25527331838</v>
      </c>
      <c r="D37" s="10">
        <f t="shared" si="8"/>
        <v>759764.59000000008</v>
      </c>
      <c r="E37" s="14">
        <f>股票账户月报!E37+天天基金账户月报!E37</f>
        <v>1714.9299999999919</v>
      </c>
      <c r="F37" s="20">
        <f t="shared" si="9"/>
        <v>1.1897406346044457</v>
      </c>
      <c r="G37" s="14">
        <f>股票账户月报!G37+天天基金账户月报!G37</f>
        <v>11906.790000000008</v>
      </c>
      <c r="H37" s="14">
        <f t="shared" si="10"/>
        <v>650046.14241584565</v>
      </c>
      <c r="I37" s="14">
        <f t="shared" si="11"/>
        <v>773386.31</v>
      </c>
      <c r="K37" s="17"/>
      <c r="L37" s="4"/>
      <c r="M37" s="4"/>
      <c r="N37" s="4"/>
      <c r="O37" s="4"/>
      <c r="P37" s="6"/>
      <c r="Q37" s="4"/>
      <c r="R37" s="6"/>
      <c r="S37" s="4"/>
      <c r="T37" s="18"/>
    </row>
    <row r="38" spans="1:20" x14ac:dyDescent="0.2">
      <c r="A38" s="26">
        <f>股票账户月报!A38</f>
        <v>43343</v>
      </c>
      <c r="B38" s="20">
        <f t="shared" si="6"/>
        <v>1.1897406346044457</v>
      </c>
      <c r="C38" s="10">
        <f t="shared" si="7"/>
        <v>650046.14241584565</v>
      </c>
      <c r="D38" s="10">
        <f t="shared" si="8"/>
        <v>773386.31</v>
      </c>
      <c r="E38" s="14">
        <f>股票账户月报!E38+天天基金账户月报!E38</f>
        <v>-24345.409999999942</v>
      </c>
      <c r="F38" s="20">
        <f t="shared" si="9"/>
        <v>1.1522888163234817</v>
      </c>
      <c r="G38" s="14">
        <f>股票账户月报!G38+天天基金账户月报!G38</f>
        <v>-1079.3800000000347</v>
      </c>
      <c r="H38" s="14">
        <f t="shared" si="10"/>
        <v>649109.41545580805</v>
      </c>
      <c r="I38" s="14">
        <f t="shared" si="11"/>
        <v>747961.52000000014</v>
      </c>
      <c r="K38" s="17"/>
      <c r="L38" s="4"/>
      <c r="M38" s="4"/>
      <c r="N38" s="4"/>
      <c r="O38" s="4"/>
      <c r="P38" s="6"/>
      <c r="Q38" s="4"/>
      <c r="R38" s="6"/>
      <c r="S38" s="4"/>
      <c r="T38" s="18"/>
    </row>
    <row r="39" spans="1:20" x14ac:dyDescent="0.2">
      <c r="A39" s="26">
        <f>股票账户月报!A39</f>
        <v>43373</v>
      </c>
      <c r="B39" s="20">
        <f t="shared" si="6"/>
        <v>1.1522888163234817</v>
      </c>
      <c r="C39" s="10">
        <f t="shared" si="7"/>
        <v>649109.41545580805</v>
      </c>
      <c r="D39" s="10">
        <f t="shared" si="8"/>
        <v>747961.52000000014</v>
      </c>
      <c r="E39" s="14">
        <f>股票账户月报!E39+天天基金账户月报!E39</f>
        <v>2943.5399999999672</v>
      </c>
      <c r="F39" s="20">
        <f t="shared" si="9"/>
        <v>1.1568235525788986</v>
      </c>
      <c r="G39" s="14">
        <f>股票账户月报!G39+天天基金账户月报!G39</f>
        <v>17053.98000000001</v>
      </c>
      <c r="H39" s="14">
        <f t="shared" si="10"/>
        <v>663851.4908241576</v>
      </c>
      <c r="I39" s="14">
        <f t="shared" si="11"/>
        <v>767959.04000000004</v>
      </c>
      <c r="K39" s="17"/>
      <c r="L39" s="4"/>
      <c r="M39" s="4"/>
      <c r="N39" s="4"/>
      <c r="O39" s="4"/>
      <c r="P39" s="6"/>
      <c r="Q39" s="4"/>
      <c r="R39" s="6"/>
      <c r="S39" s="4"/>
      <c r="T39" s="18"/>
    </row>
    <row r="40" spans="1:20" x14ac:dyDescent="0.2">
      <c r="A40" s="26">
        <f>股票账户月报!A40</f>
        <v>43404</v>
      </c>
      <c r="B40" s="20">
        <f t="shared" si="6"/>
        <v>1.1568235525788986</v>
      </c>
      <c r="C40" s="10">
        <f t="shared" si="7"/>
        <v>663851.4908241576</v>
      </c>
      <c r="D40" s="10">
        <f t="shared" si="8"/>
        <v>767959.04000000004</v>
      </c>
      <c r="E40" s="14">
        <f>股票账户月报!E40+天天基金账户月报!E40</f>
        <v>-41012.070000000022</v>
      </c>
      <c r="F40" s="20">
        <f t="shared" si="9"/>
        <v>1.0950445695279087</v>
      </c>
      <c r="G40" s="14">
        <f>股票账户月报!G40+天天基金账户月报!G40</f>
        <v>8895.17</v>
      </c>
      <c r="H40" s="14">
        <f t="shared" si="10"/>
        <v>671974.6031133997</v>
      </c>
      <c r="I40" s="14">
        <f t="shared" si="11"/>
        <v>735842.14000000013</v>
      </c>
      <c r="K40" s="17"/>
      <c r="L40" s="4"/>
      <c r="M40" s="4"/>
      <c r="N40" s="4"/>
      <c r="O40" s="4"/>
      <c r="P40" s="6"/>
      <c r="Q40" s="4"/>
      <c r="R40" s="6"/>
      <c r="S40" s="4"/>
      <c r="T40" s="18"/>
    </row>
    <row r="41" spans="1:20" x14ac:dyDescent="0.2">
      <c r="A41" s="26">
        <f>股票账户月报!A41</f>
        <v>43434</v>
      </c>
      <c r="B41" s="20">
        <f t="shared" si="6"/>
        <v>1.0950445695279087</v>
      </c>
      <c r="C41" s="10">
        <f t="shared" si="7"/>
        <v>671974.6031133997</v>
      </c>
      <c r="D41" s="10">
        <f t="shared" si="8"/>
        <v>735842.14000000013</v>
      </c>
      <c r="E41" s="14">
        <f>股票账户月报!E41+天天基金账户月报!E41</f>
        <v>14293.460000000008</v>
      </c>
      <c r="F41" s="20">
        <f t="shared" si="9"/>
        <v>1.1163154031781322</v>
      </c>
      <c r="G41" s="14">
        <f>股票账户月报!G41+天天基金账户月报!G41</f>
        <v>7702.85</v>
      </c>
      <c r="H41" s="14">
        <f t="shared" si="10"/>
        <v>678874.84831119073</v>
      </c>
      <c r="I41" s="14">
        <f t="shared" si="11"/>
        <v>757838.45000000019</v>
      </c>
      <c r="K41" s="17"/>
      <c r="L41" s="4"/>
      <c r="M41" s="4"/>
      <c r="N41" s="4"/>
      <c r="O41" s="4"/>
      <c r="P41" s="6"/>
      <c r="Q41" s="4"/>
      <c r="R41" s="6"/>
      <c r="S41" s="4"/>
      <c r="T41" s="18"/>
    </row>
    <row r="42" spans="1:20" x14ac:dyDescent="0.2">
      <c r="A42" s="26">
        <f>股票账户月报!A42</f>
        <v>43465</v>
      </c>
      <c r="B42" s="20">
        <f t="shared" si="6"/>
        <v>1.1163154031781322</v>
      </c>
      <c r="C42" s="10">
        <f t="shared" si="7"/>
        <v>678874.84831119073</v>
      </c>
      <c r="D42" s="10">
        <f t="shared" si="8"/>
        <v>757838.45000000019</v>
      </c>
      <c r="E42" s="14">
        <f>股票账户月报!E42+天天基金账户月报!E42</f>
        <v>-28220.869999999966</v>
      </c>
      <c r="F42" s="20">
        <f t="shared" si="9"/>
        <v>1.0747453404924929</v>
      </c>
      <c r="G42" s="14">
        <f>股票账户月报!G42+天天基金账户月报!G42</f>
        <v>-110391.79000000001</v>
      </c>
      <c r="H42" s="14">
        <f t="shared" si="10"/>
        <v>576160.4788314274</v>
      </c>
      <c r="I42" s="14">
        <f t="shared" si="11"/>
        <v>619225.79000000015</v>
      </c>
      <c r="K42" s="17"/>
      <c r="L42" s="4"/>
      <c r="M42" s="4"/>
      <c r="N42" s="4"/>
      <c r="O42" s="4"/>
      <c r="P42" s="6"/>
      <c r="Q42" s="4"/>
      <c r="R42" s="6"/>
      <c r="S42" s="4"/>
      <c r="T42" s="18"/>
    </row>
    <row r="43" spans="1:20" x14ac:dyDescent="0.2">
      <c r="A43" s="26">
        <f>股票账户月报!A43</f>
        <v>43496</v>
      </c>
      <c r="B43" s="20">
        <f t="shared" si="6"/>
        <v>1.0747453404924929</v>
      </c>
      <c r="C43" s="10">
        <f t="shared" si="7"/>
        <v>576160.4788314274</v>
      </c>
      <c r="D43" s="10">
        <f t="shared" si="8"/>
        <v>619225.79000000015</v>
      </c>
      <c r="E43" s="14">
        <f>股票账户月报!E43+天天基金账户月报!E43</f>
        <v>12571.14999999998</v>
      </c>
      <c r="F43" s="20">
        <f t="shared" si="9"/>
        <v>1.096564174761544</v>
      </c>
      <c r="G43" s="14">
        <f>股票账户月报!G43+天天基金账户月报!G43</f>
        <v>29786.399999999998</v>
      </c>
      <c r="H43" s="14">
        <f t="shared" si="10"/>
        <v>603323.86852221063</v>
      </c>
      <c r="I43" s="14">
        <f t="shared" si="11"/>
        <v>661583.3400000002</v>
      </c>
      <c r="K43" s="17"/>
      <c r="L43" s="4"/>
      <c r="M43" s="4"/>
      <c r="N43" s="4"/>
      <c r="O43" s="4"/>
      <c r="P43" s="6"/>
      <c r="Q43" s="4"/>
      <c r="R43" s="6"/>
      <c r="S43" s="4"/>
      <c r="T43" s="18"/>
    </row>
    <row r="44" spans="1:20" x14ac:dyDescent="0.2">
      <c r="A44" s="26">
        <f>股票账户月报!A44</f>
        <v>43524</v>
      </c>
      <c r="B44" s="20">
        <f t="shared" si="6"/>
        <v>1.096564174761544</v>
      </c>
      <c r="C44" s="10">
        <f t="shared" si="7"/>
        <v>603323.86852221063</v>
      </c>
      <c r="D44" s="10">
        <f t="shared" si="8"/>
        <v>661583.3400000002</v>
      </c>
      <c r="E44" s="14">
        <f>股票账户月报!E44+天天基金账户月报!E44</f>
        <v>92738.709999999992</v>
      </c>
      <c r="F44" s="20">
        <f t="shared" si="9"/>
        <v>1.250277155199655</v>
      </c>
      <c r="G44" s="14">
        <f>股票账户月报!G44+天天基金账户月报!G44</f>
        <v>23760.29</v>
      </c>
      <c r="H44" s="14">
        <f t="shared" si="10"/>
        <v>622327.88687221054</v>
      </c>
      <c r="I44" s="14">
        <f t="shared" si="11"/>
        <v>778082.34000000008</v>
      </c>
      <c r="K44" s="17"/>
      <c r="L44" s="4"/>
      <c r="M44" s="4"/>
      <c r="N44" s="4"/>
      <c r="O44" s="4"/>
      <c r="P44" s="6"/>
      <c r="Q44" s="4"/>
      <c r="R44" s="6"/>
      <c r="S44" s="4"/>
      <c r="T44" s="18"/>
    </row>
    <row r="45" spans="1:20" x14ac:dyDescent="0.2">
      <c r="A45" s="26">
        <f>股票账户月报!A45</f>
        <v>43555</v>
      </c>
      <c r="B45" s="20">
        <f t="shared" si="6"/>
        <v>1.250277155199655</v>
      </c>
      <c r="C45" s="10">
        <f t="shared" si="7"/>
        <v>622327.88687221054</v>
      </c>
      <c r="D45" s="10">
        <f t="shared" si="8"/>
        <v>778082.34000000008</v>
      </c>
      <c r="E45" s="14">
        <f>股票账户月报!E45+天天基金账户月报!E45</f>
        <v>54579.140000000029</v>
      </c>
      <c r="F45" s="20">
        <f t="shared" si="9"/>
        <v>1.3379787368760154</v>
      </c>
      <c r="G45" s="14">
        <f>股票账户月报!G45+天天基金账户月报!G45</f>
        <v>9664.8600000000042</v>
      </c>
      <c r="H45" s="14">
        <f t="shared" si="10"/>
        <v>629551.36489441444</v>
      </c>
      <c r="I45" s="14">
        <f t="shared" si="11"/>
        <v>842326.34000000008</v>
      </c>
      <c r="K45" s="17"/>
      <c r="L45" s="4"/>
      <c r="M45" s="4"/>
      <c r="N45" s="4"/>
      <c r="O45" s="4"/>
      <c r="P45" s="6"/>
      <c r="Q45" s="4"/>
      <c r="R45" s="6"/>
      <c r="S45" s="4"/>
      <c r="T45" s="18"/>
    </row>
    <row r="46" spans="1:20" x14ac:dyDescent="0.2">
      <c r="A46" s="26">
        <f>股票账户月报!A46</f>
        <v>43585</v>
      </c>
      <c r="B46" s="20">
        <f t="shared" si="6"/>
        <v>1.3379787368760154</v>
      </c>
      <c r="C46" s="10">
        <f t="shared" si="7"/>
        <v>629551.36489441444</v>
      </c>
      <c r="D46" s="10">
        <f t="shared" si="8"/>
        <v>842326.34000000008</v>
      </c>
      <c r="E46" s="14">
        <f>股票账户月报!E46+天天基金账户月报!E46</f>
        <v>27401.779999999962</v>
      </c>
      <c r="F46" s="20">
        <f t="shared" si="9"/>
        <v>1.3815046213836213</v>
      </c>
      <c r="G46" s="14">
        <f>股票账户月报!G46+天天基金账户月报!G46</f>
        <v>12902.94</v>
      </c>
      <c r="H46" s="14">
        <f t="shared" si="10"/>
        <v>638891.13821133412</v>
      </c>
      <c r="I46" s="14">
        <f t="shared" si="11"/>
        <v>882631.06</v>
      </c>
      <c r="J46" t="s">
        <v>9</v>
      </c>
      <c r="K46" s="17"/>
      <c r="L46" s="4"/>
      <c r="M46" s="4"/>
      <c r="N46" s="4"/>
      <c r="O46" s="4"/>
      <c r="P46" s="6"/>
      <c r="Q46" s="4"/>
      <c r="R46" s="6"/>
      <c r="S46" s="4"/>
      <c r="T46" s="18"/>
    </row>
    <row r="47" spans="1:20" x14ac:dyDescent="0.2">
      <c r="A47" s="26"/>
      <c r="J47" s="16">
        <f>F46^(1/YEARFRAC(A46,A2))</f>
        <v>1.0921389887918485</v>
      </c>
    </row>
    <row r="50" spans="1:8" x14ac:dyDescent="0.2">
      <c r="A50" s="1"/>
      <c r="B50" s="1"/>
      <c r="C50" s="1"/>
      <c r="D50" s="1"/>
    </row>
    <row r="51" spans="1:8" x14ac:dyDescent="0.2">
      <c r="A51" s="17"/>
      <c r="B51" s="19"/>
      <c r="C51" s="4"/>
      <c r="D51" s="6"/>
      <c r="E51" s="4"/>
    </row>
    <row r="52" spans="1:8" x14ac:dyDescent="0.2">
      <c r="A52" s="17"/>
      <c r="B52" s="20"/>
      <c r="C52" s="14"/>
      <c r="D52" s="13"/>
      <c r="E52" s="4"/>
      <c r="F52" s="4"/>
      <c r="G52" s="4"/>
      <c r="H52" s="4"/>
    </row>
    <row r="53" spans="1:8" x14ac:dyDescent="0.2">
      <c r="A53" s="17"/>
      <c r="B53" s="20"/>
      <c r="C53" s="14"/>
      <c r="D53" s="13"/>
      <c r="E53" s="4"/>
      <c r="F53" s="4"/>
      <c r="G53" s="4"/>
      <c r="H53" s="4"/>
    </row>
    <row r="54" spans="1:8" x14ac:dyDescent="0.2">
      <c r="A54" s="17"/>
      <c r="B54" s="20"/>
      <c r="C54" s="14"/>
      <c r="D54" s="13"/>
      <c r="E54" s="4"/>
      <c r="F54" s="4"/>
      <c r="G54" s="4"/>
      <c r="H54" s="4"/>
    </row>
    <row r="55" spans="1:8" x14ac:dyDescent="0.2">
      <c r="A55" s="17"/>
      <c r="B55" s="20"/>
      <c r="C55" s="14"/>
      <c r="D55" s="13"/>
      <c r="E55" s="4"/>
      <c r="F55" s="4"/>
      <c r="G55" s="4"/>
      <c r="H55" s="4"/>
    </row>
    <row r="56" spans="1:8" x14ac:dyDescent="0.2">
      <c r="A56" s="17"/>
      <c r="B56" s="20"/>
      <c r="C56" s="14"/>
      <c r="D56" s="13"/>
      <c r="E56" s="4"/>
      <c r="F56" s="4"/>
      <c r="G56" s="4"/>
      <c r="H56" s="4"/>
    </row>
    <row r="57" spans="1:8" x14ac:dyDescent="0.2">
      <c r="A57" s="17"/>
      <c r="B57" s="20"/>
      <c r="C57" s="14"/>
      <c r="D57" s="13"/>
      <c r="E57" s="4"/>
      <c r="F57" s="4"/>
      <c r="G57" s="4"/>
      <c r="H57" s="4"/>
    </row>
    <row r="58" spans="1:8" x14ac:dyDescent="0.2">
      <c r="A58" s="17"/>
      <c r="B58" s="20"/>
      <c r="C58" s="14"/>
      <c r="D58" s="13"/>
      <c r="E58" s="4"/>
      <c r="F58" s="4"/>
      <c r="G58" s="4"/>
      <c r="H58" s="4"/>
    </row>
    <row r="59" spans="1:8" x14ac:dyDescent="0.2">
      <c r="A59" s="17"/>
      <c r="B59" s="20"/>
      <c r="C59" s="14"/>
      <c r="D59" s="13"/>
      <c r="E59" s="4"/>
      <c r="F59" s="4"/>
      <c r="G59" s="4"/>
      <c r="H59" s="4"/>
    </row>
    <row r="60" spans="1:8" x14ac:dyDescent="0.2">
      <c r="A60" s="17"/>
      <c r="B60" s="20"/>
      <c r="C60" s="14"/>
      <c r="D60" s="13"/>
      <c r="E60" s="4"/>
      <c r="F60" s="4"/>
      <c r="G60" s="4"/>
      <c r="H60" s="4"/>
    </row>
    <row r="61" spans="1:8" x14ac:dyDescent="0.2">
      <c r="A61" s="17"/>
      <c r="B61" s="20"/>
      <c r="C61" s="14"/>
      <c r="D61" s="13"/>
      <c r="E61" s="4"/>
      <c r="F61" s="4"/>
      <c r="G61" s="4"/>
      <c r="H61" s="4"/>
    </row>
    <row r="62" spans="1:8" x14ac:dyDescent="0.2">
      <c r="A62" s="17"/>
      <c r="B62" s="20"/>
      <c r="C62" s="14"/>
      <c r="D62" s="13"/>
      <c r="E62" s="4"/>
      <c r="F62" s="4"/>
      <c r="G62" s="4"/>
      <c r="H62" s="4"/>
    </row>
    <row r="63" spans="1:8" x14ac:dyDescent="0.2">
      <c r="A63" s="17"/>
      <c r="B63" s="4"/>
      <c r="C63" s="4"/>
      <c r="D63" s="4"/>
      <c r="E63" s="4"/>
      <c r="F63" s="4"/>
      <c r="G63" s="4"/>
      <c r="H63" s="4"/>
    </row>
    <row r="64" spans="1:8" x14ac:dyDescent="0.2">
      <c r="A64" s="17"/>
      <c r="B64" s="4"/>
      <c r="C64" s="4"/>
      <c r="D64" s="4"/>
      <c r="E64" s="4"/>
      <c r="F64" s="4"/>
      <c r="G64" s="4"/>
      <c r="H64" s="4"/>
    </row>
    <row r="65" spans="1:8" x14ac:dyDescent="0.2">
      <c r="A65" s="17"/>
      <c r="B65" s="4"/>
      <c r="C65" s="4"/>
      <c r="D65" s="4"/>
      <c r="E65" s="4"/>
      <c r="F65" s="4"/>
      <c r="G65" s="6"/>
      <c r="H65" s="4"/>
    </row>
    <row r="66" spans="1:8" x14ac:dyDescent="0.2">
      <c r="A66" s="17"/>
      <c r="B66" s="4"/>
      <c r="C66" s="4"/>
      <c r="D66" s="4"/>
      <c r="E66" s="4"/>
      <c r="F66" s="4"/>
      <c r="G66" s="6"/>
      <c r="H66" s="4"/>
    </row>
    <row r="67" spans="1:8" x14ac:dyDescent="0.2">
      <c r="A67" s="17"/>
      <c r="B67" s="4"/>
      <c r="C67" s="4"/>
      <c r="D67" s="4"/>
      <c r="E67" s="4"/>
      <c r="F67" s="4"/>
      <c r="G67" s="6"/>
      <c r="H67" s="4"/>
    </row>
    <row r="68" spans="1:8" x14ac:dyDescent="0.2">
      <c r="A68" s="17"/>
      <c r="B68" s="4"/>
      <c r="C68" s="4"/>
      <c r="D68" s="4"/>
      <c r="E68" s="4"/>
      <c r="F68" s="4"/>
      <c r="G68" s="6"/>
      <c r="H68" s="4"/>
    </row>
    <row r="69" spans="1:8" x14ac:dyDescent="0.2">
      <c r="A69" s="17"/>
      <c r="B69" s="4"/>
      <c r="C69" s="4"/>
      <c r="D69" s="4"/>
      <c r="E69" s="4"/>
      <c r="F69" s="4"/>
      <c r="G69" s="6"/>
      <c r="H69" s="4"/>
    </row>
    <row r="70" spans="1:8" x14ac:dyDescent="0.2">
      <c r="A70" s="17"/>
      <c r="B70" s="4"/>
      <c r="C70" s="4"/>
      <c r="D70" s="4"/>
      <c r="E70" s="4"/>
      <c r="F70" s="4"/>
      <c r="G70" s="6"/>
      <c r="H70" s="4"/>
    </row>
    <row r="71" spans="1:8" x14ac:dyDescent="0.2">
      <c r="A71" s="17"/>
      <c r="B71" s="4"/>
      <c r="C71" s="4"/>
      <c r="D71" s="4"/>
      <c r="E71" s="4"/>
      <c r="F71" s="4"/>
      <c r="G71" s="6"/>
      <c r="H71" s="4"/>
    </row>
    <row r="72" spans="1:8" x14ac:dyDescent="0.2">
      <c r="A72" s="17"/>
      <c r="B72" s="4"/>
      <c r="C72" s="4"/>
      <c r="D72" s="4"/>
      <c r="E72" s="4"/>
      <c r="F72" s="4"/>
      <c r="G72" s="6"/>
      <c r="H72" s="4"/>
    </row>
    <row r="73" spans="1:8" x14ac:dyDescent="0.2">
      <c r="A73" s="17"/>
      <c r="B73" s="4"/>
      <c r="C73" s="4"/>
      <c r="D73" s="4"/>
      <c r="E73" s="4"/>
      <c r="F73" s="4"/>
      <c r="G73" s="6"/>
      <c r="H73" s="4"/>
    </row>
    <row r="74" spans="1:8" x14ac:dyDescent="0.2">
      <c r="A74" s="17"/>
      <c r="B74" s="4"/>
      <c r="C74" s="4"/>
      <c r="D74" s="4"/>
      <c r="E74" s="4"/>
      <c r="F74" s="4"/>
      <c r="G74" s="6"/>
      <c r="H74" s="4"/>
    </row>
    <row r="75" spans="1:8" x14ac:dyDescent="0.2">
      <c r="A75" s="17"/>
      <c r="B75" s="4"/>
      <c r="C75" s="4"/>
      <c r="D75" s="4"/>
      <c r="E75" s="4"/>
      <c r="F75" s="4"/>
      <c r="G75" s="6"/>
      <c r="H75" s="4"/>
    </row>
    <row r="76" spans="1:8" x14ac:dyDescent="0.2">
      <c r="A76" s="17"/>
      <c r="B76" s="4"/>
      <c r="C76" s="4"/>
      <c r="D76" s="4"/>
      <c r="E76" s="4"/>
      <c r="F76" s="4"/>
      <c r="G76" s="6"/>
      <c r="H76" s="4"/>
    </row>
    <row r="77" spans="1:8" x14ac:dyDescent="0.2">
      <c r="A77" s="17"/>
      <c r="B77" s="4"/>
      <c r="C77" s="4"/>
      <c r="D77" s="4"/>
      <c r="E77" s="4"/>
      <c r="F77" s="4"/>
      <c r="G77" s="6"/>
      <c r="H77" s="4"/>
    </row>
    <row r="78" spans="1:8" x14ac:dyDescent="0.2">
      <c r="A78" s="17"/>
      <c r="B78" s="4"/>
      <c r="C78" s="4"/>
      <c r="D78" s="4"/>
      <c r="E78" s="4"/>
      <c r="F78" s="4"/>
      <c r="G78" s="6"/>
      <c r="H78" s="4"/>
    </row>
    <row r="79" spans="1:8" x14ac:dyDescent="0.2">
      <c r="A79" s="17"/>
      <c r="B79" s="4"/>
      <c r="C79" s="4"/>
      <c r="D79" s="4"/>
      <c r="E79" s="4"/>
      <c r="F79" s="4"/>
      <c r="G79" s="6"/>
      <c r="H79" s="4"/>
    </row>
    <row r="80" spans="1:8" x14ac:dyDescent="0.2">
      <c r="A80" s="17"/>
      <c r="B80" s="4"/>
      <c r="C80" s="4"/>
      <c r="D80" s="4"/>
      <c r="E80" s="4"/>
      <c r="F80" s="4"/>
      <c r="G80" s="6"/>
      <c r="H80" s="4"/>
    </row>
    <row r="81" spans="1:8" x14ac:dyDescent="0.2">
      <c r="A81" s="17"/>
      <c r="B81" s="4"/>
      <c r="C81" s="4"/>
      <c r="D81" s="4"/>
      <c r="E81" s="4"/>
      <c r="F81" s="4"/>
      <c r="G81" s="6"/>
      <c r="H81" s="4"/>
    </row>
    <row r="82" spans="1:8" x14ac:dyDescent="0.2">
      <c r="A82" s="17"/>
      <c r="B82" s="4"/>
      <c r="C82" s="4"/>
      <c r="D82" s="4"/>
      <c r="E82" s="4"/>
      <c r="F82" s="4"/>
      <c r="G82" s="6"/>
      <c r="H82" s="4"/>
    </row>
    <row r="83" spans="1:8" x14ac:dyDescent="0.2">
      <c r="A83" s="17"/>
      <c r="B83" s="4"/>
      <c r="C83" s="4"/>
      <c r="D83" s="4"/>
      <c r="E83" s="4"/>
      <c r="F83" s="4"/>
      <c r="G83" s="6"/>
      <c r="H83" s="4"/>
    </row>
    <row r="84" spans="1:8" x14ac:dyDescent="0.2">
      <c r="A84" s="17"/>
      <c r="B84" s="4"/>
      <c r="C84" s="4"/>
      <c r="D84" s="4"/>
      <c r="E84" s="4"/>
      <c r="F84" s="4"/>
      <c r="G84" s="6"/>
      <c r="H84" s="4"/>
    </row>
    <row r="85" spans="1:8" x14ac:dyDescent="0.2">
      <c r="A85" s="17"/>
      <c r="B85" s="4"/>
      <c r="C85" s="4"/>
      <c r="D85" s="4"/>
      <c r="E85" s="4"/>
      <c r="F85" s="4"/>
      <c r="G85" s="6"/>
      <c r="H85" s="4"/>
    </row>
    <row r="86" spans="1:8" x14ac:dyDescent="0.2">
      <c r="A86" s="17"/>
      <c r="B86" s="4"/>
      <c r="C86" s="4"/>
      <c r="D86" s="4"/>
      <c r="E86" s="4"/>
      <c r="F86" s="4"/>
      <c r="G86" s="6"/>
      <c r="H86" s="4"/>
    </row>
    <row r="87" spans="1:8" x14ac:dyDescent="0.2">
      <c r="A87" s="17"/>
      <c r="B87" s="4"/>
      <c r="C87" s="4"/>
      <c r="D87" s="4"/>
      <c r="E87" s="4"/>
      <c r="F87" s="4"/>
      <c r="G87" s="6"/>
      <c r="H87" s="4"/>
    </row>
    <row r="88" spans="1:8" x14ac:dyDescent="0.2">
      <c r="A88" s="17"/>
      <c r="B88" s="4"/>
      <c r="C88" s="4"/>
      <c r="D88" s="4"/>
      <c r="E88" s="4"/>
      <c r="F88" s="4"/>
      <c r="G88" s="6"/>
      <c r="H88" s="4"/>
    </row>
    <row r="89" spans="1:8" x14ac:dyDescent="0.2">
      <c r="A89" s="17"/>
      <c r="B89" s="4"/>
      <c r="C89" s="4"/>
      <c r="D89" s="4"/>
      <c r="E89" s="4"/>
      <c r="F89" s="4"/>
      <c r="G89" s="6"/>
      <c r="H89" s="4"/>
    </row>
    <row r="90" spans="1:8" x14ac:dyDescent="0.2">
      <c r="A90" s="17"/>
      <c r="B90" s="4"/>
      <c r="C90" s="4"/>
      <c r="D90" s="4"/>
      <c r="E90" s="4"/>
      <c r="F90" s="4"/>
      <c r="G90" s="6"/>
      <c r="H90" s="4"/>
    </row>
    <row r="91" spans="1:8" x14ac:dyDescent="0.2">
      <c r="A91" s="17"/>
      <c r="B91" s="4"/>
      <c r="C91" s="4"/>
      <c r="D91" s="4"/>
      <c r="E91" s="4"/>
      <c r="F91" s="4"/>
      <c r="G91" s="6"/>
      <c r="H91" s="4"/>
    </row>
    <row r="92" spans="1:8" x14ac:dyDescent="0.2">
      <c r="A92" s="17"/>
      <c r="B92" s="4"/>
      <c r="C92" s="4"/>
      <c r="D92" s="4"/>
      <c r="E92" s="4"/>
      <c r="F92" s="4"/>
      <c r="G92" s="6"/>
      <c r="H92" s="4"/>
    </row>
    <row r="93" spans="1:8" x14ac:dyDescent="0.2">
      <c r="A93" s="17"/>
      <c r="B93" s="4"/>
      <c r="C93" s="4"/>
      <c r="D93" s="4"/>
      <c r="E93" s="4"/>
      <c r="F93" s="4"/>
      <c r="G93" s="6"/>
      <c r="H93" s="4"/>
    </row>
    <row r="94" spans="1:8" x14ac:dyDescent="0.2">
      <c r="A94" s="17"/>
      <c r="B94" s="4"/>
      <c r="C94" s="4"/>
      <c r="D94" s="4"/>
      <c r="E94" s="4"/>
      <c r="F94" s="4"/>
      <c r="G94" s="6"/>
      <c r="H94" s="4"/>
    </row>
    <row r="95" spans="1:8" x14ac:dyDescent="0.2">
      <c r="A95" s="17"/>
      <c r="B95" s="4"/>
      <c r="C95" s="4"/>
      <c r="D95" s="4"/>
      <c r="E95" s="4"/>
      <c r="F95" s="4"/>
      <c r="G95" s="6"/>
      <c r="H95" s="4"/>
    </row>
    <row r="96" spans="1:8" x14ac:dyDescent="0.2">
      <c r="A96" s="17"/>
      <c r="B96" s="4"/>
      <c r="C96" s="4"/>
      <c r="D96" s="4"/>
      <c r="E96" s="4"/>
      <c r="F96" s="4"/>
      <c r="G96" s="6"/>
      <c r="H96" s="4"/>
    </row>
    <row r="97" spans="1:5" x14ac:dyDescent="0.2">
      <c r="A97" s="17"/>
      <c r="B97" s="4"/>
      <c r="C97" s="4"/>
      <c r="D97" s="4"/>
      <c r="E97" s="21"/>
    </row>
    <row r="98" spans="1:5" x14ac:dyDescent="0.2">
      <c r="A98" s="17"/>
      <c r="B98" s="4"/>
      <c r="C98" s="4"/>
      <c r="D98" s="4"/>
    </row>
    <row r="99" spans="1:5" x14ac:dyDescent="0.2">
      <c r="A99" s="17"/>
      <c r="B99" s="4"/>
      <c r="C99" s="4"/>
      <c r="D99" s="4"/>
    </row>
    <row r="100" spans="1:5" x14ac:dyDescent="0.2">
      <c r="A100" s="17"/>
      <c r="B100" s="4"/>
      <c r="C100" s="4"/>
      <c r="D100" s="4"/>
    </row>
    <row r="101" spans="1:5" x14ac:dyDescent="0.2">
      <c r="A101" s="17"/>
      <c r="B101" s="4"/>
      <c r="C101" s="4"/>
      <c r="D101" s="4"/>
    </row>
    <row r="102" spans="1:5" x14ac:dyDescent="0.2">
      <c r="A102" s="17"/>
      <c r="B102" s="4"/>
      <c r="C102" s="4"/>
      <c r="D102" s="4"/>
    </row>
    <row r="103" spans="1:5" x14ac:dyDescent="0.2">
      <c r="A103" s="17"/>
      <c r="B103" s="4"/>
      <c r="C103" s="4"/>
      <c r="D103" s="4"/>
    </row>
    <row r="104" spans="1:5" x14ac:dyDescent="0.2">
      <c r="A104" s="17"/>
      <c r="B104" s="4"/>
      <c r="C104" s="4"/>
      <c r="D104" s="4"/>
    </row>
    <row r="105" spans="1:5" x14ac:dyDescent="0.2">
      <c r="A105" s="17"/>
      <c r="B105" s="4"/>
      <c r="C105" s="4"/>
      <c r="D105" s="4"/>
    </row>
    <row r="106" spans="1:5" x14ac:dyDescent="0.2">
      <c r="A106" s="17"/>
      <c r="B106" s="4"/>
      <c r="C106" s="4"/>
      <c r="D106" s="4"/>
    </row>
    <row r="110" spans="1:5" x14ac:dyDescent="0.2">
      <c r="A110" s="1"/>
      <c r="B110" s="1"/>
      <c r="C110" s="1"/>
      <c r="D110" s="1"/>
    </row>
    <row r="111" spans="1:5" x14ac:dyDescent="0.2">
      <c r="A111" s="17"/>
      <c r="B111" s="19"/>
      <c r="C111" s="4"/>
      <c r="D111" s="6"/>
    </row>
    <row r="112" spans="1:5" x14ac:dyDescent="0.2">
      <c r="A112" s="17"/>
      <c r="B112" s="20"/>
      <c r="C112" s="14"/>
      <c r="D112" s="1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0B20-9BA1-294F-BAF0-6C4C640036CD}">
  <dimension ref="A1:D46"/>
  <sheetViews>
    <sheetView workbookViewId="0">
      <selection activeCell="D46" sqref="D46"/>
    </sheetView>
  </sheetViews>
  <sheetFormatPr defaultColWidth="11" defaultRowHeight="14.25" x14ac:dyDescent="0.2"/>
  <sheetData>
    <row r="1" spans="1:4" x14ac:dyDescent="0.2">
      <c r="A1" s="1" t="s">
        <v>7</v>
      </c>
      <c r="B1" t="s">
        <v>14</v>
      </c>
      <c r="C1" t="s">
        <v>13</v>
      </c>
      <c r="D1" t="s">
        <v>12</v>
      </c>
    </row>
    <row r="2" spans="1:4" x14ac:dyDescent="0.2">
      <c r="A2" s="3">
        <v>42247</v>
      </c>
      <c r="B2" s="6">
        <f>股票账户月报!F2</f>
        <v>0.97196400000000005</v>
      </c>
      <c r="C2" s="6">
        <f>天天基金账户月报!F2</f>
        <v>1</v>
      </c>
      <c r="D2" s="6">
        <f>整体情况!F2</f>
        <v>0.97196400000000005</v>
      </c>
    </row>
    <row r="3" spans="1:4" x14ac:dyDescent="0.2">
      <c r="A3" s="3">
        <v>42277</v>
      </c>
      <c r="B3" s="6">
        <f>股票账户月报!F3</f>
        <v>1.0180188000000001</v>
      </c>
      <c r="C3" s="6">
        <f>天天基金账户月报!F3</f>
        <v>1</v>
      </c>
      <c r="D3" s="6">
        <f>整体情况!F3</f>
        <v>1.0180188000000001</v>
      </c>
    </row>
    <row r="4" spans="1:4" x14ac:dyDescent="0.2">
      <c r="A4" s="3">
        <v>42308</v>
      </c>
      <c r="B4" s="6">
        <f>股票账户月报!F4</f>
        <v>1.1406098424283844</v>
      </c>
      <c r="C4" s="6">
        <f>天天基金账户月报!F4</f>
        <v>1</v>
      </c>
      <c r="D4" s="6">
        <f>整体情况!F4</f>
        <v>1.1406098424283844</v>
      </c>
    </row>
    <row r="5" spans="1:4" x14ac:dyDescent="0.2">
      <c r="A5" s="3">
        <v>42338</v>
      </c>
      <c r="B5" s="6">
        <f>股票账户月报!F5</f>
        <v>1.1912039832235848</v>
      </c>
      <c r="C5" s="6">
        <f>天天基金账户月报!F5</f>
        <v>1</v>
      </c>
      <c r="D5" s="6">
        <f>整体情况!F5</f>
        <v>1.1912039832235848</v>
      </c>
    </row>
    <row r="6" spans="1:4" x14ac:dyDescent="0.2">
      <c r="A6" s="3">
        <v>42369</v>
      </c>
      <c r="B6" s="6">
        <f>股票账户月报!F6</f>
        <v>1.2940334765265067</v>
      </c>
      <c r="C6" s="6">
        <f>天天基金账户月报!F6</f>
        <v>1</v>
      </c>
      <c r="D6" s="6">
        <f>整体情况!F6</f>
        <v>1.2940334765265067</v>
      </c>
    </row>
    <row r="7" spans="1:4" x14ac:dyDescent="0.2">
      <c r="A7" s="3">
        <v>42400</v>
      </c>
      <c r="B7" s="6">
        <f>股票账户月报!F7</f>
        <v>1.1305054433595978</v>
      </c>
      <c r="C7" s="6">
        <f>天天基金账户月报!F7</f>
        <v>1</v>
      </c>
      <c r="D7" s="6">
        <f>整体情况!F7</f>
        <v>1.1305054433595978</v>
      </c>
    </row>
    <row r="8" spans="1:4" x14ac:dyDescent="0.2">
      <c r="A8" s="3">
        <v>42429</v>
      </c>
      <c r="B8" s="6">
        <f>股票账户月报!F8</f>
        <v>1.1327706531764805</v>
      </c>
      <c r="C8" s="6">
        <f>天天基金账户月报!F8</f>
        <v>1</v>
      </c>
      <c r="D8" s="6">
        <f>整体情况!F8</f>
        <v>1.1327706531764805</v>
      </c>
    </row>
    <row r="9" spans="1:4" x14ac:dyDescent="0.2">
      <c r="A9" s="3">
        <v>42460</v>
      </c>
      <c r="B9" s="6">
        <f>股票账户月报!F9</f>
        <v>1.1340288563828609</v>
      </c>
      <c r="C9" s="6">
        <f>天天基金账户月报!F9</f>
        <v>1</v>
      </c>
      <c r="D9" s="6">
        <f>整体情况!F9</f>
        <v>1.1340288563828609</v>
      </c>
    </row>
    <row r="10" spans="1:4" x14ac:dyDescent="0.2">
      <c r="A10" s="3">
        <v>42490</v>
      </c>
      <c r="B10" s="6">
        <f>股票账户月报!F10</f>
        <v>1.1397162234820082</v>
      </c>
      <c r="C10" s="6">
        <f>天天基金账户月报!F10</f>
        <v>1</v>
      </c>
      <c r="D10" s="6">
        <f>整体情况!F10</f>
        <v>1.1397162234820082</v>
      </c>
    </row>
    <row r="11" spans="1:4" x14ac:dyDescent="0.2">
      <c r="A11" s="3">
        <v>42521</v>
      </c>
      <c r="B11" s="6">
        <f>股票账户月报!F11</f>
        <v>1.1452223088600362</v>
      </c>
      <c r="C11" s="6">
        <f>天天基金账户月报!F11</f>
        <v>1</v>
      </c>
      <c r="D11" s="6">
        <f>整体情况!F11</f>
        <v>1.1452223088600362</v>
      </c>
    </row>
    <row r="12" spans="1:4" x14ac:dyDescent="0.2">
      <c r="A12" s="3">
        <v>42551</v>
      </c>
      <c r="B12" s="6">
        <f>股票账户月报!F12</f>
        <v>1.1624499499759708</v>
      </c>
      <c r="C12" s="6">
        <f>天天基金账户月报!F12</f>
        <v>1</v>
      </c>
      <c r="D12" s="6">
        <f>整体情况!F12</f>
        <v>1.1624499499759708</v>
      </c>
    </row>
    <row r="13" spans="1:4" x14ac:dyDescent="0.2">
      <c r="A13" s="3">
        <v>42582</v>
      </c>
      <c r="B13" s="6">
        <f>股票账户月报!F13</f>
        <v>1.1647708308373783</v>
      </c>
      <c r="C13" s="6">
        <f>天天基金账户月报!F13</f>
        <v>1</v>
      </c>
      <c r="D13" s="6">
        <f>整体情况!F13</f>
        <v>1.1647708308373783</v>
      </c>
    </row>
    <row r="14" spans="1:4" x14ac:dyDescent="0.2">
      <c r="A14" s="3">
        <v>42613</v>
      </c>
      <c r="B14" s="6">
        <f>股票账户月报!F14</f>
        <v>1.1758948062974202</v>
      </c>
      <c r="C14" s="6">
        <f>天天基金账户月报!F14</f>
        <v>1</v>
      </c>
      <c r="D14" s="6">
        <f>整体情况!F14</f>
        <v>1.1758948062974202</v>
      </c>
    </row>
    <row r="15" spans="1:4" x14ac:dyDescent="0.2">
      <c r="A15" s="3">
        <v>42643</v>
      </c>
      <c r="B15" s="6">
        <f>股票账户月报!F15</f>
        <v>1.1795662471408337</v>
      </c>
      <c r="C15" s="6">
        <f>天天基金账户月报!F15</f>
        <v>1.0067411764705883</v>
      </c>
      <c r="D15" s="6">
        <f>整体情况!F15</f>
        <v>1.1796194712364487</v>
      </c>
    </row>
    <row r="16" spans="1:4" x14ac:dyDescent="0.2">
      <c r="A16" s="3">
        <v>42674</v>
      </c>
      <c r="B16" s="6">
        <f>股票账户月报!F16</f>
        <v>1.1831462642214043</v>
      </c>
      <c r="C16" s="6">
        <f>天天基金账户月报!F16</f>
        <v>1.0126999999999999</v>
      </c>
      <c r="D16" s="6">
        <f>整体情况!F16</f>
        <v>1.1832465354451678</v>
      </c>
    </row>
    <row r="17" spans="1:4" x14ac:dyDescent="0.2">
      <c r="A17" s="3">
        <v>42704</v>
      </c>
      <c r="B17" s="6">
        <f>股票账户月报!F17</f>
        <v>1.2116214911486918</v>
      </c>
      <c r="C17" s="6">
        <f>天天基金账户月报!F17</f>
        <v>0.99582058823529407</v>
      </c>
      <c r="D17" s="6">
        <f>整体情况!F17</f>
        <v>1.2115928737848121</v>
      </c>
    </row>
    <row r="18" spans="1:4" x14ac:dyDescent="0.2">
      <c r="A18" s="3">
        <v>42735</v>
      </c>
      <c r="B18" s="6">
        <f>股票账户月报!F18</f>
        <v>1.2112993472574773</v>
      </c>
      <c r="C18" s="6">
        <f>天天基金账户月报!F18</f>
        <v>1.06135</v>
      </c>
      <c r="D18" s="6">
        <f>整体情况!F18</f>
        <v>1.2117552290450337</v>
      </c>
    </row>
    <row r="19" spans="1:4" x14ac:dyDescent="0.2">
      <c r="A19" s="3">
        <v>42766</v>
      </c>
      <c r="B19" s="6">
        <f>股票账户月报!F19</f>
        <v>1.2265787715587708</v>
      </c>
      <c r="C19" s="6">
        <f>天天基金账户月报!F19</f>
        <v>1.1255264705882355</v>
      </c>
      <c r="D19" s="6">
        <f>整体情况!F19</f>
        <v>1.2275088425055747</v>
      </c>
    </row>
    <row r="20" spans="1:4" x14ac:dyDescent="0.2">
      <c r="A20" s="3">
        <v>42794</v>
      </c>
      <c r="B20" s="6">
        <f>股票账户月报!F20</f>
        <v>1.2229715628068876</v>
      </c>
      <c r="C20" s="6">
        <f>天天基金账户月报!F20</f>
        <v>1.1481695110773138</v>
      </c>
      <c r="D20" s="6">
        <f>整体情况!F20</f>
        <v>1.2248118029693129</v>
      </c>
    </row>
    <row r="21" spans="1:4" x14ac:dyDescent="0.2">
      <c r="A21" s="3">
        <v>42825</v>
      </c>
      <c r="B21" s="6">
        <f>股票账户月报!F21</f>
        <v>1.2157523401012986</v>
      </c>
      <c r="C21" s="6">
        <f>天天基金账户月报!F21</f>
        <v>1.1640470295908054</v>
      </c>
      <c r="D21" s="6">
        <f>整体情况!F21</f>
        <v>1.2185037521208604</v>
      </c>
    </row>
    <row r="22" spans="1:4" x14ac:dyDescent="0.2">
      <c r="A22" s="3">
        <v>42855</v>
      </c>
      <c r="B22" s="6">
        <f>股票账户月报!F22</f>
        <v>1.1899440149469624</v>
      </c>
      <c r="C22" s="6">
        <f>天天基金账户月报!F22</f>
        <v>1.1555124846088873</v>
      </c>
      <c r="D22" s="6">
        <f>整体情况!F22</f>
        <v>1.1931750961131602</v>
      </c>
    </row>
    <row r="23" spans="1:4" x14ac:dyDescent="0.2">
      <c r="A23" s="3">
        <v>42886</v>
      </c>
      <c r="B23" s="6">
        <f>股票账户月报!F23</f>
        <v>1.1408038068218578</v>
      </c>
      <c r="C23" s="6">
        <f>天天基金账户月报!F23</f>
        <v>1.1576120743899543</v>
      </c>
      <c r="D23" s="6">
        <f>整体情况!F23</f>
        <v>1.1471264470681037</v>
      </c>
    </row>
    <row r="24" spans="1:4" x14ac:dyDescent="0.2">
      <c r="A24" s="3">
        <v>42916</v>
      </c>
      <c r="B24" s="6">
        <f>股票账户月报!F24</f>
        <v>1.0724720499558409</v>
      </c>
      <c r="C24" s="6">
        <f>天天基金账户月报!F24</f>
        <v>1.2022190622483342</v>
      </c>
      <c r="D24" s="6">
        <f>整体情况!F24</f>
        <v>1.0892435136005287</v>
      </c>
    </row>
    <row r="25" spans="1:4" x14ac:dyDescent="0.2">
      <c r="A25" s="3">
        <v>42947</v>
      </c>
      <c r="B25" s="6">
        <f>股票账户月报!F25</f>
        <v>1.0947254189770661</v>
      </c>
      <c r="C25" s="6">
        <f>天天基金账户月报!F25</f>
        <v>1.185087252165355</v>
      </c>
      <c r="D25" s="6">
        <f>整体情况!F25</f>
        <v>1.1078369280580622</v>
      </c>
    </row>
    <row r="26" spans="1:4" x14ac:dyDescent="0.2">
      <c r="A26" s="3">
        <v>42978</v>
      </c>
      <c r="B26" s="6">
        <f>股票账户月报!F26</f>
        <v>0.99193337090728328</v>
      </c>
      <c r="C26" s="6">
        <f>天天基金账户月报!F26</f>
        <v>1.1984562038046582</v>
      </c>
      <c r="D26" s="6">
        <f>整体情况!F26</f>
        <v>1.0154590430177031</v>
      </c>
    </row>
    <row r="27" spans="1:4" x14ac:dyDescent="0.2">
      <c r="A27" s="3">
        <v>43008</v>
      </c>
      <c r="B27" s="6">
        <f>股票账户月报!F27</f>
        <v>1.1108588941075022</v>
      </c>
      <c r="C27" s="6">
        <f>天天基金账户月报!F27</f>
        <v>1.2151410098772506</v>
      </c>
      <c r="D27" s="6">
        <f>整体情况!F27</f>
        <v>1.1260748819881037</v>
      </c>
    </row>
    <row r="28" spans="1:4" x14ac:dyDescent="0.2">
      <c r="A28" s="3">
        <v>43039</v>
      </c>
      <c r="B28" s="6">
        <f>股票账户月报!F28</f>
        <v>1.0988536594384761</v>
      </c>
      <c r="C28" s="6">
        <f>天天基金账户月报!F28</f>
        <v>1.2496681513415246</v>
      </c>
      <c r="D28" s="6">
        <f>整体情况!F28</f>
        <v>1.1183101858245159</v>
      </c>
    </row>
    <row r="29" spans="1:4" x14ac:dyDescent="0.2">
      <c r="A29" s="3">
        <v>43069</v>
      </c>
      <c r="B29" s="6">
        <f>股票账户月报!F29</f>
        <v>1.1256800527994568</v>
      </c>
      <c r="C29" s="6">
        <f>天天基金账户月报!F29</f>
        <v>1.2129789231584751</v>
      </c>
      <c r="D29" s="6">
        <f>整体情况!F29</f>
        <v>1.1394620014656454</v>
      </c>
    </row>
    <row r="30" spans="1:4" x14ac:dyDescent="0.2">
      <c r="A30" s="3">
        <v>43100</v>
      </c>
      <c r="B30" s="6">
        <f>股票账户月报!F30</f>
        <v>1.1981637534322211</v>
      </c>
      <c r="C30" s="6">
        <f>天天基金账户月报!F30</f>
        <v>1.2320869979841791</v>
      </c>
      <c r="D30" s="6">
        <f>整体情况!F30</f>
        <v>1.2074498669393425</v>
      </c>
    </row>
    <row r="31" spans="1:4" x14ac:dyDescent="0.2">
      <c r="A31" s="3">
        <v>43131</v>
      </c>
      <c r="B31" s="6">
        <f>股票账户月报!F31</f>
        <v>1.1713762864504365</v>
      </c>
      <c r="C31" s="6">
        <f>天天基金账户月报!F31</f>
        <v>1.2436585792232027</v>
      </c>
      <c r="D31" s="6">
        <f>整体情况!F31</f>
        <v>1.1841308494496219</v>
      </c>
    </row>
    <row r="32" spans="1:4" x14ac:dyDescent="0.2">
      <c r="A32" s="3">
        <v>43159</v>
      </c>
      <c r="B32" s="6">
        <f>股票账户月报!F32</f>
        <v>1.1280324541590168</v>
      </c>
      <c r="C32" s="6">
        <f>天天基金账户月报!F32</f>
        <v>1.2158605696783535</v>
      </c>
      <c r="D32" s="6">
        <f>整体情况!F32</f>
        <v>1.141622461183426</v>
      </c>
    </row>
    <row r="33" spans="1:4" x14ac:dyDescent="0.2">
      <c r="A33" s="3">
        <v>43190</v>
      </c>
      <c r="B33" s="6">
        <f>股票账户月报!F33</f>
        <v>1.1435739502182394</v>
      </c>
      <c r="C33" s="6">
        <f>天天基金账户月报!F33</f>
        <v>1.2521665769930275</v>
      </c>
      <c r="D33" s="6">
        <f>整体情况!F33</f>
        <v>1.1590256621240396</v>
      </c>
    </row>
    <row r="34" spans="1:4" x14ac:dyDescent="0.2">
      <c r="A34" s="3">
        <v>43220</v>
      </c>
      <c r="B34" s="6">
        <f>股票账户月报!F34</f>
        <v>1.2039833748901547</v>
      </c>
      <c r="C34" s="6">
        <f>天天基金账户月报!F34</f>
        <v>1.2427866512843635</v>
      </c>
      <c r="D34" s="6">
        <f>整体情况!F34</f>
        <v>1.2143609035372187</v>
      </c>
    </row>
    <row r="35" spans="1:4" x14ac:dyDescent="0.2">
      <c r="A35" s="3">
        <v>43251</v>
      </c>
      <c r="B35" s="6">
        <f>股票账户月报!F35</f>
        <v>1.207827009768047</v>
      </c>
      <c r="C35" s="6">
        <f>天天基金账户月报!F35</f>
        <v>1.283645667765114</v>
      </c>
      <c r="D35" s="6">
        <f>整体情况!F35</f>
        <v>1.2219740715283867</v>
      </c>
    </row>
    <row r="36" spans="1:4" x14ac:dyDescent="0.2">
      <c r="A36" s="3">
        <v>43281</v>
      </c>
      <c r="B36" s="6">
        <f>股票账户月报!F36</f>
        <v>1.1769955435304913</v>
      </c>
      <c r="C36" s="6">
        <f>天天基金账户月报!F36</f>
        <v>1.223868829928723</v>
      </c>
      <c r="D36" s="6">
        <f>整体情况!F36</f>
        <v>1.1870612166386123</v>
      </c>
    </row>
    <row r="37" spans="1:4" x14ac:dyDescent="0.2">
      <c r="A37" s="3">
        <v>43312</v>
      </c>
      <c r="B37" s="6">
        <f>股票账户月报!F37</f>
        <v>1.1756751087364368</v>
      </c>
      <c r="C37" s="6">
        <f>天天基金账户月报!F37</f>
        <v>1.244678533757956</v>
      </c>
      <c r="D37" s="6">
        <f>整体情况!F37</f>
        <v>1.1897406346044457</v>
      </c>
    </row>
    <row r="38" spans="1:4" x14ac:dyDescent="0.2">
      <c r="A38" s="3">
        <v>43343</v>
      </c>
      <c r="B38" s="6">
        <f>股票账户月报!F38</f>
        <v>1.1291201217829563</v>
      </c>
      <c r="C38" s="6">
        <f>天天基金账户月报!F38</f>
        <v>1.2211605348857446</v>
      </c>
      <c r="D38" s="6">
        <f>整体情况!F38</f>
        <v>1.1522888163234817</v>
      </c>
    </row>
    <row r="39" spans="1:4" x14ac:dyDescent="0.2">
      <c r="A39" s="3">
        <v>43373</v>
      </c>
      <c r="B39" s="6">
        <f>股票账户月报!F39</f>
        <v>1.1310564032909523</v>
      </c>
      <c r="C39" s="6">
        <f>天天基金账户月报!F39</f>
        <v>1.2300169898336999</v>
      </c>
      <c r="D39" s="6">
        <f>整体情况!F39</f>
        <v>1.1568235525788986</v>
      </c>
    </row>
    <row r="40" spans="1:4" x14ac:dyDescent="0.2">
      <c r="A40" s="3">
        <v>43404</v>
      </c>
      <c r="B40" s="6">
        <f>股票账户月报!F40</f>
        <v>1.0255377574187194</v>
      </c>
      <c r="C40" s="6">
        <f>天天基金账户月报!F40</f>
        <v>1.1989532013246964</v>
      </c>
      <c r="D40" s="6">
        <f>整体情况!F40</f>
        <v>1.0950445695279087</v>
      </c>
    </row>
    <row r="41" spans="1:4" x14ac:dyDescent="0.2">
      <c r="A41" s="3">
        <v>43434</v>
      </c>
      <c r="B41" s="6">
        <f>股票账户月报!F41</f>
        <v>1.0596457490092368</v>
      </c>
      <c r="C41" s="6">
        <f>天天基金账户月报!F41</f>
        <v>1.2107501916461314</v>
      </c>
      <c r="D41" s="6">
        <f>整体情况!F41</f>
        <v>1.1163154031781322</v>
      </c>
    </row>
    <row r="42" spans="1:4" x14ac:dyDescent="0.2">
      <c r="A42" s="3">
        <v>43465</v>
      </c>
      <c r="B42" s="6">
        <f>股票账户月报!F42</f>
        <v>1.0057599430324129</v>
      </c>
      <c r="C42" s="6">
        <f>天天基金账户月报!F42</f>
        <v>1.1773092036427468</v>
      </c>
      <c r="D42" s="6">
        <f>整体情况!F42</f>
        <v>1.0747453404924929</v>
      </c>
    </row>
    <row r="43" spans="1:4" x14ac:dyDescent="0.2">
      <c r="A43" s="3">
        <v>43496</v>
      </c>
      <c r="B43" s="6">
        <f>股票账户月报!F43</f>
        <v>1.0179647195759847</v>
      </c>
      <c r="C43" s="6">
        <f>天天基金账户月报!F43</f>
        <v>1.2095623763326524</v>
      </c>
      <c r="D43" s="6">
        <f>整体情况!F43</f>
        <v>1.096564174761544</v>
      </c>
    </row>
    <row r="44" spans="1:4" x14ac:dyDescent="0.2">
      <c r="A44" s="3">
        <v>43524</v>
      </c>
      <c r="B44" s="6">
        <f>股票账户月报!F44</f>
        <v>1.2225385618472977</v>
      </c>
      <c r="C44" s="6">
        <f>天天基金账户月报!F44</f>
        <v>1.3180123263427297</v>
      </c>
      <c r="D44" s="6">
        <f>整体情况!F44</f>
        <v>1.250277155199655</v>
      </c>
    </row>
    <row r="45" spans="1:4" x14ac:dyDescent="0.2">
      <c r="A45" s="3">
        <v>43555</v>
      </c>
      <c r="B45" s="6">
        <f>股票账户月报!F45</f>
        <v>1.3353189494986151</v>
      </c>
      <c r="C45" s="6">
        <f>天天基金账户月报!F45</f>
        <v>1.3851801219555058</v>
      </c>
      <c r="D45" s="6">
        <f>整体情况!F45</f>
        <v>1.3379787368760154</v>
      </c>
    </row>
    <row r="46" spans="1:4" x14ac:dyDescent="0.2">
      <c r="A46" s="3">
        <v>43585</v>
      </c>
      <c r="B46" s="6">
        <f>股票账户月报!F46</f>
        <v>1.3971944412821813</v>
      </c>
      <c r="C46" s="6">
        <f>天天基金账户月报!F46</f>
        <v>1.4141984196929014</v>
      </c>
      <c r="D46" s="6">
        <f>整体情况!F46</f>
        <v>1.3815046213836213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股票账户月报</vt:lpstr>
      <vt:lpstr>天天基金账户月报</vt:lpstr>
      <vt:lpstr>整体情况</vt:lpstr>
      <vt:lpstr>综合情况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2019-10-01T12:46:58Z</dcterms:modified>
</cp:coreProperties>
</file>