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F2E14F9-EFFE-4CDE-83AD-D21C0359A9B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月资本盈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L5" i="1"/>
  <c r="V4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3" i="1"/>
  <c r="U4" i="1"/>
  <c r="U3" i="1"/>
  <c r="P4" i="1"/>
  <c r="P3" i="1"/>
  <c r="Q3" i="1" s="1"/>
  <c r="S4" i="1"/>
  <c r="S3" i="1"/>
  <c r="T3" i="1" s="1"/>
  <c r="Q4" i="1"/>
  <c r="Q5" i="1"/>
  <c r="U5" i="1" s="1"/>
  <c r="V5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K16" i="1" l="1"/>
  <c r="K17" i="1"/>
  <c r="K18" i="1"/>
  <c r="K19" i="1"/>
  <c r="K20" i="1"/>
  <c r="K21" i="1"/>
  <c r="K22" i="1"/>
  <c r="K23" i="1"/>
  <c r="K24" i="1"/>
  <c r="K25" i="1"/>
  <c r="K26" i="1"/>
  <c r="K27" i="1"/>
  <c r="G16" i="1"/>
  <c r="G17" i="1"/>
  <c r="G18" i="1"/>
  <c r="G19" i="1"/>
  <c r="G20" i="1"/>
  <c r="G21" i="1"/>
  <c r="G22" i="1"/>
  <c r="G23" i="1"/>
  <c r="G24" i="1"/>
  <c r="G25" i="1"/>
  <c r="G26" i="1"/>
  <c r="G27" i="1"/>
  <c r="L4" i="1"/>
  <c r="L3" i="1"/>
  <c r="C4" i="1"/>
  <c r="C3" i="1"/>
  <c r="K4" i="1"/>
  <c r="K3" i="1"/>
  <c r="G5" i="1"/>
  <c r="G6" i="1"/>
  <c r="G7" i="1"/>
  <c r="G8" i="1"/>
  <c r="G9" i="1"/>
  <c r="G10" i="1"/>
  <c r="G11" i="1"/>
  <c r="G12" i="1"/>
  <c r="G13" i="1"/>
  <c r="G14" i="1"/>
  <c r="G15" i="1"/>
  <c r="K5" i="1"/>
  <c r="K6" i="1"/>
  <c r="K7" i="1"/>
  <c r="K8" i="1"/>
  <c r="K9" i="1"/>
  <c r="K10" i="1"/>
  <c r="K11" i="1"/>
  <c r="K12" i="1"/>
  <c r="K13" i="1"/>
  <c r="K14" i="1"/>
  <c r="K15" i="1"/>
  <c r="G3" i="1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96249BB3-D255-4B5D-BC59-FF34802F27D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算到1月27日
</t>
        </r>
      </text>
    </comment>
  </commentList>
</comments>
</file>

<file path=xl/sharedStrings.xml><?xml version="1.0" encoding="utf-8"?>
<sst xmlns="http://schemas.openxmlformats.org/spreadsheetml/2006/main" count="37" uniqueCount="23">
  <si>
    <t>股票</t>
    <phoneticPr fontId="1" type="noConversion"/>
  </si>
  <si>
    <t>且慢</t>
    <phoneticPr fontId="1" type="noConversion"/>
  </si>
  <si>
    <t>支付宝</t>
    <phoneticPr fontId="1" type="noConversion"/>
  </si>
  <si>
    <t>权益类</t>
    <phoneticPr fontId="1" type="noConversion"/>
  </si>
  <si>
    <t>其他理财</t>
    <phoneticPr fontId="1" type="noConversion"/>
  </si>
  <si>
    <t>货币基金</t>
    <phoneticPr fontId="1" type="noConversion"/>
  </si>
  <si>
    <t>固收类</t>
    <phoneticPr fontId="1" type="noConversion"/>
  </si>
  <si>
    <t>总计</t>
    <phoneticPr fontId="1" type="noConversion"/>
  </si>
  <si>
    <t>日期</t>
    <phoneticPr fontId="1" type="noConversion"/>
  </si>
  <si>
    <t>蛋卷权益</t>
    <phoneticPr fontId="1" type="noConversion"/>
  </si>
  <si>
    <t>蛋卷固收</t>
    <phoneticPr fontId="1" type="noConversion"/>
  </si>
  <si>
    <t>https://danjuanapp.com/djapi/holding/income_curve?code=CSI1021&amp;day=1y</t>
  </si>
  <si>
    <t>https://qieman.com/pmdj/v2/user/profits-history</t>
  </si>
  <si>
    <t>天天基金权益</t>
    <phoneticPr fontId="1" type="noConversion"/>
  </si>
  <si>
    <t>个人整体</t>
    <phoneticPr fontId="1" type="noConversion"/>
  </si>
  <si>
    <t>父母整体</t>
    <phoneticPr fontId="1" type="noConversion"/>
  </si>
  <si>
    <t>全家整体</t>
    <phoneticPr fontId="1" type="noConversion"/>
  </si>
  <si>
    <t>2月23日 (非交易日)</t>
  </si>
  <si>
    <t>2月22日 (非交易日)</t>
  </si>
  <si>
    <t>2月16日 (非交易日)</t>
  </si>
  <si>
    <t>2月15日 (非交易日)</t>
  </si>
  <si>
    <t>2月9日 (非交易日)</t>
  </si>
  <si>
    <t>2月8日 (非交易日)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</si>
</sst>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58" fontId="0" fillId="0" borderId="0" xfId="0" applyNumberFormat="1"/>
    <xf numFmtId="4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5" xfId="1" applyFont="1" applyBorder="1" applyAlignment="1">
      <alignment horizontal="right"/>
    </xf>
    <xf numFmtId="43" fontId="0" fillId="0" borderId="0" xfId="1" applyFont="1" applyBorder="1" applyAlignment="1"/>
    <xf numFmtId="43" fontId="0" fillId="0" borderId="9" xfId="1" applyFont="1" applyBorder="1" applyAlignment="1"/>
    <xf numFmtId="43" fontId="0" fillId="0" borderId="10" xfId="1" applyFont="1" applyBorder="1" applyAlignment="1">
      <alignment horizontal="right"/>
    </xf>
    <xf numFmtId="43" fontId="0" fillId="0" borderId="11" xfId="1" applyFont="1" applyBorder="1" applyAlignment="1"/>
    <xf numFmtId="43" fontId="0" fillId="0" borderId="12" xfId="1" applyFont="1" applyBorder="1" applyAlignment="1"/>
    <xf numFmtId="43" fontId="0" fillId="0" borderId="5" xfId="1" applyFont="1" applyBorder="1" applyAlignment="1"/>
    <xf numFmtId="43" fontId="0" fillId="0" borderId="10" xfId="1" applyFont="1" applyBorder="1" applyAlignment="1"/>
    <xf numFmtId="0" fontId="0" fillId="0" borderId="13" xfId="0" applyBorder="1" applyAlignment="1">
      <alignment horizontal="center"/>
    </xf>
    <xf numFmtId="43" fontId="0" fillId="0" borderId="14" xfId="1" applyFont="1" applyBorder="1" applyAlignment="1"/>
    <xf numFmtId="43" fontId="0" fillId="0" borderId="15" xfId="1" applyFont="1" applyBorder="1" applyAlignment="1"/>
    <xf numFmtId="0" fontId="0" fillId="0" borderId="1" xfId="0" applyBorder="1" applyAlignment="1">
      <alignment horizontal="center"/>
    </xf>
    <xf numFmtId="14" fontId="0" fillId="0" borderId="14" xfId="0" applyNumberFormat="1" applyBorder="1"/>
    <xf numFmtId="14" fontId="0" fillId="0" borderId="15" xfId="0" applyNumberFormat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43" fontId="0" fillId="0" borderId="6" xfId="1" applyFont="1" applyBorder="1" applyAlignment="1"/>
    <xf numFmtId="43" fontId="0" fillId="0" borderId="7" xfId="1" applyFont="1" applyBorder="1" applyAlignment="1"/>
    <xf numFmtId="43" fontId="0" fillId="0" borderId="8" xfId="1" applyFon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常规" xfId="0" builtinId="0"/>
    <cellStyle name="千位分隔" xfId="1" builtinId="3"/>
  </cellStyles>
  <dxfs count="22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workbookViewId="0">
      <selection activeCell="P7" sqref="P7"/>
    </sheetView>
  </sheetViews>
  <sheetFormatPr defaultColWidth="8.75" defaultRowHeight="14.25" x14ac:dyDescent="0.2"/>
  <cols>
    <col min="1" max="1" width="11.125" bestFit="1" customWidth="1"/>
    <col min="2" max="2" width="10.25" bestFit="1" customWidth="1"/>
    <col min="3" max="3" width="13" bestFit="1" customWidth="1"/>
    <col min="4" max="4" width="10.25" bestFit="1" customWidth="1"/>
    <col min="5" max="5" width="9.25" bestFit="1" customWidth="1"/>
    <col min="6" max="6" width="7.875" bestFit="1" customWidth="1"/>
    <col min="7" max="7" width="10.25" bestFit="1" customWidth="1"/>
    <col min="8" max="9" width="9" bestFit="1" customWidth="1"/>
    <col min="10" max="11" width="9.25" bestFit="1" customWidth="1"/>
    <col min="12" max="12" width="10.25" bestFit="1" customWidth="1"/>
    <col min="13" max="13" width="11.125" bestFit="1" customWidth="1"/>
    <col min="14" max="14" width="20.25" customWidth="1"/>
    <col min="15" max="16" width="9.25" bestFit="1" customWidth="1"/>
    <col min="17" max="17" width="10.25" bestFit="1" customWidth="1"/>
    <col min="18" max="19" width="9" bestFit="1" customWidth="1"/>
    <col min="20" max="20" width="6.875" bestFit="1" customWidth="1"/>
    <col min="21" max="22" width="10.25" bestFit="1" customWidth="1"/>
    <col min="24" max="24" width="71.125" bestFit="1" customWidth="1"/>
  </cols>
  <sheetData>
    <row r="1" spans="1:24" x14ac:dyDescent="0.2">
      <c r="A1" s="17"/>
      <c r="B1" s="27" t="s">
        <v>3</v>
      </c>
      <c r="C1" s="28"/>
      <c r="D1" s="28"/>
      <c r="E1" s="28"/>
      <c r="F1" s="28"/>
      <c r="G1" s="29"/>
      <c r="H1" s="27" t="s">
        <v>6</v>
      </c>
      <c r="I1" s="28"/>
      <c r="J1" s="28"/>
      <c r="K1" s="29"/>
      <c r="L1" s="17" t="s">
        <v>14</v>
      </c>
      <c r="M1" s="17"/>
      <c r="N1" s="27" t="s">
        <v>3</v>
      </c>
      <c r="O1" s="28"/>
      <c r="P1" s="28"/>
      <c r="Q1" s="29"/>
      <c r="R1" s="27" t="s">
        <v>6</v>
      </c>
      <c r="S1" s="28"/>
      <c r="T1" s="29"/>
      <c r="U1" s="17" t="s">
        <v>15</v>
      </c>
      <c r="V1" s="17" t="s">
        <v>16</v>
      </c>
    </row>
    <row r="2" spans="1:24" x14ac:dyDescent="0.2">
      <c r="A2" s="14" t="s">
        <v>8</v>
      </c>
      <c r="B2" s="3" t="s">
        <v>0</v>
      </c>
      <c r="C2" s="4" t="s">
        <v>13</v>
      </c>
      <c r="D2" s="4" t="s">
        <v>1</v>
      </c>
      <c r="E2" s="4" t="s">
        <v>9</v>
      </c>
      <c r="F2" s="4" t="s">
        <v>2</v>
      </c>
      <c r="G2" s="5" t="s">
        <v>7</v>
      </c>
      <c r="H2" s="3" t="s">
        <v>5</v>
      </c>
      <c r="I2" s="4" t="s">
        <v>10</v>
      </c>
      <c r="J2" s="4" t="s">
        <v>4</v>
      </c>
      <c r="K2" s="5" t="s">
        <v>7</v>
      </c>
      <c r="L2" s="14" t="s">
        <v>7</v>
      </c>
      <c r="M2" s="14" t="s">
        <v>8</v>
      </c>
      <c r="N2" s="20" t="s">
        <v>13</v>
      </c>
      <c r="O2" s="21" t="s">
        <v>1</v>
      </c>
      <c r="P2" s="21" t="s">
        <v>9</v>
      </c>
      <c r="Q2" s="22" t="s">
        <v>7</v>
      </c>
      <c r="R2" s="20" t="s">
        <v>5</v>
      </c>
      <c r="S2" s="21" t="s">
        <v>10</v>
      </c>
      <c r="T2" s="22" t="s">
        <v>7</v>
      </c>
      <c r="U2" s="23" t="s">
        <v>7</v>
      </c>
      <c r="V2" s="14" t="s">
        <v>7</v>
      </c>
      <c r="X2" t="s">
        <v>11</v>
      </c>
    </row>
    <row r="3" spans="1:24" x14ac:dyDescent="0.2">
      <c r="A3" s="18">
        <v>43830</v>
      </c>
      <c r="B3" s="6">
        <v>31133.67</v>
      </c>
      <c r="C3" s="7">
        <f>23580.68-H3</f>
        <v>23539.493200000001</v>
      </c>
      <c r="D3" s="7">
        <v>4229.53</v>
      </c>
      <c r="E3" s="7">
        <v>1710.5</v>
      </c>
      <c r="F3" s="7">
        <v>572.23</v>
      </c>
      <c r="G3" s="8">
        <f>SUM(B3:F3)</f>
        <v>61185.423199999997</v>
      </c>
      <c r="H3" s="12">
        <v>41.186799999999998</v>
      </c>
      <c r="I3" s="7">
        <v>309.97000000000003</v>
      </c>
      <c r="J3" s="7">
        <v>1200</v>
      </c>
      <c r="K3" s="8">
        <f>SUM(H3:J3)</f>
        <v>1551.1568</v>
      </c>
      <c r="L3" s="15">
        <f>K3+G3</f>
        <v>62736.579999999994</v>
      </c>
      <c r="M3" s="18">
        <v>43830</v>
      </c>
      <c r="N3" s="24">
        <v>4119.76</v>
      </c>
      <c r="O3" s="25">
        <v>6758.7</v>
      </c>
      <c r="P3" s="25">
        <f>526.78+556.63</f>
        <v>1083.4099999999999</v>
      </c>
      <c r="Q3" s="26">
        <f>SUM(N3:P3)</f>
        <v>11961.869999999999</v>
      </c>
      <c r="R3" s="12"/>
      <c r="S3" s="7">
        <f>11.78+4.91</f>
        <v>16.689999999999998</v>
      </c>
      <c r="T3" s="8">
        <f>SUM(R3:S3)</f>
        <v>16.689999999999998</v>
      </c>
      <c r="U3" s="8">
        <f>T3+Q3</f>
        <v>11978.56</v>
      </c>
      <c r="V3" s="15">
        <f>U3+L3</f>
        <v>74715.14</v>
      </c>
      <c r="X3" t="s">
        <v>12</v>
      </c>
    </row>
    <row r="4" spans="1:24" x14ac:dyDescent="0.2">
      <c r="A4" s="18">
        <v>43861</v>
      </c>
      <c r="B4" s="6">
        <v>6292.2</v>
      </c>
      <c r="C4" s="7">
        <f>-156.06-H4</f>
        <v>-190.80770000000001</v>
      </c>
      <c r="D4" s="7">
        <v>293.43</v>
      </c>
      <c r="E4" s="7">
        <v>-528.13</v>
      </c>
      <c r="F4" s="7">
        <v>453.44</v>
      </c>
      <c r="G4" s="8">
        <f t="shared" ref="G4:G27" si="0">SUM(B4:F4)</f>
        <v>6320.1322999999993</v>
      </c>
      <c r="H4" s="12">
        <v>34.747700000000002</v>
      </c>
      <c r="I4" s="7">
        <v>318.10000000000002</v>
      </c>
      <c r="J4" s="7">
        <v>1200</v>
      </c>
      <c r="K4" s="8">
        <f>SUM(H4:J4)</f>
        <v>1552.8477</v>
      </c>
      <c r="L4" s="15">
        <f>K4+G4</f>
        <v>7872.98</v>
      </c>
      <c r="M4" s="18">
        <v>43861</v>
      </c>
      <c r="N4" s="12">
        <v>668.83</v>
      </c>
      <c r="O4" s="7">
        <v>2502.4699999999998</v>
      </c>
      <c r="P4" s="7">
        <f>-194.94+-211.61</f>
        <v>-406.55</v>
      </c>
      <c r="Q4" s="8">
        <f t="shared" ref="Q4:Q27" si="1">SUM(N4:P4)</f>
        <v>2764.7499999999995</v>
      </c>
      <c r="R4" s="12"/>
      <c r="S4" s="7">
        <f>21.1+3.56</f>
        <v>24.66</v>
      </c>
      <c r="T4" s="8">
        <f t="shared" ref="T4:T27" si="2">SUM(R4:S4)</f>
        <v>24.66</v>
      </c>
      <c r="U4" s="8">
        <f>Q4+T4</f>
        <v>2789.4099999999994</v>
      </c>
      <c r="V4" s="15">
        <f t="shared" ref="V4:V27" si="3">U4+L4</f>
        <v>10662.39</v>
      </c>
    </row>
    <row r="5" spans="1:24" x14ac:dyDescent="0.2">
      <c r="A5" s="18">
        <v>43890</v>
      </c>
      <c r="B5" s="6">
        <v>6741.97</v>
      </c>
      <c r="C5" s="7">
        <v>-12774.24</v>
      </c>
      <c r="D5" s="7">
        <v>-1065.33</v>
      </c>
      <c r="E5" s="7">
        <v>2218.35</v>
      </c>
      <c r="F5" s="7">
        <v>15.06</v>
      </c>
      <c r="G5" s="8">
        <f t="shared" si="0"/>
        <v>-4864.1899999999996</v>
      </c>
      <c r="H5" s="12">
        <v>0</v>
      </c>
      <c r="I5" s="7">
        <v>0</v>
      </c>
      <c r="J5" s="7">
        <v>0</v>
      </c>
      <c r="K5" s="8">
        <f t="shared" ref="K5:K15" si="4">H5+J5</f>
        <v>0</v>
      </c>
      <c r="L5" s="15">
        <f>K5+G5</f>
        <v>-4864.1899999999996</v>
      </c>
      <c r="M5" s="18">
        <v>43890</v>
      </c>
      <c r="N5" s="12">
        <v>-1123.47</v>
      </c>
      <c r="O5" s="7">
        <v>8410.68</v>
      </c>
      <c r="P5" s="7">
        <f>-199.84-639.42</f>
        <v>-839.26</v>
      </c>
      <c r="Q5" s="8">
        <f t="shared" si="1"/>
        <v>6447.95</v>
      </c>
      <c r="R5" s="12"/>
      <c r="S5" s="7">
        <v>15.8</v>
      </c>
      <c r="T5" s="8">
        <f t="shared" si="2"/>
        <v>15.8</v>
      </c>
      <c r="U5" s="8">
        <f>Q5+T5</f>
        <v>6463.75</v>
      </c>
      <c r="V5" s="15">
        <f t="shared" si="3"/>
        <v>1599.5600000000004</v>
      </c>
    </row>
    <row r="6" spans="1:24" x14ac:dyDescent="0.2">
      <c r="A6" s="18">
        <v>43921</v>
      </c>
      <c r="B6" s="6"/>
      <c r="C6" s="7"/>
      <c r="D6" s="7"/>
      <c r="E6" s="7"/>
      <c r="F6" s="7"/>
      <c r="G6" s="8">
        <f t="shared" si="0"/>
        <v>0</v>
      </c>
      <c r="H6" s="12"/>
      <c r="I6" s="7"/>
      <c r="J6" s="7"/>
      <c r="K6" s="8">
        <f t="shared" si="4"/>
        <v>0</v>
      </c>
      <c r="L6" s="15"/>
      <c r="M6" s="18">
        <v>43921</v>
      </c>
      <c r="N6" s="12"/>
      <c r="O6" s="7"/>
      <c r="P6" s="7"/>
      <c r="Q6" s="8">
        <f t="shared" si="1"/>
        <v>0</v>
      </c>
      <c r="R6" s="12"/>
      <c r="S6" s="7"/>
      <c r="T6" s="8">
        <f t="shared" si="2"/>
        <v>0</v>
      </c>
      <c r="U6" s="8"/>
      <c r="V6" s="15">
        <f t="shared" si="3"/>
        <v>0</v>
      </c>
    </row>
    <row r="7" spans="1:24" x14ac:dyDescent="0.2">
      <c r="A7" s="18">
        <v>43951</v>
      </c>
      <c r="B7" s="6"/>
      <c r="C7" s="7"/>
      <c r="D7" s="7"/>
      <c r="E7" s="7"/>
      <c r="F7" s="7"/>
      <c r="G7" s="8">
        <f t="shared" si="0"/>
        <v>0</v>
      </c>
      <c r="H7" s="12"/>
      <c r="I7" s="7"/>
      <c r="J7" s="7"/>
      <c r="K7" s="8">
        <f t="shared" si="4"/>
        <v>0</v>
      </c>
      <c r="L7" s="15"/>
      <c r="M7" s="18">
        <v>43951</v>
      </c>
      <c r="N7" s="12"/>
      <c r="O7" s="7"/>
      <c r="P7" s="7"/>
      <c r="Q7" s="8">
        <f t="shared" si="1"/>
        <v>0</v>
      </c>
      <c r="R7" s="12"/>
      <c r="S7" s="7"/>
      <c r="T7" s="8">
        <f t="shared" si="2"/>
        <v>0</v>
      </c>
      <c r="U7" s="8"/>
      <c r="V7" s="15">
        <f t="shared" si="3"/>
        <v>0</v>
      </c>
    </row>
    <row r="8" spans="1:24" x14ac:dyDescent="0.2">
      <c r="A8" s="18">
        <v>43982</v>
      </c>
      <c r="B8" s="6"/>
      <c r="C8" s="7"/>
      <c r="D8" s="7"/>
      <c r="E8" s="7"/>
      <c r="F8" s="7"/>
      <c r="G8" s="8">
        <f t="shared" si="0"/>
        <v>0</v>
      </c>
      <c r="H8" s="12"/>
      <c r="I8" s="7"/>
      <c r="J8" s="7"/>
      <c r="K8" s="8">
        <f t="shared" si="4"/>
        <v>0</v>
      </c>
      <c r="L8" s="15"/>
      <c r="M8" s="18">
        <v>43982</v>
      </c>
      <c r="N8" s="12"/>
      <c r="O8" s="7"/>
      <c r="P8" s="7"/>
      <c r="Q8" s="8">
        <f t="shared" si="1"/>
        <v>0</v>
      </c>
      <c r="R8" s="12"/>
      <c r="S8" s="7"/>
      <c r="T8" s="8">
        <f t="shared" si="2"/>
        <v>0</v>
      </c>
      <c r="U8" s="8"/>
      <c r="V8" s="15">
        <f t="shared" si="3"/>
        <v>0</v>
      </c>
    </row>
    <row r="9" spans="1:24" x14ac:dyDescent="0.2">
      <c r="A9" s="18">
        <v>44012</v>
      </c>
      <c r="B9" s="6"/>
      <c r="C9" s="7"/>
      <c r="D9" s="7"/>
      <c r="E9" s="7"/>
      <c r="F9" s="7"/>
      <c r="G9" s="8">
        <f t="shared" si="0"/>
        <v>0</v>
      </c>
      <c r="H9" s="12"/>
      <c r="I9" s="7"/>
      <c r="J9" s="7"/>
      <c r="K9" s="8">
        <f t="shared" si="4"/>
        <v>0</v>
      </c>
      <c r="L9" s="15"/>
      <c r="M9" s="18">
        <v>44012</v>
      </c>
      <c r="N9" s="12"/>
      <c r="O9" s="7"/>
      <c r="P9" s="7"/>
      <c r="Q9" s="8">
        <f t="shared" si="1"/>
        <v>0</v>
      </c>
      <c r="R9" s="12"/>
      <c r="S9" s="7"/>
      <c r="T9" s="8">
        <f t="shared" si="2"/>
        <v>0</v>
      </c>
      <c r="U9" s="8"/>
      <c r="V9" s="15">
        <f t="shared" si="3"/>
        <v>0</v>
      </c>
    </row>
    <row r="10" spans="1:24" x14ac:dyDescent="0.2">
      <c r="A10" s="18">
        <v>44043</v>
      </c>
      <c r="B10" s="6"/>
      <c r="C10" s="7"/>
      <c r="D10" s="7"/>
      <c r="E10" s="7"/>
      <c r="F10" s="7"/>
      <c r="G10" s="8">
        <f t="shared" si="0"/>
        <v>0</v>
      </c>
      <c r="H10" s="12"/>
      <c r="I10" s="7"/>
      <c r="J10" s="7"/>
      <c r="K10" s="8">
        <f t="shared" si="4"/>
        <v>0</v>
      </c>
      <c r="L10" s="15"/>
      <c r="M10" s="18">
        <v>44043</v>
      </c>
      <c r="N10" s="12"/>
      <c r="O10" s="7"/>
      <c r="P10" s="7"/>
      <c r="Q10" s="8">
        <f t="shared" si="1"/>
        <v>0</v>
      </c>
      <c r="R10" s="12"/>
      <c r="S10" s="7"/>
      <c r="T10" s="8">
        <f t="shared" si="2"/>
        <v>0</v>
      </c>
      <c r="U10" s="8"/>
      <c r="V10" s="15">
        <f t="shared" si="3"/>
        <v>0</v>
      </c>
    </row>
    <row r="11" spans="1:24" x14ac:dyDescent="0.2">
      <c r="A11" s="18">
        <v>44074</v>
      </c>
      <c r="B11" s="6"/>
      <c r="C11" s="7"/>
      <c r="D11" s="7"/>
      <c r="E11" s="7"/>
      <c r="F11" s="7"/>
      <c r="G11" s="8">
        <f t="shared" si="0"/>
        <v>0</v>
      </c>
      <c r="H11" s="12"/>
      <c r="I11" s="7"/>
      <c r="J11" s="7"/>
      <c r="K11" s="8">
        <f t="shared" si="4"/>
        <v>0</v>
      </c>
      <c r="L11" s="15"/>
      <c r="M11" s="18">
        <v>44074</v>
      </c>
      <c r="N11" s="12"/>
      <c r="O11" s="7"/>
      <c r="P11" s="7"/>
      <c r="Q11" s="8">
        <f t="shared" si="1"/>
        <v>0</v>
      </c>
      <c r="R11" s="12"/>
      <c r="S11" s="7"/>
      <c r="T11" s="8">
        <f t="shared" si="2"/>
        <v>0</v>
      </c>
      <c r="U11" s="8"/>
      <c r="V11" s="15">
        <f t="shared" si="3"/>
        <v>0</v>
      </c>
    </row>
    <row r="12" spans="1:24" x14ac:dyDescent="0.2">
      <c r="A12" s="18">
        <v>44104</v>
      </c>
      <c r="B12" s="6"/>
      <c r="C12" s="7"/>
      <c r="D12" s="7"/>
      <c r="E12" s="7"/>
      <c r="F12" s="7"/>
      <c r="G12" s="8">
        <f t="shared" si="0"/>
        <v>0</v>
      </c>
      <c r="H12" s="12"/>
      <c r="I12" s="7"/>
      <c r="J12" s="7"/>
      <c r="K12" s="8">
        <f t="shared" si="4"/>
        <v>0</v>
      </c>
      <c r="L12" s="15"/>
      <c r="M12" s="18">
        <v>44104</v>
      </c>
      <c r="N12" s="12"/>
      <c r="O12" s="7"/>
      <c r="P12" s="7"/>
      <c r="Q12" s="8">
        <f t="shared" si="1"/>
        <v>0</v>
      </c>
      <c r="R12" s="12"/>
      <c r="S12" s="7"/>
      <c r="T12" s="8">
        <f t="shared" si="2"/>
        <v>0</v>
      </c>
      <c r="U12" s="8"/>
      <c r="V12" s="15">
        <f t="shared" si="3"/>
        <v>0</v>
      </c>
    </row>
    <row r="13" spans="1:24" x14ac:dyDescent="0.2">
      <c r="A13" s="18">
        <v>44135</v>
      </c>
      <c r="B13" s="6"/>
      <c r="C13" s="7"/>
      <c r="D13" s="7"/>
      <c r="E13" s="7"/>
      <c r="F13" s="7"/>
      <c r="G13" s="8">
        <f t="shared" si="0"/>
        <v>0</v>
      </c>
      <c r="H13" s="12"/>
      <c r="I13" s="7"/>
      <c r="J13" s="7"/>
      <c r="K13" s="8">
        <f t="shared" si="4"/>
        <v>0</v>
      </c>
      <c r="L13" s="15"/>
      <c r="M13" s="18">
        <v>44135</v>
      </c>
      <c r="N13" s="12"/>
      <c r="O13" s="7"/>
      <c r="P13" s="7"/>
      <c r="Q13" s="8">
        <f t="shared" si="1"/>
        <v>0</v>
      </c>
      <c r="R13" s="12"/>
      <c r="S13" s="7"/>
      <c r="T13" s="8">
        <f t="shared" si="2"/>
        <v>0</v>
      </c>
      <c r="U13" s="8"/>
      <c r="V13" s="15">
        <f t="shared" si="3"/>
        <v>0</v>
      </c>
    </row>
    <row r="14" spans="1:24" x14ac:dyDescent="0.2">
      <c r="A14" s="18">
        <v>44165</v>
      </c>
      <c r="B14" s="6"/>
      <c r="C14" s="7"/>
      <c r="D14" s="7"/>
      <c r="E14" s="7"/>
      <c r="F14" s="7"/>
      <c r="G14" s="8">
        <f t="shared" si="0"/>
        <v>0</v>
      </c>
      <c r="H14" s="12"/>
      <c r="I14" s="7"/>
      <c r="J14" s="7"/>
      <c r="K14" s="8">
        <f t="shared" si="4"/>
        <v>0</v>
      </c>
      <c r="L14" s="15"/>
      <c r="M14" s="18">
        <v>44165</v>
      </c>
      <c r="N14" s="12"/>
      <c r="O14" s="7"/>
      <c r="P14" s="7"/>
      <c r="Q14" s="8">
        <f t="shared" si="1"/>
        <v>0</v>
      </c>
      <c r="R14" s="12"/>
      <c r="S14" s="7"/>
      <c r="T14" s="8">
        <f t="shared" si="2"/>
        <v>0</v>
      </c>
      <c r="U14" s="8"/>
      <c r="V14" s="15">
        <f t="shared" si="3"/>
        <v>0</v>
      </c>
    </row>
    <row r="15" spans="1:24" x14ac:dyDescent="0.2">
      <c r="A15" s="18">
        <v>44196</v>
      </c>
      <c r="B15" s="6"/>
      <c r="C15" s="7"/>
      <c r="D15" s="7"/>
      <c r="E15" s="7"/>
      <c r="F15" s="7"/>
      <c r="G15" s="8">
        <f t="shared" si="0"/>
        <v>0</v>
      </c>
      <c r="H15" s="12"/>
      <c r="I15" s="7"/>
      <c r="J15" s="7"/>
      <c r="K15" s="8">
        <f t="shared" si="4"/>
        <v>0</v>
      </c>
      <c r="L15" s="15"/>
      <c r="M15" s="18">
        <v>44196</v>
      </c>
      <c r="N15" s="12"/>
      <c r="O15" s="7"/>
      <c r="P15" s="7"/>
      <c r="Q15" s="8">
        <f t="shared" si="1"/>
        <v>0</v>
      </c>
      <c r="R15" s="12"/>
      <c r="S15" s="7"/>
      <c r="T15" s="8">
        <f t="shared" si="2"/>
        <v>0</v>
      </c>
      <c r="U15" s="8"/>
      <c r="V15" s="15">
        <f t="shared" si="3"/>
        <v>0</v>
      </c>
    </row>
    <row r="16" spans="1:24" x14ac:dyDescent="0.2">
      <c r="A16" s="18">
        <v>44227</v>
      </c>
      <c r="B16" s="6"/>
      <c r="C16" s="7"/>
      <c r="D16" s="7"/>
      <c r="E16" s="7"/>
      <c r="F16" s="7"/>
      <c r="G16" s="8">
        <f t="shared" si="0"/>
        <v>0</v>
      </c>
      <c r="H16" s="12"/>
      <c r="I16" s="7"/>
      <c r="J16" s="7"/>
      <c r="K16" s="8">
        <f t="shared" ref="K16:K27" si="5">H16+J16</f>
        <v>0</v>
      </c>
      <c r="L16" s="15"/>
      <c r="M16" s="18">
        <v>44227</v>
      </c>
      <c r="N16" s="12"/>
      <c r="O16" s="7"/>
      <c r="P16" s="7"/>
      <c r="Q16" s="8">
        <f t="shared" si="1"/>
        <v>0</v>
      </c>
      <c r="R16" s="12"/>
      <c r="S16" s="7"/>
      <c r="T16" s="8">
        <f t="shared" si="2"/>
        <v>0</v>
      </c>
      <c r="U16" s="8"/>
      <c r="V16" s="15">
        <f t="shared" si="3"/>
        <v>0</v>
      </c>
    </row>
    <row r="17" spans="1:22" x14ac:dyDescent="0.2">
      <c r="A17" s="18">
        <v>44255</v>
      </c>
      <c r="B17" s="6"/>
      <c r="C17" s="7"/>
      <c r="D17" s="7"/>
      <c r="E17" s="7"/>
      <c r="F17" s="7"/>
      <c r="G17" s="8">
        <f t="shared" si="0"/>
        <v>0</v>
      </c>
      <c r="H17" s="12"/>
      <c r="I17" s="7"/>
      <c r="J17" s="7"/>
      <c r="K17" s="8">
        <f t="shared" si="5"/>
        <v>0</v>
      </c>
      <c r="L17" s="15"/>
      <c r="M17" s="18">
        <v>44255</v>
      </c>
      <c r="N17" s="12"/>
      <c r="O17" s="7"/>
      <c r="P17" s="7"/>
      <c r="Q17" s="8">
        <f t="shared" si="1"/>
        <v>0</v>
      </c>
      <c r="R17" s="12"/>
      <c r="S17" s="7"/>
      <c r="T17" s="8">
        <f t="shared" si="2"/>
        <v>0</v>
      </c>
      <c r="U17" s="8"/>
      <c r="V17" s="15">
        <f t="shared" si="3"/>
        <v>0</v>
      </c>
    </row>
    <row r="18" spans="1:22" x14ac:dyDescent="0.2">
      <c r="A18" s="18">
        <v>44286</v>
      </c>
      <c r="B18" s="6"/>
      <c r="C18" s="7"/>
      <c r="D18" s="7"/>
      <c r="E18" s="7"/>
      <c r="F18" s="7"/>
      <c r="G18" s="8">
        <f t="shared" si="0"/>
        <v>0</v>
      </c>
      <c r="H18" s="12"/>
      <c r="I18" s="7"/>
      <c r="J18" s="7"/>
      <c r="K18" s="8">
        <f t="shared" si="5"/>
        <v>0</v>
      </c>
      <c r="L18" s="15"/>
      <c r="M18" s="18">
        <v>44286</v>
      </c>
      <c r="N18" s="12"/>
      <c r="O18" s="7"/>
      <c r="P18" s="7"/>
      <c r="Q18" s="8">
        <f t="shared" si="1"/>
        <v>0</v>
      </c>
      <c r="R18" s="12"/>
      <c r="S18" s="7"/>
      <c r="T18" s="8">
        <f t="shared" si="2"/>
        <v>0</v>
      </c>
      <c r="U18" s="8"/>
      <c r="V18" s="15">
        <f t="shared" si="3"/>
        <v>0</v>
      </c>
    </row>
    <row r="19" spans="1:22" x14ac:dyDescent="0.2">
      <c r="A19" s="18">
        <v>44316</v>
      </c>
      <c r="B19" s="6"/>
      <c r="C19" s="7"/>
      <c r="D19" s="7"/>
      <c r="E19" s="7"/>
      <c r="F19" s="7"/>
      <c r="G19" s="8">
        <f t="shared" si="0"/>
        <v>0</v>
      </c>
      <c r="H19" s="12"/>
      <c r="I19" s="7"/>
      <c r="J19" s="7"/>
      <c r="K19" s="8">
        <f t="shared" si="5"/>
        <v>0</v>
      </c>
      <c r="L19" s="15"/>
      <c r="M19" s="18">
        <v>44316</v>
      </c>
      <c r="N19" s="12"/>
      <c r="O19" s="7"/>
      <c r="P19" s="7"/>
      <c r="Q19" s="8">
        <f t="shared" si="1"/>
        <v>0</v>
      </c>
      <c r="R19" s="12"/>
      <c r="S19" s="7"/>
      <c r="T19" s="8">
        <f t="shared" si="2"/>
        <v>0</v>
      </c>
      <c r="U19" s="8"/>
      <c r="V19" s="15">
        <f t="shared" si="3"/>
        <v>0</v>
      </c>
    </row>
    <row r="20" spans="1:22" x14ac:dyDescent="0.2">
      <c r="A20" s="18">
        <v>44347</v>
      </c>
      <c r="B20" s="6"/>
      <c r="C20" s="7"/>
      <c r="D20" s="7"/>
      <c r="E20" s="7"/>
      <c r="F20" s="7"/>
      <c r="G20" s="8">
        <f t="shared" si="0"/>
        <v>0</v>
      </c>
      <c r="H20" s="12"/>
      <c r="I20" s="7"/>
      <c r="J20" s="7"/>
      <c r="K20" s="8">
        <f t="shared" si="5"/>
        <v>0</v>
      </c>
      <c r="L20" s="15"/>
      <c r="M20" s="18">
        <v>44347</v>
      </c>
      <c r="N20" s="12"/>
      <c r="O20" s="7"/>
      <c r="P20" s="7"/>
      <c r="Q20" s="8">
        <f t="shared" si="1"/>
        <v>0</v>
      </c>
      <c r="R20" s="12"/>
      <c r="S20" s="7"/>
      <c r="T20" s="8">
        <f t="shared" si="2"/>
        <v>0</v>
      </c>
      <c r="U20" s="8"/>
      <c r="V20" s="15">
        <f t="shared" si="3"/>
        <v>0</v>
      </c>
    </row>
    <row r="21" spans="1:22" x14ac:dyDescent="0.2">
      <c r="A21" s="18">
        <v>44377</v>
      </c>
      <c r="B21" s="6"/>
      <c r="C21" s="7"/>
      <c r="D21" s="7"/>
      <c r="E21" s="7"/>
      <c r="F21" s="7"/>
      <c r="G21" s="8">
        <f t="shared" si="0"/>
        <v>0</v>
      </c>
      <c r="H21" s="12"/>
      <c r="I21" s="7"/>
      <c r="J21" s="7"/>
      <c r="K21" s="8">
        <f t="shared" si="5"/>
        <v>0</v>
      </c>
      <c r="L21" s="15"/>
      <c r="M21" s="18">
        <v>44377</v>
      </c>
      <c r="N21" s="12"/>
      <c r="O21" s="7"/>
      <c r="P21" s="7"/>
      <c r="Q21" s="8">
        <f t="shared" si="1"/>
        <v>0</v>
      </c>
      <c r="R21" s="12"/>
      <c r="S21" s="7"/>
      <c r="T21" s="8">
        <f t="shared" si="2"/>
        <v>0</v>
      </c>
      <c r="U21" s="8"/>
      <c r="V21" s="15">
        <f t="shared" si="3"/>
        <v>0</v>
      </c>
    </row>
    <row r="22" spans="1:22" x14ac:dyDescent="0.2">
      <c r="A22" s="18">
        <v>44408</v>
      </c>
      <c r="B22" s="6"/>
      <c r="C22" s="7"/>
      <c r="D22" s="7"/>
      <c r="E22" s="7"/>
      <c r="F22" s="7"/>
      <c r="G22" s="8">
        <f t="shared" si="0"/>
        <v>0</v>
      </c>
      <c r="H22" s="12"/>
      <c r="I22" s="7"/>
      <c r="J22" s="7"/>
      <c r="K22" s="8">
        <f t="shared" si="5"/>
        <v>0</v>
      </c>
      <c r="L22" s="15"/>
      <c r="M22" s="18">
        <v>44408</v>
      </c>
      <c r="N22" s="12"/>
      <c r="O22" s="7"/>
      <c r="P22" s="7"/>
      <c r="Q22" s="8">
        <f t="shared" si="1"/>
        <v>0</v>
      </c>
      <c r="R22" s="12"/>
      <c r="S22" s="7"/>
      <c r="T22" s="8">
        <f t="shared" si="2"/>
        <v>0</v>
      </c>
      <c r="U22" s="8"/>
      <c r="V22" s="15">
        <f t="shared" si="3"/>
        <v>0</v>
      </c>
    </row>
    <row r="23" spans="1:22" x14ac:dyDescent="0.2">
      <c r="A23" s="18">
        <v>44439</v>
      </c>
      <c r="B23" s="6"/>
      <c r="C23" s="7"/>
      <c r="D23" s="7"/>
      <c r="E23" s="7"/>
      <c r="F23" s="7"/>
      <c r="G23" s="8">
        <f t="shared" si="0"/>
        <v>0</v>
      </c>
      <c r="H23" s="12"/>
      <c r="I23" s="7"/>
      <c r="J23" s="7"/>
      <c r="K23" s="8">
        <f t="shared" si="5"/>
        <v>0</v>
      </c>
      <c r="L23" s="15"/>
      <c r="M23" s="18">
        <v>44439</v>
      </c>
      <c r="N23" s="12"/>
      <c r="O23" s="7"/>
      <c r="P23" s="7"/>
      <c r="Q23" s="8">
        <f t="shared" si="1"/>
        <v>0</v>
      </c>
      <c r="R23" s="12"/>
      <c r="S23" s="7"/>
      <c r="T23" s="8">
        <f t="shared" si="2"/>
        <v>0</v>
      </c>
      <c r="U23" s="8"/>
      <c r="V23" s="15">
        <f t="shared" si="3"/>
        <v>0</v>
      </c>
    </row>
    <row r="24" spans="1:22" x14ac:dyDescent="0.2">
      <c r="A24" s="18">
        <v>44469</v>
      </c>
      <c r="B24" s="6"/>
      <c r="C24" s="7"/>
      <c r="D24" s="7"/>
      <c r="E24" s="7"/>
      <c r="F24" s="7"/>
      <c r="G24" s="8">
        <f t="shared" si="0"/>
        <v>0</v>
      </c>
      <c r="H24" s="12"/>
      <c r="I24" s="7"/>
      <c r="J24" s="7"/>
      <c r="K24" s="8">
        <f t="shared" si="5"/>
        <v>0</v>
      </c>
      <c r="L24" s="15"/>
      <c r="M24" s="18">
        <v>44469</v>
      </c>
      <c r="N24" s="12"/>
      <c r="O24" s="7"/>
      <c r="P24" s="7"/>
      <c r="Q24" s="8">
        <f t="shared" si="1"/>
        <v>0</v>
      </c>
      <c r="R24" s="12"/>
      <c r="S24" s="7"/>
      <c r="T24" s="8">
        <f t="shared" si="2"/>
        <v>0</v>
      </c>
      <c r="U24" s="8"/>
      <c r="V24" s="15">
        <f t="shared" si="3"/>
        <v>0</v>
      </c>
    </row>
    <row r="25" spans="1:22" x14ac:dyDescent="0.2">
      <c r="A25" s="18">
        <v>44500</v>
      </c>
      <c r="B25" s="6"/>
      <c r="C25" s="7"/>
      <c r="D25" s="7"/>
      <c r="E25" s="7"/>
      <c r="F25" s="7"/>
      <c r="G25" s="8">
        <f t="shared" si="0"/>
        <v>0</v>
      </c>
      <c r="H25" s="12"/>
      <c r="I25" s="7"/>
      <c r="J25" s="7"/>
      <c r="K25" s="8">
        <f t="shared" si="5"/>
        <v>0</v>
      </c>
      <c r="L25" s="15"/>
      <c r="M25" s="18">
        <v>44500</v>
      </c>
      <c r="N25" s="12"/>
      <c r="O25" s="7"/>
      <c r="P25" s="7"/>
      <c r="Q25" s="8">
        <f t="shared" si="1"/>
        <v>0</v>
      </c>
      <c r="R25" s="12"/>
      <c r="S25" s="7"/>
      <c r="T25" s="8">
        <f t="shared" si="2"/>
        <v>0</v>
      </c>
      <c r="U25" s="8"/>
      <c r="V25" s="15">
        <f t="shared" si="3"/>
        <v>0</v>
      </c>
    </row>
    <row r="26" spans="1:22" x14ac:dyDescent="0.2">
      <c r="A26" s="18">
        <v>44530</v>
      </c>
      <c r="B26" s="6"/>
      <c r="C26" s="7"/>
      <c r="D26" s="7"/>
      <c r="E26" s="7"/>
      <c r="F26" s="7"/>
      <c r="G26" s="8">
        <f t="shared" si="0"/>
        <v>0</v>
      </c>
      <c r="H26" s="12"/>
      <c r="I26" s="7"/>
      <c r="J26" s="7"/>
      <c r="K26" s="8">
        <f t="shared" si="5"/>
        <v>0</v>
      </c>
      <c r="L26" s="15"/>
      <c r="M26" s="18">
        <v>44530</v>
      </c>
      <c r="N26" s="12"/>
      <c r="O26" s="7"/>
      <c r="P26" s="7"/>
      <c r="Q26" s="8">
        <f t="shared" si="1"/>
        <v>0</v>
      </c>
      <c r="R26" s="12"/>
      <c r="S26" s="7"/>
      <c r="T26" s="8">
        <f t="shared" si="2"/>
        <v>0</v>
      </c>
      <c r="U26" s="8"/>
      <c r="V26" s="15">
        <f t="shared" si="3"/>
        <v>0</v>
      </c>
    </row>
    <row r="27" spans="1:22" x14ac:dyDescent="0.2">
      <c r="A27" s="19">
        <v>44561</v>
      </c>
      <c r="B27" s="9"/>
      <c r="C27" s="10"/>
      <c r="D27" s="10"/>
      <c r="E27" s="10"/>
      <c r="F27" s="10"/>
      <c r="G27" s="11">
        <f t="shared" si="0"/>
        <v>0</v>
      </c>
      <c r="H27" s="13"/>
      <c r="I27" s="10"/>
      <c r="J27" s="10"/>
      <c r="K27" s="11">
        <f t="shared" si="5"/>
        <v>0</v>
      </c>
      <c r="L27" s="16"/>
      <c r="M27" s="19">
        <v>44561</v>
      </c>
      <c r="N27" s="13"/>
      <c r="O27" s="10"/>
      <c r="P27" s="10"/>
      <c r="Q27" s="11">
        <f t="shared" si="1"/>
        <v>0</v>
      </c>
      <c r="R27" s="13"/>
      <c r="S27" s="10"/>
      <c r="T27" s="11">
        <f t="shared" si="2"/>
        <v>0</v>
      </c>
      <c r="U27" s="11"/>
      <c r="V27" s="16">
        <f t="shared" si="3"/>
        <v>0</v>
      </c>
    </row>
    <row r="30" spans="1:22" x14ac:dyDescent="0.2">
      <c r="O30" s="2"/>
    </row>
    <row r="31" spans="1:22" x14ac:dyDescent="0.2">
      <c r="N31" s="1"/>
    </row>
    <row r="32" spans="1:22" x14ac:dyDescent="0.2">
      <c r="N32" s="1"/>
    </row>
    <row r="35" spans="13:15" x14ac:dyDescent="0.2">
      <c r="N35" s="2"/>
    </row>
    <row r="36" spans="13:15" x14ac:dyDescent="0.2">
      <c r="M36" s="1"/>
      <c r="N36" s="2">
        <v>43888</v>
      </c>
      <c r="O36">
        <v>-405.06</v>
      </c>
    </row>
    <row r="37" spans="13:15" x14ac:dyDescent="0.2">
      <c r="M37" s="1"/>
      <c r="N37" s="2">
        <v>43887</v>
      </c>
      <c r="O37">
        <v>-374.18</v>
      </c>
    </row>
    <row r="38" spans="13:15" x14ac:dyDescent="0.2">
      <c r="M38" s="1"/>
      <c r="N38" s="2">
        <v>43886</v>
      </c>
      <c r="O38">
        <v>-629.58000000000004</v>
      </c>
    </row>
    <row r="39" spans="13:15" x14ac:dyDescent="0.2">
      <c r="M39" s="1"/>
      <c r="N39" s="2">
        <v>43885</v>
      </c>
      <c r="O39">
        <v>-273.58999999999997</v>
      </c>
    </row>
    <row r="40" spans="13:15" x14ac:dyDescent="0.2">
      <c r="M40" s="1"/>
      <c r="N40" s="2" t="s">
        <v>17</v>
      </c>
    </row>
    <row r="41" spans="13:15" x14ac:dyDescent="0.2">
      <c r="N41" s="2" t="s">
        <v>18</v>
      </c>
    </row>
    <row r="42" spans="13:15" x14ac:dyDescent="0.2">
      <c r="N42" s="2">
        <v>43882</v>
      </c>
      <c r="O42" s="2">
        <v>977.56</v>
      </c>
    </row>
    <row r="43" spans="13:15" x14ac:dyDescent="0.2">
      <c r="M43" s="1"/>
      <c r="N43" s="2">
        <v>43881</v>
      </c>
      <c r="O43" s="2">
        <v>1013.61</v>
      </c>
    </row>
    <row r="44" spans="13:15" x14ac:dyDescent="0.2">
      <c r="M44" s="1"/>
      <c r="N44" s="2">
        <v>43880</v>
      </c>
      <c r="O44">
        <v>88.1</v>
      </c>
    </row>
    <row r="45" spans="13:15" x14ac:dyDescent="0.2">
      <c r="M45" s="1"/>
      <c r="N45" s="2">
        <v>43879</v>
      </c>
      <c r="O45" s="2">
        <v>479.62</v>
      </c>
    </row>
    <row r="46" spans="13:15" x14ac:dyDescent="0.2">
      <c r="M46" s="1"/>
      <c r="N46" s="2">
        <v>43878</v>
      </c>
      <c r="O46" s="2">
        <v>1540.91</v>
      </c>
    </row>
    <row r="47" spans="13:15" x14ac:dyDescent="0.2">
      <c r="M47" s="1"/>
      <c r="N47" s="2" t="s">
        <v>19</v>
      </c>
    </row>
    <row r="48" spans="13:15" x14ac:dyDescent="0.2">
      <c r="N48" s="2" t="s">
        <v>20</v>
      </c>
    </row>
    <row r="49" spans="13:15" x14ac:dyDescent="0.2">
      <c r="N49" s="2">
        <v>43875</v>
      </c>
      <c r="O49">
        <v>826.07</v>
      </c>
    </row>
    <row r="50" spans="13:15" x14ac:dyDescent="0.2">
      <c r="M50" s="1"/>
      <c r="N50" s="2">
        <v>43874</v>
      </c>
      <c r="O50">
        <v>473.45</v>
      </c>
    </row>
    <row r="51" spans="13:15" x14ac:dyDescent="0.2">
      <c r="M51" s="1"/>
      <c r="N51" s="2">
        <v>43873</v>
      </c>
      <c r="O51" s="2">
        <v>1054.99</v>
      </c>
    </row>
    <row r="52" spans="13:15" x14ac:dyDescent="0.2">
      <c r="M52" s="1"/>
      <c r="N52" s="2">
        <v>43872</v>
      </c>
      <c r="O52">
        <v>410.1</v>
      </c>
    </row>
    <row r="53" spans="13:15" x14ac:dyDescent="0.2">
      <c r="M53" s="1"/>
      <c r="N53" s="2">
        <v>43871</v>
      </c>
      <c r="O53">
        <v>961.7</v>
      </c>
    </row>
    <row r="54" spans="13:15" x14ac:dyDescent="0.2">
      <c r="M54" s="1"/>
      <c r="N54" s="2" t="s">
        <v>21</v>
      </c>
    </row>
    <row r="55" spans="13:15" x14ac:dyDescent="0.2">
      <c r="N55" s="2" t="s">
        <v>22</v>
      </c>
    </row>
    <row r="56" spans="13:15" x14ac:dyDescent="0.2">
      <c r="N56" s="2">
        <v>43868</v>
      </c>
      <c r="O56" s="2">
        <v>357.55</v>
      </c>
    </row>
    <row r="57" spans="13:15" x14ac:dyDescent="0.2">
      <c r="M57" s="1"/>
      <c r="N57" s="2">
        <v>43867</v>
      </c>
      <c r="O57" s="2">
        <v>1130.73</v>
      </c>
    </row>
    <row r="58" spans="13:15" x14ac:dyDescent="0.2">
      <c r="M58" s="1"/>
      <c r="N58" s="2">
        <v>43866</v>
      </c>
      <c r="O58" s="2">
        <v>1069.48</v>
      </c>
    </row>
    <row r="59" spans="13:15" x14ac:dyDescent="0.2">
      <c r="M59" s="1"/>
      <c r="N59" s="2">
        <v>43865</v>
      </c>
      <c r="O59" s="2">
        <v>1454.48</v>
      </c>
    </row>
    <row r="60" spans="13:15" x14ac:dyDescent="0.2">
      <c r="M60" s="1"/>
      <c r="N60" s="2">
        <v>43864</v>
      </c>
      <c r="O60" s="2">
        <v>-1745.26</v>
      </c>
    </row>
    <row r="61" spans="13:15" x14ac:dyDescent="0.2">
      <c r="M61" s="1"/>
      <c r="N61" s="2"/>
    </row>
    <row r="62" spans="13:15" x14ac:dyDescent="0.2">
      <c r="N62" s="1"/>
    </row>
    <row r="63" spans="13:15" x14ac:dyDescent="0.2">
      <c r="N63" s="1"/>
    </row>
  </sheetData>
  <mergeCells count="4">
    <mergeCell ref="B1:G1"/>
    <mergeCell ref="H1:K1"/>
    <mergeCell ref="N1:Q1"/>
    <mergeCell ref="R1:T1"/>
  </mergeCells>
  <phoneticPr fontId="1" type="noConversion"/>
  <conditionalFormatting sqref="G3:G4">
    <cfRule type="cellIs" dxfId="21" priority="31" operator="lessThan">
      <formula>0</formula>
    </cfRule>
    <cfRule type="cellIs" dxfId="20" priority="32" operator="greaterThan">
      <formula>0</formula>
    </cfRule>
  </conditionalFormatting>
  <conditionalFormatting sqref="K3:K4">
    <cfRule type="cellIs" dxfId="19" priority="29" operator="lessThan">
      <formula>0</formula>
    </cfRule>
    <cfRule type="cellIs" dxfId="18" priority="30" operator="greaterThan">
      <formula>0</formula>
    </cfRule>
  </conditionalFormatting>
  <conditionalFormatting sqref="L3:L5">
    <cfRule type="cellIs" dxfId="17" priority="27" operator="lessThan">
      <formula>0</formula>
    </cfRule>
    <cfRule type="cellIs" dxfId="16" priority="28" operator="greaterThan">
      <formula>0</formula>
    </cfRule>
  </conditionalFormatting>
  <conditionalFormatting sqref="G5:G27">
    <cfRule type="cellIs" dxfId="15" priority="25" operator="lessThan">
      <formula>0</formula>
    </cfRule>
    <cfRule type="cellIs" dxfId="14" priority="26" operator="greaterThan">
      <formula>0</formula>
    </cfRule>
  </conditionalFormatting>
  <conditionalFormatting sqref="K5:K27">
    <cfRule type="cellIs" dxfId="13" priority="23" operator="lessThan">
      <formula>0</formula>
    </cfRule>
    <cfRule type="cellIs" dxfId="12" priority="24" operator="greaterThan">
      <formula>0</formula>
    </cfRule>
  </conditionalFormatting>
  <conditionalFormatting sqref="L6:L27">
    <cfRule type="cellIs" dxfId="11" priority="21" operator="lessThan">
      <formula>0</formula>
    </cfRule>
    <cfRule type="cellIs" dxfId="10" priority="22" operator="greaterThan">
      <formula>0</formula>
    </cfRule>
  </conditionalFormatting>
  <conditionalFormatting sqref="Q3:Q27">
    <cfRule type="cellIs" dxfId="9" priority="19" operator="lessThan">
      <formula>0</formula>
    </cfRule>
    <cfRule type="cellIs" dxfId="8" priority="20" operator="greaterThan">
      <formula>0</formula>
    </cfRule>
  </conditionalFormatting>
  <conditionalFormatting sqref="T3:T27">
    <cfRule type="cellIs" dxfId="7" priority="15" operator="lessThan">
      <formula>0</formula>
    </cfRule>
    <cfRule type="cellIs" dxfId="6" priority="16" operator="greaterThan">
      <formula>0</formula>
    </cfRule>
  </conditionalFormatting>
  <conditionalFormatting sqref="V3:V27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U3:U5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U6:U27"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月资本盈亏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2020-03-01T00:46:35Z</dcterms:modified>
</cp:coreProperties>
</file>