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kier\Desktop\"/>
    </mc:Choice>
  </mc:AlternateContent>
  <xr:revisionPtr revIDLastSave="0" documentId="13_ncr:1_{B776A57B-24B5-43D0-B277-70773399543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Arkusz1" sheetId="1" r:id="rId1"/>
  </sheets>
  <definedNames>
    <definedName name="_xlnm._FilterDatabase" localSheetId="0" hidden="1">Arkusz1!$G$1:$G$332</definedName>
    <definedName name="ubezpieczenia" localSheetId="0">Arkusz1!$A$1:$G$332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P38" i="1"/>
  <c r="P37" i="1"/>
  <c r="P36" i="1"/>
  <c r="P35" i="1"/>
  <c r="P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P31" i="1" s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P30" i="1" s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2" i="1"/>
  <c r="K129" i="1"/>
  <c r="K130" i="1"/>
  <c r="K257" i="1"/>
  <c r="K258" i="1"/>
  <c r="J23" i="1"/>
  <c r="J24" i="1"/>
  <c r="J40" i="1"/>
  <c r="J55" i="1"/>
  <c r="J56" i="1"/>
  <c r="J183" i="1"/>
  <c r="J184" i="1"/>
  <c r="J311" i="1"/>
  <c r="J312" i="1"/>
  <c r="I109" i="1"/>
  <c r="I110" i="1"/>
  <c r="I237" i="1"/>
  <c r="I238" i="1"/>
  <c r="H10" i="1"/>
  <c r="H12" i="1"/>
  <c r="H13" i="1"/>
  <c r="H14" i="1"/>
  <c r="H58" i="1"/>
  <c r="H60" i="1"/>
  <c r="H96" i="1"/>
  <c r="H97" i="1"/>
  <c r="H141" i="1"/>
  <c r="H142" i="1"/>
  <c r="H186" i="1"/>
  <c r="H188" i="1"/>
  <c r="H224" i="1"/>
  <c r="H225" i="1"/>
  <c r="H273" i="1"/>
  <c r="H282" i="1"/>
  <c r="C3" i="1"/>
  <c r="K3" i="1" s="1"/>
  <c r="C4" i="1"/>
  <c r="K4" i="1" s="1"/>
  <c r="C5" i="1"/>
  <c r="K5" i="1" s="1"/>
  <c r="C6" i="1"/>
  <c r="K6" i="1" s="1"/>
  <c r="C7" i="1"/>
  <c r="K7" i="1" s="1"/>
  <c r="C8" i="1"/>
  <c r="K8" i="1" s="1"/>
  <c r="C9" i="1"/>
  <c r="J9" i="1" s="1"/>
  <c r="C10" i="1"/>
  <c r="J10" i="1" s="1"/>
  <c r="C11" i="1"/>
  <c r="J11" i="1" s="1"/>
  <c r="C12" i="1"/>
  <c r="J12" i="1" s="1"/>
  <c r="C13" i="1"/>
  <c r="J13" i="1" s="1"/>
  <c r="C14" i="1"/>
  <c r="J14" i="1" s="1"/>
  <c r="C15" i="1"/>
  <c r="I15" i="1" s="1"/>
  <c r="C16" i="1"/>
  <c r="I16" i="1" s="1"/>
  <c r="C17" i="1"/>
  <c r="I17" i="1" s="1"/>
  <c r="C18" i="1"/>
  <c r="H18" i="1" s="1"/>
  <c r="C19" i="1"/>
  <c r="K19" i="1" s="1"/>
  <c r="C20" i="1"/>
  <c r="K20" i="1" s="1"/>
  <c r="C21" i="1"/>
  <c r="K21" i="1" s="1"/>
  <c r="C22" i="1"/>
  <c r="K22" i="1" s="1"/>
  <c r="C23" i="1"/>
  <c r="K23" i="1" s="1"/>
  <c r="C24" i="1"/>
  <c r="K24" i="1" s="1"/>
  <c r="C25" i="1"/>
  <c r="J25" i="1" s="1"/>
  <c r="C26" i="1"/>
  <c r="J26" i="1" s="1"/>
  <c r="C27" i="1"/>
  <c r="J27" i="1" s="1"/>
  <c r="C28" i="1"/>
  <c r="J28" i="1" s="1"/>
  <c r="C29" i="1"/>
  <c r="J29" i="1" s="1"/>
  <c r="C30" i="1"/>
  <c r="J30" i="1" s="1"/>
  <c r="C31" i="1"/>
  <c r="I31" i="1" s="1"/>
  <c r="C32" i="1"/>
  <c r="I32" i="1" s="1"/>
  <c r="C33" i="1"/>
  <c r="I33" i="1" s="1"/>
  <c r="C34" i="1"/>
  <c r="H34" i="1" s="1"/>
  <c r="C35" i="1"/>
  <c r="K35" i="1" s="1"/>
  <c r="C36" i="1"/>
  <c r="K36" i="1" s="1"/>
  <c r="C37" i="1"/>
  <c r="K37" i="1" s="1"/>
  <c r="C38" i="1"/>
  <c r="K38" i="1" s="1"/>
  <c r="C39" i="1"/>
  <c r="K39" i="1" s="1"/>
  <c r="C40" i="1"/>
  <c r="K40" i="1" s="1"/>
  <c r="C41" i="1"/>
  <c r="J41" i="1" s="1"/>
  <c r="C42" i="1"/>
  <c r="J42" i="1" s="1"/>
  <c r="C43" i="1"/>
  <c r="J43" i="1" s="1"/>
  <c r="C44" i="1"/>
  <c r="J44" i="1" s="1"/>
  <c r="C45" i="1"/>
  <c r="J45" i="1" s="1"/>
  <c r="C46" i="1"/>
  <c r="J46" i="1" s="1"/>
  <c r="C47" i="1"/>
  <c r="I47" i="1" s="1"/>
  <c r="C48" i="1"/>
  <c r="I48" i="1" s="1"/>
  <c r="C49" i="1"/>
  <c r="I49" i="1" s="1"/>
  <c r="C50" i="1"/>
  <c r="H50" i="1" s="1"/>
  <c r="C51" i="1"/>
  <c r="K51" i="1" s="1"/>
  <c r="C52" i="1"/>
  <c r="K52" i="1" s="1"/>
  <c r="C53" i="1"/>
  <c r="K53" i="1" s="1"/>
  <c r="C54" i="1"/>
  <c r="K54" i="1" s="1"/>
  <c r="C55" i="1"/>
  <c r="K55" i="1" s="1"/>
  <c r="C56" i="1"/>
  <c r="K56" i="1" s="1"/>
  <c r="C57" i="1"/>
  <c r="J57" i="1" s="1"/>
  <c r="C58" i="1"/>
  <c r="J58" i="1" s="1"/>
  <c r="C59" i="1"/>
  <c r="J59" i="1" s="1"/>
  <c r="C60" i="1"/>
  <c r="J60" i="1" s="1"/>
  <c r="C61" i="1"/>
  <c r="J61" i="1" s="1"/>
  <c r="C62" i="1"/>
  <c r="J62" i="1" s="1"/>
  <c r="C63" i="1"/>
  <c r="I63" i="1" s="1"/>
  <c r="C64" i="1"/>
  <c r="I64" i="1" s="1"/>
  <c r="C65" i="1"/>
  <c r="I65" i="1" s="1"/>
  <c r="C66" i="1"/>
  <c r="H66" i="1" s="1"/>
  <c r="C67" i="1"/>
  <c r="K67" i="1" s="1"/>
  <c r="C68" i="1"/>
  <c r="K68" i="1" s="1"/>
  <c r="C69" i="1"/>
  <c r="K69" i="1" s="1"/>
  <c r="C70" i="1"/>
  <c r="K70" i="1" s="1"/>
  <c r="C71" i="1"/>
  <c r="K71" i="1" s="1"/>
  <c r="C72" i="1"/>
  <c r="K72" i="1" s="1"/>
  <c r="C73" i="1"/>
  <c r="J73" i="1" s="1"/>
  <c r="C74" i="1"/>
  <c r="J74" i="1" s="1"/>
  <c r="C75" i="1"/>
  <c r="J75" i="1" s="1"/>
  <c r="C76" i="1"/>
  <c r="J76" i="1" s="1"/>
  <c r="C77" i="1"/>
  <c r="J77" i="1" s="1"/>
  <c r="C78" i="1"/>
  <c r="J78" i="1" s="1"/>
  <c r="C79" i="1"/>
  <c r="I79" i="1" s="1"/>
  <c r="C80" i="1"/>
  <c r="I80" i="1" s="1"/>
  <c r="C81" i="1"/>
  <c r="I81" i="1" s="1"/>
  <c r="C82" i="1"/>
  <c r="H82" i="1" s="1"/>
  <c r="C83" i="1"/>
  <c r="K83" i="1" s="1"/>
  <c r="C84" i="1"/>
  <c r="K84" i="1" s="1"/>
  <c r="C85" i="1"/>
  <c r="K85" i="1" s="1"/>
  <c r="C86" i="1"/>
  <c r="K86" i="1" s="1"/>
  <c r="C87" i="1"/>
  <c r="K87" i="1" s="1"/>
  <c r="C88" i="1"/>
  <c r="K88" i="1" s="1"/>
  <c r="C89" i="1"/>
  <c r="J89" i="1" s="1"/>
  <c r="C90" i="1"/>
  <c r="J90" i="1" s="1"/>
  <c r="C91" i="1"/>
  <c r="J91" i="1" s="1"/>
  <c r="C92" i="1"/>
  <c r="J92" i="1" s="1"/>
  <c r="C93" i="1"/>
  <c r="J93" i="1" s="1"/>
  <c r="C94" i="1"/>
  <c r="J94" i="1" s="1"/>
  <c r="C95" i="1"/>
  <c r="I95" i="1" s="1"/>
  <c r="C96" i="1"/>
  <c r="I96" i="1" s="1"/>
  <c r="C97" i="1"/>
  <c r="I97" i="1" s="1"/>
  <c r="C98" i="1"/>
  <c r="H98" i="1" s="1"/>
  <c r="C99" i="1"/>
  <c r="K99" i="1" s="1"/>
  <c r="C100" i="1"/>
  <c r="K100" i="1" s="1"/>
  <c r="C101" i="1"/>
  <c r="K101" i="1" s="1"/>
  <c r="C102" i="1"/>
  <c r="K102" i="1" s="1"/>
  <c r="C103" i="1"/>
  <c r="K103" i="1" s="1"/>
  <c r="C104" i="1"/>
  <c r="K104" i="1" s="1"/>
  <c r="C105" i="1"/>
  <c r="J105" i="1" s="1"/>
  <c r="C106" i="1"/>
  <c r="J106" i="1" s="1"/>
  <c r="C107" i="1"/>
  <c r="J107" i="1" s="1"/>
  <c r="C108" i="1"/>
  <c r="J108" i="1" s="1"/>
  <c r="C109" i="1"/>
  <c r="J109" i="1" s="1"/>
  <c r="C110" i="1"/>
  <c r="J110" i="1" s="1"/>
  <c r="C111" i="1"/>
  <c r="I111" i="1" s="1"/>
  <c r="C112" i="1"/>
  <c r="I112" i="1" s="1"/>
  <c r="C113" i="1"/>
  <c r="I113" i="1" s="1"/>
  <c r="C114" i="1"/>
  <c r="H114" i="1" s="1"/>
  <c r="C115" i="1"/>
  <c r="K115" i="1" s="1"/>
  <c r="C116" i="1"/>
  <c r="K116" i="1" s="1"/>
  <c r="C117" i="1"/>
  <c r="K117" i="1" s="1"/>
  <c r="C118" i="1"/>
  <c r="K118" i="1" s="1"/>
  <c r="C119" i="1"/>
  <c r="K119" i="1" s="1"/>
  <c r="C120" i="1"/>
  <c r="K120" i="1" s="1"/>
  <c r="C121" i="1"/>
  <c r="J121" i="1" s="1"/>
  <c r="C122" i="1"/>
  <c r="J122" i="1" s="1"/>
  <c r="C123" i="1"/>
  <c r="J123" i="1" s="1"/>
  <c r="C124" i="1"/>
  <c r="J124" i="1" s="1"/>
  <c r="C125" i="1"/>
  <c r="J125" i="1" s="1"/>
  <c r="C126" i="1"/>
  <c r="J126" i="1" s="1"/>
  <c r="C127" i="1"/>
  <c r="I127" i="1" s="1"/>
  <c r="C128" i="1"/>
  <c r="I128" i="1" s="1"/>
  <c r="C129" i="1"/>
  <c r="I129" i="1" s="1"/>
  <c r="C130" i="1"/>
  <c r="H130" i="1" s="1"/>
  <c r="C131" i="1"/>
  <c r="K131" i="1" s="1"/>
  <c r="C132" i="1"/>
  <c r="K132" i="1" s="1"/>
  <c r="C133" i="1"/>
  <c r="K133" i="1" s="1"/>
  <c r="C134" i="1"/>
  <c r="K134" i="1" s="1"/>
  <c r="C135" i="1"/>
  <c r="K135" i="1" s="1"/>
  <c r="C136" i="1"/>
  <c r="K136" i="1" s="1"/>
  <c r="C137" i="1"/>
  <c r="J137" i="1" s="1"/>
  <c r="C138" i="1"/>
  <c r="J138" i="1" s="1"/>
  <c r="C139" i="1"/>
  <c r="J139" i="1" s="1"/>
  <c r="C140" i="1"/>
  <c r="J140" i="1" s="1"/>
  <c r="C141" i="1"/>
  <c r="J141" i="1" s="1"/>
  <c r="C142" i="1"/>
  <c r="J142" i="1" s="1"/>
  <c r="C143" i="1"/>
  <c r="I143" i="1" s="1"/>
  <c r="C144" i="1"/>
  <c r="I144" i="1" s="1"/>
  <c r="C145" i="1"/>
  <c r="I145" i="1" s="1"/>
  <c r="C146" i="1"/>
  <c r="H146" i="1" s="1"/>
  <c r="C147" i="1"/>
  <c r="K147" i="1" s="1"/>
  <c r="C148" i="1"/>
  <c r="K148" i="1" s="1"/>
  <c r="C149" i="1"/>
  <c r="K149" i="1" s="1"/>
  <c r="C150" i="1"/>
  <c r="K150" i="1" s="1"/>
  <c r="C151" i="1"/>
  <c r="K151" i="1" s="1"/>
  <c r="C152" i="1"/>
  <c r="K152" i="1" s="1"/>
  <c r="C153" i="1"/>
  <c r="J153" i="1" s="1"/>
  <c r="C154" i="1"/>
  <c r="J154" i="1" s="1"/>
  <c r="C155" i="1"/>
  <c r="J155" i="1" s="1"/>
  <c r="C156" i="1"/>
  <c r="J156" i="1" s="1"/>
  <c r="C157" i="1"/>
  <c r="J157" i="1" s="1"/>
  <c r="C158" i="1"/>
  <c r="J158" i="1" s="1"/>
  <c r="C159" i="1"/>
  <c r="I159" i="1" s="1"/>
  <c r="C160" i="1"/>
  <c r="I160" i="1" s="1"/>
  <c r="C161" i="1"/>
  <c r="I161" i="1" s="1"/>
  <c r="C162" i="1"/>
  <c r="H162" i="1" s="1"/>
  <c r="C163" i="1"/>
  <c r="K163" i="1" s="1"/>
  <c r="C164" i="1"/>
  <c r="K164" i="1" s="1"/>
  <c r="C165" i="1"/>
  <c r="K165" i="1" s="1"/>
  <c r="C166" i="1"/>
  <c r="K166" i="1" s="1"/>
  <c r="C167" i="1"/>
  <c r="K167" i="1" s="1"/>
  <c r="C168" i="1"/>
  <c r="K168" i="1" s="1"/>
  <c r="C169" i="1"/>
  <c r="J169" i="1" s="1"/>
  <c r="C170" i="1"/>
  <c r="J170" i="1" s="1"/>
  <c r="C171" i="1"/>
  <c r="J171" i="1" s="1"/>
  <c r="C172" i="1"/>
  <c r="J172" i="1" s="1"/>
  <c r="C173" i="1"/>
  <c r="J173" i="1" s="1"/>
  <c r="C174" i="1"/>
  <c r="J174" i="1" s="1"/>
  <c r="C175" i="1"/>
  <c r="I175" i="1" s="1"/>
  <c r="C176" i="1"/>
  <c r="I176" i="1" s="1"/>
  <c r="C177" i="1"/>
  <c r="I177" i="1" s="1"/>
  <c r="C178" i="1"/>
  <c r="H178" i="1" s="1"/>
  <c r="C179" i="1"/>
  <c r="K179" i="1" s="1"/>
  <c r="C180" i="1"/>
  <c r="K180" i="1" s="1"/>
  <c r="C181" i="1"/>
  <c r="K181" i="1" s="1"/>
  <c r="C182" i="1"/>
  <c r="K182" i="1" s="1"/>
  <c r="C183" i="1"/>
  <c r="K183" i="1" s="1"/>
  <c r="C184" i="1"/>
  <c r="K184" i="1" s="1"/>
  <c r="C185" i="1"/>
  <c r="J185" i="1" s="1"/>
  <c r="C186" i="1"/>
  <c r="J186" i="1" s="1"/>
  <c r="C187" i="1"/>
  <c r="J187" i="1" s="1"/>
  <c r="C188" i="1"/>
  <c r="J188" i="1" s="1"/>
  <c r="C189" i="1"/>
  <c r="J189" i="1" s="1"/>
  <c r="C190" i="1"/>
  <c r="J190" i="1" s="1"/>
  <c r="C191" i="1"/>
  <c r="I191" i="1" s="1"/>
  <c r="C192" i="1"/>
  <c r="I192" i="1" s="1"/>
  <c r="C193" i="1"/>
  <c r="I193" i="1" s="1"/>
  <c r="C194" i="1"/>
  <c r="H194" i="1" s="1"/>
  <c r="C195" i="1"/>
  <c r="K195" i="1" s="1"/>
  <c r="C196" i="1"/>
  <c r="K196" i="1" s="1"/>
  <c r="C197" i="1"/>
  <c r="K197" i="1" s="1"/>
  <c r="C198" i="1"/>
  <c r="K198" i="1" s="1"/>
  <c r="C199" i="1"/>
  <c r="K199" i="1" s="1"/>
  <c r="C200" i="1"/>
  <c r="K200" i="1" s="1"/>
  <c r="C201" i="1"/>
  <c r="J201" i="1" s="1"/>
  <c r="C202" i="1"/>
  <c r="J202" i="1" s="1"/>
  <c r="C203" i="1"/>
  <c r="J203" i="1" s="1"/>
  <c r="C204" i="1"/>
  <c r="J204" i="1" s="1"/>
  <c r="C205" i="1"/>
  <c r="J205" i="1" s="1"/>
  <c r="C206" i="1"/>
  <c r="J206" i="1" s="1"/>
  <c r="C207" i="1"/>
  <c r="I207" i="1" s="1"/>
  <c r="C208" i="1"/>
  <c r="I208" i="1" s="1"/>
  <c r="C209" i="1"/>
  <c r="I209" i="1" s="1"/>
  <c r="C210" i="1"/>
  <c r="H210" i="1" s="1"/>
  <c r="C211" i="1"/>
  <c r="K211" i="1" s="1"/>
  <c r="C212" i="1"/>
  <c r="K212" i="1" s="1"/>
  <c r="C213" i="1"/>
  <c r="K213" i="1" s="1"/>
  <c r="C214" i="1"/>
  <c r="K214" i="1" s="1"/>
  <c r="C215" i="1"/>
  <c r="K215" i="1" s="1"/>
  <c r="C216" i="1"/>
  <c r="K216" i="1" s="1"/>
  <c r="C217" i="1"/>
  <c r="J217" i="1" s="1"/>
  <c r="C218" i="1"/>
  <c r="J218" i="1" s="1"/>
  <c r="C219" i="1"/>
  <c r="J219" i="1" s="1"/>
  <c r="C220" i="1"/>
  <c r="J220" i="1" s="1"/>
  <c r="C221" i="1"/>
  <c r="J221" i="1" s="1"/>
  <c r="C222" i="1"/>
  <c r="J222" i="1" s="1"/>
  <c r="C223" i="1"/>
  <c r="I223" i="1" s="1"/>
  <c r="C224" i="1"/>
  <c r="I224" i="1" s="1"/>
  <c r="C225" i="1"/>
  <c r="I225" i="1" s="1"/>
  <c r="C226" i="1"/>
  <c r="H226" i="1" s="1"/>
  <c r="C227" i="1"/>
  <c r="K227" i="1" s="1"/>
  <c r="C228" i="1"/>
  <c r="K228" i="1" s="1"/>
  <c r="C229" i="1"/>
  <c r="K229" i="1" s="1"/>
  <c r="C230" i="1"/>
  <c r="K230" i="1" s="1"/>
  <c r="C231" i="1"/>
  <c r="K231" i="1" s="1"/>
  <c r="C232" i="1"/>
  <c r="K232" i="1" s="1"/>
  <c r="C233" i="1"/>
  <c r="J233" i="1" s="1"/>
  <c r="C234" i="1"/>
  <c r="J234" i="1" s="1"/>
  <c r="C235" i="1"/>
  <c r="J235" i="1" s="1"/>
  <c r="C236" i="1"/>
  <c r="J236" i="1" s="1"/>
  <c r="C237" i="1"/>
  <c r="J237" i="1" s="1"/>
  <c r="C238" i="1"/>
  <c r="J238" i="1" s="1"/>
  <c r="C239" i="1"/>
  <c r="I239" i="1" s="1"/>
  <c r="C240" i="1"/>
  <c r="I240" i="1" s="1"/>
  <c r="C241" i="1"/>
  <c r="I241" i="1" s="1"/>
  <c r="C242" i="1"/>
  <c r="H242" i="1" s="1"/>
  <c r="C243" i="1"/>
  <c r="K243" i="1" s="1"/>
  <c r="C244" i="1"/>
  <c r="K244" i="1" s="1"/>
  <c r="C245" i="1"/>
  <c r="K245" i="1" s="1"/>
  <c r="C246" i="1"/>
  <c r="K246" i="1" s="1"/>
  <c r="C247" i="1"/>
  <c r="K247" i="1" s="1"/>
  <c r="C248" i="1"/>
  <c r="K248" i="1" s="1"/>
  <c r="C249" i="1"/>
  <c r="J249" i="1" s="1"/>
  <c r="C250" i="1"/>
  <c r="J250" i="1" s="1"/>
  <c r="C251" i="1"/>
  <c r="J251" i="1" s="1"/>
  <c r="C252" i="1"/>
  <c r="J252" i="1" s="1"/>
  <c r="C253" i="1"/>
  <c r="J253" i="1" s="1"/>
  <c r="C254" i="1"/>
  <c r="J254" i="1" s="1"/>
  <c r="C255" i="1"/>
  <c r="I255" i="1" s="1"/>
  <c r="C256" i="1"/>
  <c r="I256" i="1" s="1"/>
  <c r="C257" i="1"/>
  <c r="I257" i="1" s="1"/>
  <c r="C258" i="1"/>
  <c r="H258" i="1" s="1"/>
  <c r="C259" i="1"/>
  <c r="K259" i="1" s="1"/>
  <c r="C260" i="1"/>
  <c r="K260" i="1" s="1"/>
  <c r="C261" i="1"/>
  <c r="K261" i="1" s="1"/>
  <c r="C262" i="1"/>
  <c r="K262" i="1" s="1"/>
  <c r="C263" i="1"/>
  <c r="K263" i="1" s="1"/>
  <c r="C264" i="1"/>
  <c r="K264" i="1" s="1"/>
  <c r="C265" i="1"/>
  <c r="J265" i="1" s="1"/>
  <c r="C266" i="1"/>
  <c r="J266" i="1" s="1"/>
  <c r="C267" i="1"/>
  <c r="J267" i="1" s="1"/>
  <c r="C268" i="1"/>
  <c r="J268" i="1" s="1"/>
  <c r="C269" i="1"/>
  <c r="J269" i="1" s="1"/>
  <c r="C270" i="1"/>
  <c r="J270" i="1" s="1"/>
  <c r="C271" i="1"/>
  <c r="I271" i="1" s="1"/>
  <c r="C272" i="1"/>
  <c r="I272" i="1" s="1"/>
  <c r="C273" i="1"/>
  <c r="I273" i="1" s="1"/>
  <c r="C274" i="1"/>
  <c r="H274" i="1" s="1"/>
  <c r="C275" i="1"/>
  <c r="K275" i="1" s="1"/>
  <c r="C276" i="1"/>
  <c r="K276" i="1" s="1"/>
  <c r="C277" i="1"/>
  <c r="K277" i="1" s="1"/>
  <c r="C278" i="1"/>
  <c r="K278" i="1" s="1"/>
  <c r="C279" i="1"/>
  <c r="K279" i="1" s="1"/>
  <c r="C280" i="1"/>
  <c r="K280" i="1" s="1"/>
  <c r="C281" i="1"/>
  <c r="J281" i="1" s="1"/>
  <c r="C282" i="1"/>
  <c r="J282" i="1" s="1"/>
  <c r="C283" i="1"/>
  <c r="J283" i="1" s="1"/>
  <c r="C284" i="1"/>
  <c r="J284" i="1" s="1"/>
  <c r="C285" i="1"/>
  <c r="J285" i="1" s="1"/>
  <c r="C286" i="1"/>
  <c r="J286" i="1" s="1"/>
  <c r="C287" i="1"/>
  <c r="I287" i="1" s="1"/>
  <c r="C288" i="1"/>
  <c r="I288" i="1" s="1"/>
  <c r="C289" i="1"/>
  <c r="I289" i="1" s="1"/>
  <c r="C290" i="1"/>
  <c r="H290" i="1" s="1"/>
  <c r="C291" i="1"/>
  <c r="K291" i="1" s="1"/>
  <c r="C292" i="1"/>
  <c r="K292" i="1" s="1"/>
  <c r="C293" i="1"/>
  <c r="K293" i="1" s="1"/>
  <c r="C294" i="1"/>
  <c r="K294" i="1" s="1"/>
  <c r="C295" i="1"/>
  <c r="K295" i="1" s="1"/>
  <c r="C296" i="1"/>
  <c r="K296" i="1" s="1"/>
  <c r="C297" i="1"/>
  <c r="J297" i="1" s="1"/>
  <c r="C298" i="1"/>
  <c r="J298" i="1" s="1"/>
  <c r="C299" i="1"/>
  <c r="J299" i="1" s="1"/>
  <c r="C300" i="1"/>
  <c r="J300" i="1" s="1"/>
  <c r="C301" i="1"/>
  <c r="J301" i="1" s="1"/>
  <c r="C302" i="1"/>
  <c r="J302" i="1" s="1"/>
  <c r="C303" i="1"/>
  <c r="I303" i="1" s="1"/>
  <c r="C304" i="1"/>
  <c r="I304" i="1" s="1"/>
  <c r="C305" i="1"/>
  <c r="I305" i="1" s="1"/>
  <c r="C306" i="1"/>
  <c r="H306" i="1" s="1"/>
  <c r="C307" i="1"/>
  <c r="K307" i="1" s="1"/>
  <c r="C308" i="1"/>
  <c r="K308" i="1" s="1"/>
  <c r="C309" i="1"/>
  <c r="K309" i="1" s="1"/>
  <c r="C310" i="1"/>
  <c r="K310" i="1" s="1"/>
  <c r="C311" i="1"/>
  <c r="K311" i="1" s="1"/>
  <c r="C312" i="1"/>
  <c r="K312" i="1" s="1"/>
  <c r="C313" i="1"/>
  <c r="J313" i="1" s="1"/>
  <c r="C314" i="1"/>
  <c r="J314" i="1" s="1"/>
  <c r="C315" i="1"/>
  <c r="J315" i="1" s="1"/>
  <c r="C316" i="1"/>
  <c r="J316" i="1" s="1"/>
  <c r="C317" i="1"/>
  <c r="J317" i="1" s="1"/>
  <c r="C318" i="1"/>
  <c r="J318" i="1" s="1"/>
  <c r="C319" i="1"/>
  <c r="I319" i="1" s="1"/>
  <c r="C320" i="1"/>
  <c r="I320" i="1" s="1"/>
  <c r="C321" i="1"/>
  <c r="I321" i="1" s="1"/>
  <c r="C322" i="1"/>
  <c r="H322" i="1" s="1"/>
  <c r="C323" i="1"/>
  <c r="K323" i="1" s="1"/>
  <c r="C324" i="1"/>
  <c r="K324" i="1" s="1"/>
  <c r="C325" i="1"/>
  <c r="K325" i="1" s="1"/>
  <c r="C326" i="1"/>
  <c r="K326" i="1" s="1"/>
  <c r="C327" i="1"/>
  <c r="K327" i="1" s="1"/>
  <c r="C328" i="1"/>
  <c r="K328" i="1" s="1"/>
  <c r="C329" i="1"/>
  <c r="J329" i="1" s="1"/>
  <c r="C330" i="1"/>
  <c r="J330" i="1" s="1"/>
  <c r="C331" i="1"/>
  <c r="J331" i="1" s="1"/>
  <c r="C332" i="1"/>
  <c r="J332" i="1" s="1"/>
  <c r="C2" i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2" i="1"/>
  <c r="H272" i="1" l="1"/>
  <c r="H222" i="1"/>
  <c r="H177" i="1"/>
  <c r="H140" i="1"/>
  <c r="H94" i="1"/>
  <c r="H49" i="1"/>
  <c r="I222" i="1"/>
  <c r="I94" i="1"/>
  <c r="J296" i="1"/>
  <c r="J168" i="1"/>
  <c r="K242" i="1"/>
  <c r="K114" i="1"/>
  <c r="H332" i="1"/>
  <c r="H269" i="1"/>
  <c r="H221" i="1"/>
  <c r="H176" i="1"/>
  <c r="H138" i="1"/>
  <c r="H93" i="1"/>
  <c r="H48" i="1"/>
  <c r="I221" i="1"/>
  <c r="I93" i="1"/>
  <c r="J295" i="1"/>
  <c r="J167" i="1"/>
  <c r="J39" i="1"/>
  <c r="K241" i="1"/>
  <c r="K113" i="1"/>
  <c r="H330" i="1"/>
  <c r="H268" i="1"/>
  <c r="H220" i="1"/>
  <c r="H174" i="1"/>
  <c r="H129" i="1"/>
  <c r="H92" i="1"/>
  <c r="H46" i="1"/>
  <c r="J2" i="1"/>
  <c r="I206" i="1"/>
  <c r="I78" i="1"/>
  <c r="J280" i="1"/>
  <c r="J152" i="1"/>
  <c r="K226" i="1"/>
  <c r="K98" i="1"/>
  <c r="H321" i="1"/>
  <c r="H266" i="1"/>
  <c r="H218" i="1"/>
  <c r="H173" i="1"/>
  <c r="H128" i="1"/>
  <c r="H90" i="1"/>
  <c r="H45" i="1"/>
  <c r="K2" i="1"/>
  <c r="I205" i="1"/>
  <c r="I77" i="1"/>
  <c r="J279" i="1"/>
  <c r="J151" i="1"/>
  <c r="K225" i="1"/>
  <c r="K97" i="1"/>
  <c r="H320" i="1"/>
  <c r="H257" i="1"/>
  <c r="H209" i="1"/>
  <c r="H172" i="1"/>
  <c r="H126" i="1"/>
  <c r="H81" i="1"/>
  <c r="H44" i="1"/>
  <c r="I318" i="1"/>
  <c r="I190" i="1"/>
  <c r="I62" i="1"/>
  <c r="J264" i="1"/>
  <c r="J136" i="1"/>
  <c r="J8" i="1"/>
  <c r="K210" i="1"/>
  <c r="K82" i="1"/>
  <c r="H316" i="1"/>
  <c r="H256" i="1"/>
  <c r="H208" i="1"/>
  <c r="H170" i="1"/>
  <c r="H125" i="1"/>
  <c r="H80" i="1"/>
  <c r="H42" i="1"/>
  <c r="I317" i="1"/>
  <c r="I189" i="1"/>
  <c r="I61" i="1"/>
  <c r="J263" i="1"/>
  <c r="J135" i="1"/>
  <c r="J7" i="1"/>
  <c r="K209" i="1"/>
  <c r="K81" i="1"/>
  <c r="H314" i="1"/>
  <c r="H253" i="1"/>
  <c r="H206" i="1"/>
  <c r="H161" i="1"/>
  <c r="H124" i="1"/>
  <c r="H78" i="1"/>
  <c r="H33" i="1"/>
  <c r="I302" i="1"/>
  <c r="I174" i="1"/>
  <c r="I46" i="1"/>
  <c r="J248" i="1"/>
  <c r="J120" i="1"/>
  <c r="K322" i="1"/>
  <c r="K194" i="1"/>
  <c r="K66" i="1"/>
  <c r="H305" i="1"/>
  <c r="H252" i="1"/>
  <c r="H205" i="1"/>
  <c r="H160" i="1"/>
  <c r="H122" i="1"/>
  <c r="H77" i="1"/>
  <c r="H32" i="1"/>
  <c r="I301" i="1"/>
  <c r="I173" i="1"/>
  <c r="I45" i="1"/>
  <c r="J247" i="1"/>
  <c r="J119" i="1"/>
  <c r="K321" i="1"/>
  <c r="K193" i="1"/>
  <c r="K65" i="1"/>
  <c r="H304" i="1"/>
  <c r="H250" i="1"/>
  <c r="H204" i="1"/>
  <c r="H158" i="1"/>
  <c r="H113" i="1"/>
  <c r="H76" i="1"/>
  <c r="H30" i="1"/>
  <c r="I286" i="1"/>
  <c r="I158" i="1"/>
  <c r="I30" i="1"/>
  <c r="J232" i="1"/>
  <c r="J104" i="1"/>
  <c r="K306" i="1"/>
  <c r="K178" i="1"/>
  <c r="K50" i="1"/>
  <c r="H300" i="1"/>
  <c r="H241" i="1"/>
  <c r="H202" i="1"/>
  <c r="H157" i="1"/>
  <c r="H112" i="1"/>
  <c r="H74" i="1"/>
  <c r="H29" i="1"/>
  <c r="I285" i="1"/>
  <c r="I157" i="1"/>
  <c r="I29" i="1"/>
  <c r="J231" i="1"/>
  <c r="J103" i="1"/>
  <c r="K305" i="1"/>
  <c r="K177" i="1"/>
  <c r="K49" i="1"/>
  <c r="H298" i="1"/>
  <c r="H240" i="1"/>
  <c r="H193" i="1"/>
  <c r="H156" i="1"/>
  <c r="H110" i="1"/>
  <c r="H65" i="1"/>
  <c r="H28" i="1"/>
  <c r="I270" i="1"/>
  <c r="I142" i="1"/>
  <c r="I14" i="1"/>
  <c r="J216" i="1"/>
  <c r="J88" i="1"/>
  <c r="K290" i="1"/>
  <c r="K162" i="1"/>
  <c r="K34" i="1"/>
  <c r="H289" i="1"/>
  <c r="H237" i="1"/>
  <c r="H192" i="1"/>
  <c r="H154" i="1"/>
  <c r="H109" i="1"/>
  <c r="H64" i="1"/>
  <c r="H26" i="1"/>
  <c r="I269" i="1"/>
  <c r="I141" i="1"/>
  <c r="I13" i="1"/>
  <c r="J215" i="1"/>
  <c r="J87" i="1"/>
  <c r="K289" i="1"/>
  <c r="K161" i="1"/>
  <c r="K33" i="1"/>
  <c r="H288" i="1"/>
  <c r="H236" i="1"/>
  <c r="H190" i="1"/>
  <c r="H145" i="1"/>
  <c r="H108" i="1"/>
  <c r="H62" i="1"/>
  <c r="H17" i="1"/>
  <c r="I254" i="1"/>
  <c r="I126" i="1"/>
  <c r="J328" i="1"/>
  <c r="J200" i="1"/>
  <c r="J72" i="1"/>
  <c r="K274" i="1"/>
  <c r="K146" i="1"/>
  <c r="K18" i="1"/>
  <c r="H284" i="1"/>
  <c r="H234" i="1"/>
  <c r="H189" i="1"/>
  <c r="H144" i="1"/>
  <c r="H106" i="1"/>
  <c r="H61" i="1"/>
  <c r="H16" i="1"/>
  <c r="I253" i="1"/>
  <c r="I125" i="1"/>
  <c r="J327" i="1"/>
  <c r="J199" i="1"/>
  <c r="J71" i="1"/>
  <c r="K273" i="1"/>
  <c r="K145" i="1"/>
  <c r="K17" i="1"/>
  <c r="H319" i="1"/>
  <c r="H303" i="1"/>
  <c r="H287" i="1"/>
  <c r="H271" i="1"/>
  <c r="H255" i="1"/>
  <c r="H239" i="1"/>
  <c r="H223" i="1"/>
  <c r="H207" i="1"/>
  <c r="H191" i="1"/>
  <c r="H175" i="1"/>
  <c r="H159" i="1"/>
  <c r="H143" i="1"/>
  <c r="H127" i="1"/>
  <c r="H111" i="1"/>
  <c r="H95" i="1"/>
  <c r="H79" i="1"/>
  <c r="H63" i="1"/>
  <c r="H47" i="1"/>
  <c r="H31" i="1"/>
  <c r="H15" i="1"/>
  <c r="I332" i="1"/>
  <c r="I316" i="1"/>
  <c r="I300" i="1"/>
  <c r="I284" i="1"/>
  <c r="I268" i="1"/>
  <c r="I252" i="1"/>
  <c r="I236" i="1"/>
  <c r="I220" i="1"/>
  <c r="I204" i="1"/>
  <c r="I188" i="1"/>
  <c r="I172" i="1"/>
  <c r="I156" i="1"/>
  <c r="I140" i="1"/>
  <c r="I124" i="1"/>
  <c r="I108" i="1"/>
  <c r="I92" i="1"/>
  <c r="I76" i="1"/>
  <c r="I60" i="1"/>
  <c r="I44" i="1"/>
  <c r="I28" i="1"/>
  <c r="I12" i="1"/>
  <c r="J326" i="1"/>
  <c r="J310" i="1"/>
  <c r="J294" i="1"/>
  <c r="J278" i="1"/>
  <c r="J262" i="1"/>
  <c r="J246" i="1"/>
  <c r="J230" i="1"/>
  <c r="J214" i="1"/>
  <c r="J198" i="1"/>
  <c r="J182" i="1"/>
  <c r="J166" i="1"/>
  <c r="J150" i="1"/>
  <c r="J134" i="1"/>
  <c r="J118" i="1"/>
  <c r="J102" i="1"/>
  <c r="J86" i="1"/>
  <c r="J70" i="1"/>
  <c r="J54" i="1"/>
  <c r="J38" i="1"/>
  <c r="J22" i="1"/>
  <c r="J6" i="1"/>
  <c r="K320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2" i="1"/>
  <c r="K96" i="1"/>
  <c r="K80" i="1"/>
  <c r="K64" i="1"/>
  <c r="K48" i="1"/>
  <c r="K32" i="1"/>
  <c r="K16" i="1"/>
  <c r="H318" i="1"/>
  <c r="H302" i="1"/>
  <c r="H286" i="1"/>
  <c r="H270" i="1"/>
  <c r="H254" i="1"/>
  <c r="H238" i="1"/>
  <c r="I331" i="1"/>
  <c r="I315" i="1"/>
  <c r="I299" i="1"/>
  <c r="I283" i="1"/>
  <c r="I267" i="1"/>
  <c r="I251" i="1"/>
  <c r="I235" i="1"/>
  <c r="I219" i="1"/>
  <c r="I203" i="1"/>
  <c r="I187" i="1"/>
  <c r="I171" i="1"/>
  <c r="I155" i="1"/>
  <c r="I139" i="1"/>
  <c r="I123" i="1"/>
  <c r="I107" i="1"/>
  <c r="I91" i="1"/>
  <c r="I75" i="1"/>
  <c r="I59" i="1"/>
  <c r="I43" i="1"/>
  <c r="I27" i="1"/>
  <c r="I11" i="1"/>
  <c r="J325" i="1"/>
  <c r="J309" i="1"/>
  <c r="J293" i="1"/>
  <c r="J277" i="1"/>
  <c r="J261" i="1"/>
  <c r="J245" i="1"/>
  <c r="J229" i="1"/>
  <c r="J213" i="1"/>
  <c r="J197" i="1"/>
  <c r="J181" i="1"/>
  <c r="J165" i="1"/>
  <c r="J149" i="1"/>
  <c r="J133" i="1"/>
  <c r="J117" i="1"/>
  <c r="J101" i="1"/>
  <c r="J85" i="1"/>
  <c r="J69" i="1"/>
  <c r="J53" i="1"/>
  <c r="J37" i="1"/>
  <c r="J21" i="1"/>
  <c r="J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H2" i="1"/>
  <c r="H317" i="1"/>
  <c r="H301" i="1"/>
  <c r="H285" i="1"/>
  <c r="I330" i="1"/>
  <c r="I314" i="1"/>
  <c r="I298" i="1"/>
  <c r="I282" i="1"/>
  <c r="I266" i="1"/>
  <c r="I250" i="1"/>
  <c r="I234" i="1"/>
  <c r="I218" i="1"/>
  <c r="I202" i="1"/>
  <c r="I186" i="1"/>
  <c r="I170" i="1"/>
  <c r="I154" i="1"/>
  <c r="I138" i="1"/>
  <c r="I122" i="1"/>
  <c r="I106" i="1"/>
  <c r="I90" i="1"/>
  <c r="I74" i="1"/>
  <c r="I58" i="1"/>
  <c r="I42" i="1"/>
  <c r="I26" i="1"/>
  <c r="I10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4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I329" i="1"/>
  <c r="I313" i="1"/>
  <c r="I297" i="1"/>
  <c r="I281" i="1"/>
  <c r="I265" i="1"/>
  <c r="I249" i="1"/>
  <c r="I233" i="1"/>
  <c r="I217" i="1"/>
  <c r="I201" i="1"/>
  <c r="I185" i="1"/>
  <c r="I169" i="1"/>
  <c r="I153" i="1"/>
  <c r="I137" i="1"/>
  <c r="I121" i="1"/>
  <c r="I105" i="1"/>
  <c r="I89" i="1"/>
  <c r="I73" i="1"/>
  <c r="I57" i="1"/>
  <c r="I41" i="1"/>
  <c r="I25" i="1"/>
  <c r="I9" i="1"/>
  <c r="J323" i="1"/>
  <c r="J307" i="1"/>
  <c r="J291" i="1"/>
  <c r="J275" i="1"/>
  <c r="J259" i="1"/>
  <c r="J243" i="1"/>
  <c r="J227" i="1"/>
  <c r="J211" i="1"/>
  <c r="J195" i="1"/>
  <c r="J179" i="1"/>
  <c r="J163" i="1"/>
  <c r="J147" i="1"/>
  <c r="J131" i="1"/>
  <c r="J115" i="1"/>
  <c r="J99" i="1"/>
  <c r="J83" i="1"/>
  <c r="J67" i="1"/>
  <c r="J51" i="1"/>
  <c r="J35" i="1"/>
  <c r="J19" i="1"/>
  <c r="J3" i="1"/>
  <c r="K317" i="1"/>
  <c r="K301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H331" i="1"/>
  <c r="H315" i="1"/>
  <c r="H299" i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1" i="1"/>
  <c r="H75" i="1"/>
  <c r="H59" i="1"/>
  <c r="H43" i="1"/>
  <c r="H27" i="1"/>
  <c r="H11" i="1"/>
  <c r="I328" i="1"/>
  <c r="I312" i="1"/>
  <c r="I296" i="1"/>
  <c r="I280" i="1"/>
  <c r="I264" i="1"/>
  <c r="I248" i="1"/>
  <c r="I232" i="1"/>
  <c r="I216" i="1"/>
  <c r="I200" i="1"/>
  <c r="I184" i="1"/>
  <c r="I168" i="1"/>
  <c r="I152" i="1"/>
  <c r="I136" i="1"/>
  <c r="I120" i="1"/>
  <c r="I104" i="1"/>
  <c r="I88" i="1"/>
  <c r="I72" i="1"/>
  <c r="I56" i="1"/>
  <c r="I40" i="1"/>
  <c r="I24" i="1"/>
  <c r="I8" i="1"/>
  <c r="J322" i="1"/>
  <c r="J306" i="1"/>
  <c r="J290" i="1"/>
  <c r="J274" i="1"/>
  <c r="J258" i="1"/>
  <c r="J242" i="1"/>
  <c r="J226" i="1"/>
  <c r="J210" i="1"/>
  <c r="J194" i="1"/>
  <c r="J178" i="1"/>
  <c r="J162" i="1"/>
  <c r="J146" i="1"/>
  <c r="J130" i="1"/>
  <c r="J114" i="1"/>
  <c r="J98" i="1"/>
  <c r="J82" i="1"/>
  <c r="J66" i="1"/>
  <c r="J50" i="1"/>
  <c r="J34" i="1"/>
  <c r="J18" i="1"/>
  <c r="K332" i="1"/>
  <c r="K316" i="1"/>
  <c r="K300" i="1"/>
  <c r="K284" i="1"/>
  <c r="K268" i="1"/>
  <c r="K252" i="1"/>
  <c r="K236" i="1"/>
  <c r="K220" i="1"/>
  <c r="K204" i="1"/>
  <c r="K188" i="1"/>
  <c r="K172" i="1"/>
  <c r="K156" i="1"/>
  <c r="K140" i="1"/>
  <c r="K124" i="1"/>
  <c r="K108" i="1"/>
  <c r="K92" i="1"/>
  <c r="K76" i="1"/>
  <c r="K60" i="1"/>
  <c r="K44" i="1"/>
  <c r="K28" i="1"/>
  <c r="K12" i="1"/>
  <c r="I327" i="1"/>
  <c r="I311" i="1"/>
  <c r="I295" i="1"/>
  <c r="I279" i="1"/>
  <c r="I263" i="1"/>
  <c r="I247" i="1"/>
  <c r="I231" i="1"/>
  <c r="I215" i="1"/>
  <c r="I199" i="1"/>
  <c r="I183" i="1"/>
  <c r="I167" i="1"/>
  <c r="I151" i="1"/>
  <c r="I135" i="1"/>
  <c r="I119" i="1"/>
  <c r="I103" i="1"/>
  <c r="I87" i="1"/>
  <c r="I71" i="1"/>
  <c r="I55" i="1"/>
  <c r="I39" i="1"/>
  <c r="I23" i="1"/>
  <c r="I7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J1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H329" i="1"/>
  <c r="H313" i="1"/>
  <c r="H297" i="1"/>
  <c r="H281" i="1"/>
  <c r="H265" i="1"/>
  <c r="H249" i="1"/>
  <c r="H233" i="1"/>
  <c r="H217" i="1"/>
  <c r="H201" i="1"/>
  <c r="H185" i="1"/>
  <c r="H169" i="1"/>
  <c r="H153" i="1"/>
  <c r="H137" i="1"/>
  <c r="H121" i="1"/>
  <c r="H105" i="1"/>
  <c r="H89" i="1"/>
  <c r="H73" i="1"/>
  <c r="H57" i="1"/>
  <c r="H41" i="1"/>
  <c r="H25" i="1"/>
  <c r="H9" i="1"/>
  <c r="I326" i="1"/>
  <c r="I310" i="1"/>
  <c r="I294" i="1"/>
  <c r="I278" i="1"/>
  <c r="I262" i="1"/>
  <c r="I246" i="1"/>
  <c r="I230" i="1"/>
  <c r="I214" i="1"/>
  <c r="I198" i="1"/>
  <c r="I182" i="1"/>
  <c r="I166" i="1"/>
  <c r="I150" i="1"/>
  <c r="I134" i="1"/>
  <c r="I118" i="1"/>
  <c r="I102" i="1"/>
  <c r="I86" i="1"/>
  <c r="I70" i="1"/>
  <c r="I54" i="1"/>
  <c r="I38" i="1"/>
  <c r="I22" i="1"/>
  <c r="I6" i="1"/>
  <c r="J320" i="1"/>
  <c r="J304" i="1"/>
  <c r="J288" i="1"/>
  <c r="J272" i="1"/>
  <c r="J256" i="1"/>
  <c r="J240" i="1"/>
  <c r="J224" i="1"/>
  <c r="J208" i="1"/>
  <c r="J192" i="1"/>
  <c r="J176" i="1"/>
  <c r="J160" i="1"/>
  <c r="J144" i="1"/>
  <c r="J128" i="1"/>
  <c r="J112" i="1"/>
  <c r="J96" i="1"/>
  <c r="J80" i="1"/>
  <c r="J64" i="1"/>
  <c r="J48" i="1"/>
  <c r="J32" i="1"/>
  <c r="J1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H328" i="1"/>
  <c r="H312" i="1"/>
  <c r="H296" i="1"/>
  <c r="H280" i="1"/>
  <c r="H264" i="1"/>
  <c r="H248" i="1"/>
  <c r="H232" i="1"/>
  <c r="H216" i="1"/>
  <c r="H200" i="1"/>
  <c r="H184" i="1"/>
  <c r="H168" i="1"/>
  <c r="H152" i="1"/>
  <c r="H136" i="1"/>
  <c r="H120" i="1"/>
  <c r="H104" i="1"/>
  <c r="H88" i="1"/>
  <c r="H72" i="1"/>
  <c r="H56" i="1"/>
  <c r="H40" i="1"/>
  <c r="H24" i="1"/>
  <c r="H8" i="1"/>
  <c r="I325" i="1"/>
  <c r="I309" i="1"/>
  <c r="I293" i="1"/>
  <c r="I277" i="1"/>
  <c r="I261" i="1"/>
  <c r="I245" i="1"/>
  <c r="I229" i="1"/>
  <c r="I213" i="1"/>
  <c r="I197" i="1"/>
  <c r="I181" i="1"/>
  <c r="I165" i="1"/>
  <c r="I149" i="1"/>
  <c r="I133" i="1"/>
  <c r="I117" i="1"/>
  <c r="I101" i="1"/>
  <c r="I85" i="1"/>
  <c r="I69" i="1"/>
  <c r="I53" i="1"/>
  <c r="I37" i="1"/>
  <c r="I21" i="1"/>
  <c r="I5" i="1"/>
  <c r="J319" i="1"/>
  <c r="J303" i="1"/>
  <c r="J287" i="1"/>
  <c r="J271" i="1"/>
  <c r="J255" i="1"/>
  <c r="J239" i="1"/>
  <c r="J223" i="1"/>
  <c r="J207" i="1"/>
  <c r="J191" i="1"/>
  <c r="J175" i="1"/>
  <c r="J159" i="1"/>
  <c r="J143" i="1"/>
  <c r="J127" i="1"/>
  <c r="J111" i="1"/>
  <c r="J95" i="1"/>
  <c r="J79" i="1"/>
  <c r="J63" i="1"/>
  <c r="J47" i="1"/>
  <c r="J31" i="1"/>
  <c r="J1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H327" i="1"/>
  <c r="H311" i="1"/>
  <c r="H295" i="1"/>
  <c r="H279" i="1"/>
  <c r="H263" i="1"/>
  <c r="H247" i="1"/>
  <c r="H231" i="1"/>
  <c r="H215" i="1"/>
  <c r="H199" i="1"/>
  <c r="H183" i="1"/>
  <c r="H167" i="1"/>
  <c r="H151" i="1"/>
  <c r="H135" i="1"/>
  <c r="H119" i="1"/>
  <c r="H103" i="1"/>
  <c r="H87" i="1"/>
  <c r="H71" i="1"/>
  <c r="H55" i="1"/>
  <c r="H39" i="1"/>
  <c r="H23" i="1"/>
  <c r="H7" i="1"/>
  <c r="I324" i="1"/>
  <c r="I308" i="1"/>
  <c r="I292" i="1"/>
  <c r="I276" i="1"/>
  <c r="I260" i="1"/>
  <c r="I244" i="1"/>
  <c r="I228" i="1"/>
  <c r="I212" i="1"/>
  <c r="I196" i="1"/>
  <c r="I180" i="1"/>
  <c r="I164" i="1"/>
  <c r="I148" i="1"/>
  <c r="I132" i="1"/>
  <c r="I116" i="1"/>
  <c r="I100" i="1"/>
  <c r="I84" i="1"/>
  <c r="I68" i="1"/>
  <c r="I52" i="1"/>
  <c r="I36" i="1"/>
  <c r="I20" i="1"/>
  <c r="I4" i="1"/>
  <c r="H326" i="1"/>
  <c r="H310" i="1"/>
  <c r="H294" i="1"/>
  <c r="H278" i="1"/>
  <c r="H262" i="1"/>
  <c r="H246" i="1"/>
  <c r="H230" i="1"/>
  <c r="H214" i="1"/>
  <c r="H198" i="1"/>
  <c r="H182" i="1"/>
  <c r="H166" i="1"/>
  <c r="H150" i="1"/>
  <c r="H134" i="1"/>
  <c r="H118" i="1"/>
  <c r="H102" i="1"/>
  <c r="H86" i="1"/>
  <c r="H70" i="1"/>
  <c r="H54" i="1"/>
  <c r="H38" i="1"/>
  <c r="H22" i="1"/>
  <c r="H6" i="1"/>
  <c r="I323" i="1"/>
  <c r="I307" i="1"/>
  <c r="I291" i="1"/>
  <c r="I275" i="1"/>
  <c r="I259" i="1"/>
  <c r="I243" i="1"/>
  <c r="I227" i="1"/>
  <c r="I211" i="1"/>
  <c r="I195" i="1"/>
  <c r="I179" i="1"/>
  <c r="I163" i="1"/>
  <c r="I147" i="1"/>
  <c r="I131" i="1"/>
  <c r="I115" i="1"/>
  <c r="I99" i="1"/>
  <c r="I83" i="1"/>
  <c r="I67" i="1"/>
  <c r="I51" i="1"/>
  <c r="I35" i="1"/>
  <c r="I19" i="1"/>
  <c r="I3" i="1"/>
  <c r="H325" i="1"/>
  <c r="H309" i="1"/>
  <c r="H293" i="1"/>
  <c r="H277" i="1"/>
  <c r="H261" i="1"/>
  <c r="H245" i="1"/>
  <c r="H229" i="1"/>
  <c r="H213" i="1"/>
  <c r="H197" i="1"/>
  <c r="H181" i="1"/>
  <c r="H165" i="1"/>
  <c r="H149" i="1"/>
  <c r="H133" i="1"/>
  <c r="H117" i="1"/>
  <c r="H101" i="1"/>
  <c r="H85" i="1"/>
  <c r="H69" i="1"/>
  <c r="H53" i="1"/>
  <c r="H37" i="1"/>
  <c r="H21" i="1"/>
  <c r="H5" i="1"/>
  <c r="I322" i="1"/>
  <c r="I306" i="1"/>
  <c r="I290" i="1"/>
  <c r="I274" i="1"/>
  <c r="I258" i="1"/>
  <c r="I242" i="1"/>
  <c r="I226" i="1"/>
  <c r="I210" i="1"/>
  <c r="I194" i="1"/>
  <c r="I178" i="1"/>
  <c r="I162" i="1"/>
  <c r="I146" i="1"/>
  <c r="I130" i="1"/>
  <c r="I114" i="1"/>
  <c r="I98" i="1"/>
  <c r="I82" i="1"/>
  <c r="I66" i="1"/>
  <c r="I50" i="1"/>
  <c r="I34" i="1"/>
  <c r="I18" i="1"/>
  <c r="H324" i="1"/>
  <c r="H308" i="1"/>
  <c r="H292" i="1"/>
  <c r="H276" i="1"/>
  <c r="H260" i="1"/>
  <c r="H244" i="1"/>
  <c r="H228" i="1"/>
  <c r="H212" i="1"/>
  <c r="H196" i="1"/>
  <c r="H180" i="1"/>
  <c r="H164" i="1"/>
  <c r="H148" i="1"/>
  <c r="H132" i="1"/>
  <c r="H116" i="1"/>
  <c r="H100" i="1"/>
  <c r="H84" i="1"/>
  <c r="H68" i="1"/>
  <c r="H52" i="1"/>
  <c r="H36" i="1"/>
  <c r="H20" i="1"/>
  <c r="H4" i="1"/>
  <c r="H323" i="1"/>
  <c r="H307" i="1"/>
  <c r="H291" i="1"/>
  <c r="H275" i="1"/>
  <c r="H259" i="1"/>
  <c r="H243" i="1"/>
  <c r="H227" i="1"/>
  <c r="H211" i="1"/>
  <c r="H195" i="1"/>
  <c r="H179" i="1"/>
  <c r="H163" i="1"/>
  <c r="H147" i="1"/>
  <c r="H131" i="1"/>
  <c r="H115" i="1"/>
  <c r="H99" i="1"/>
  <c r="H83" i="1"/>
  <c r="H67" i="1"/>
  <c r="H51" i="1"/>
  <c r="H35" i="1"/>
  <c r="H19" i="1"/>
  <c r="H3" i="1"/>
  <c r="P16" i="1" s="1"/>
  <c r="P3" i="1"/>
  <c r="P2" i="1"/>
  <c r="P13" i="1"/>
  <c r="P12" i="1"/>
  <c r="P11" i="1"/>
  <c r="P10" i="1"/>
  <c r="P9" i="1"/>
  <c r="P8" i="1"/>
  <c r="P7" i="1"/>
  <c r="P6" i="1"/>
  <c r="P5" i="1"/>
  <c r="P4" i="1"/>
  <c r="P19" i="1" l="1"/>
  <c r="P17" i="1"/>
  <c r="P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CE8649-7514-4AF3-8248-047DD43ABFE6}" name="ubezpieczenia" type="6" refreshedVersion="8" background="1" saveData="1">
    <textPr codePage="1250" sourceFile="C:\Users\skier\Downloads\informatyka-2016-czerwiec-matura-rozszerzona-zalaczniki\MIN-R2A1P-163_dane\ubezpieczenia.txt" thousands=" " semicolon="1">
      <textFields count="4">
        <textField/>
        <textField/>
        <textField type="YMD"/>
        <textField/>
      </textFields>
    </textPr>
  </connection>
</connections>
</file>

<file path=xl/sharedStrings.xml><?xml version="1.0" encoding="utf-8"?>
<sst xmlns="http://schemas.openxmlformats.org/spreadsheetml/2006/main" count="1046" uniqueCount="476">
  <si>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</si>
  <si>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</si>
  <si>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</si>
  <si>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</si>
  <si>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</si>
  <si>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</si>
  <si>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</si>
  <si>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</si>
  <si>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</si>
  <si>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</si>
  <si>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</si>
  <si>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</si>
  <si>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</si>
  <si>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</si>
  <si>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</si>
  <si>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</si>
  <si>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</si>
  <si>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</si>
  <si>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</si>
  <si>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</si>
  <si>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</si>
  <si>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</si>
  <si>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</si>
  <si>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</si>
  <si>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</si>
  <si>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</si>
  <si>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</si>
  <si>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</si>
  <si>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</si>
  <si>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</si>
  <si>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</si>
  <si>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</si>
  <si>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</si>
  <si>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</si>
  <si>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</si>
  <si>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</si>
  <si>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</si>
  <si>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</si>
  <si>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</si>
  <si>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</si>
  <si>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</si>
  <si>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</si>
  <si>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</si>
  <si>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</si>
  <si>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</si>
  <si>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</si>
  <si>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</si>
  <si>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</si>
  <si>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</si>
  <si>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</si>
  <si>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</si>
  <si>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</si>
  <si>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</si>
  <si>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</si>
  <si>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</si>
  <si>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</si>
  <si>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</si>
  <si>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</si>
  <si>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</si>
  <si>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</si>
  <si>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</si>
  <si>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</si>
  <si>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</si>
  <si>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</si>
  <si>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</si>
  <si>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</si>
  <si>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</si>
  <si>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</si>
  <si>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</si>
  <si>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</si>
  <si>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</si>
  <si>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</si>
  <si>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</si>
  <si>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</si>
  <si>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</si>
  <si>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</si>
  <si>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</si>
  <si>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</si>
  <si>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</si>
  <si>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</si>
  <si>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</si>
  <si>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</si>
  <si>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</si>
  <si>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</si>
  <si>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</si>
  <si>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</si>
  <si>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</si>
  <si>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</si>
  <si>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</si>
  <si>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</si>
  <si>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</si>
  <si>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</si>
  <si>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</si>
  <si>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</si>
  <si>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</si>
  <si>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</si>
  <si>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</si>
  <si>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</si>
  <si>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</si>
  <si>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</si>
  <si>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</si>
  <si>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</si>
  <si>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</si>
  <si>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</si>
  <si>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</si>
  <si>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</si>
  <si>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</si>
  <si>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</si>
  <si>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</si>
  <si>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</si>
  <si>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</si>
  <si>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</si>
  <si>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</si>
  <si>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</si>
  <si>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</si>
  <si>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</si>
  <si>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</si>
  <si>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</si>
  <si>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</si>
  <si>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</si>
  <si>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</si>
  <si>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</si>
  <si>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</si>
  <si>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</si>
  <si>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</si>
  <si>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</si>
  <si>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</si>
  <si>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</si>
  <si>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</si>
  <si>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</si>
  <si>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</si>
  <si>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</si>
  <si>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</si>
  <si>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</si>
  <si>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</si>
  <si>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</si>
  <si>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</si>
  <si>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</si>
  <si>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</si>
  <si>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</si>
  <si>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</si>
  <si>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</si>
  <si>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</si>
  <si>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</si>
  <si>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</si>
  <si>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</si>
  <si>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</si>
  <si>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</si>
  <si>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</si>
  <si>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</si>
  <si>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</si>
  <si>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</si>
  <si>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</si>
  <si>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</si>
  <si>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</si>
  <si>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</si>
  <si>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</si>
  <si>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</si>
  <si>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</si>
  <si>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</si>
  <si>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</si>
  <si>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</si>
  <si>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</si>
  <si>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</si>
  <si>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</si>
  <si>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</si>
  <si>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</si>
  <si>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</si>
  <si>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</si>
  <si>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</si>
  <si>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</si>
  <si>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</si>
  <si>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</si>
  <si>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</si>
  <si>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</si>
  <si>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</si>
  <si>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</si>
  <si>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</si>
  <si>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</si>
  <si>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</si>
  <si>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</si>
  <si>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</si>
  <si>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</si>
  <si>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</si>
  <si>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</si>
  <si>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</si>
  <si>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</si>
  <si>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</si>
  <si>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</si>
  <si>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</si>
  <si>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</si>
  <si>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</si>
  <si>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</si>
  <si>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</si>
  <si>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</si>
  <si>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</si>
  <si>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</si>
  <si>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</si>
  <si>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</si>
  <si>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</si>
  <si>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</si>
  <si>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</si>
  <si>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</si>
  <si>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</si>
  <si>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</si>
  <si>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</si>
  <si>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</si>
  <si>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</si>
  <si>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</si>
  <si>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</si>
  <si>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</si>
  <si>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</si>
  <si>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</si>
  <si>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</si>
  <si>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</si>
  <si>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</si>
  <si>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</si>
  <si>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</si>
  <si>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</si>
  <si>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</si>
  <si>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</si>
  <si>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</si>
  <si>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</si>
  <si>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</si>
  <si>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</si>
  <si>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</si>
  <si>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</si>
  <si>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</si>
  <si>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</si>
  <si>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</si>
  <si>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</si>
  <si>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</si>
  <si>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</si>
  <si>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</si>
  <si>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</si>
  <si>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</si>
  <si>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</si>
  <si>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</si>
  <si>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</si>
  <si>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</si>
  <si>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</si>
  <si>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</si>
  <si>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</si>
  <si>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</si>
  <si>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</si>
  <si>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</si>
  <si>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</si>
  <si>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</si>
  <si>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</si>
  <si>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</si>
  <si>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</si>
  <si>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</si>
  <si>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</si>
  <si>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</si>
  <si>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</si>
  <si>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</si>
  <si>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</si>
  <si>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</si>
  <si>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</si>
  <si>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</si>
  <si>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</si>
  <si>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</si>
  <si>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</si>
  <si>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</si>
  <si>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</si>
  <si>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</si>
  <si>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</si>
  <si>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</si>
  <si>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</si>
  <si>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</si>
  <si>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</si>
  <si>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</si>
  <si>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</si>
  <si>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</si>
  <si>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</si>
  <si>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</si>
  <si>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</si>
  <si>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</si>
  <si>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</si>
  <si>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</si>
  <si>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</si>
  <si>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</si>
  <si>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</si>
  <si>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</si>
  <si>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</si>
  <si>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</si>
  <si>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</si>
  <si>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</si>
  <si>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</si>
  <si>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</si>
  <si>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</si>
  <si>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</si>
  <si>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</si>
  <si>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</si>
  <si>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</si>
  <si>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</si>
  <si>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</si>
  <si>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</si>
  <si>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</si>
  <si>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</si>
  <si>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</si>
  <si>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</si>
  <si>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</si>
  <si>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</si>
  <si>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</si>
  <si>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</si>
  <si>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</si>
  <si>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</si>
  <si>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</si>
  <si>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</si>
  <si>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</si>
  <si>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</si>
  <si>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</si>
  <si>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</si>
  <si>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</si>
  <si>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</si>
  <si>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</si>
  <si>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</si>
  <si>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</si>
  <si>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</si>
  <si>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</si>
  <si>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</si>
  <si>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</si>
  <si>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</si>
  <si>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</si>
  <si>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</si>
  <si>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</si>
  <si>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</si>
  <si>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</si>
  <si>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</si>
  <si>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</si>
  <si>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</si>
  <si>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</si>
  <si>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</si>
  <si>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</si>
  <si>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</si>
  <si>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</si>
  <si>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</si>
  <si>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</si>
  <si>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</si>
  <si>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</si>
  <si>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</si>
  <si>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</si>
  <si>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</si>
  <si>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</si>
  <si>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</si>
  <si>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</si>
  <si>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</si>
  <si>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</si>
  <si>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</si>
  <si>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</si>
  <si>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</si>
  <si>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</si>
  <si>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</si>
  <si>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</si>
  <si>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</si>
  <si>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</si>
  <si>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</si>
  <si>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</si>
  <si>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</si>
  <si>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</si>
  <si>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</si>
  <si>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</si>
  <si>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</si>
  <si>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</si>
  <si>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</si>
  <si>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</si>
  <si>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</si>
  <si>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</si>
  <si>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</si>
  <si>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</si>
  <si>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</si>
  <si>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</si>
  <si>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</si>
  <si>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</si>
  <si>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</si>
  <si>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</si>
  <si>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</si>
  <si>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</si>
  <si>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</si>
  <si>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</si>
  <si>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</si>
  <si>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</si>
  <si>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</si>
  <si>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</si>
  <si>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</si>
  <si>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</si>
  <si>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</si>
  <si>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</si>
  <si>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</si>
  <si>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</si>
  <si>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</si>
  <si>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</si>
  <si>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</si>
  <si>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</si>
  <si>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</si>
  <si>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</si>
  <si>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</si>
  <si>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</si>
  <si>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</si>
  <si>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</si>
  <si>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</si>
  <si>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</si>
  <si>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</si>
  <si>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</si>
  <si>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</si>
  <si>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</si>
  <si>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</si>
  <si>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</si>
  <si>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</si>
  <si>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</si>
  <si>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</si>
  <si>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</si>
  <si>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</si>
  <si>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</si>
  <si>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</si>
  <si>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</si>
  <si>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</si>
  <si>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</si>
  <si>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</si>
  <si>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</si>
  <si>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</si>
  <si>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</si>
  <si>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</si>
  <si>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</si>
  <si>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</si>
  <si>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</si>
  <si>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</si>
  <si>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</si>
  <si>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</si>
  <si>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</si>
  <si>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</si>
  <si>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a)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</si>
  <si>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</si>
  <si>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</si>
  <si>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</si>
  <si>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</si>
  <si>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</si>
  <si>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</si>
  <si>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</si>
  <si>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</si>
  <si>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</si>
  <si>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</si>
  <si>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</si>
  <si>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</si>
  <si>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</t>
  </si>
  <si>
    <t>miesiąc</t>
  </si>
  <si>
    <t>liczba osób</t>
  </si>
  <si>
    <t>b)</t>
  </si>
  <si>
    <t>miejsce_zamieszkania</t>
  </si>
  <si>
    <t>ilość kobiet</t>
  </si>
  <si>
    <t>Płeć</t>
  </si>
  <si>
    <t>k na wsi</t>
  </si>
  <si>
    <t>k srednie</t>
  </si>
  <si>
    <t>k male</t>
  </si>
  <si>
    <t>k duze</t>
  </si>
  <si>
    <t>c)</t>
  </si>
  <si>
    <t>wiek</t>
  </si>
  <si>
    <t>składka %</t>
  </si>
  <si>
    <t>31 - 45</t>
  </si>
  <si>
    <t>0,001</t>
  </si>
  <si>
    <t>0,0015</t>
  </si>
  <si>
    <t>0,0012</t>
  </si>
  <si>
    <t>60 lat -&gt; + 49</t>
  </si>
  <si>
    <t>skladka</t>
  </si>
  <si>
    <t>suma kobiety :</t>
  </si>
  <si>
    <t>suma mezczyzni :</t>
  </si>
  <si>
    <t>d)</t>
  </si>
  <si>
    <t>20-29</t>
  </si>
  <si>
    <t>30-39</t>
  </si>
  <si>
    <t>40-49</t>
  </si>
  <si>
    <t>50-59</t>
  </si>
  <si>
    <t>60-69</t>
  </si>
  <si>
    <t>70-79</t>
  </si>
  <si>
    <t>ilosc</t>
  </si>
  <si>
    <t>grupy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</si>
</sst>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applyFill="1"/>
    <xf numFmtId="168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w osób w danej grupie wiekowej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97451224846894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Arkusz1!$P$33</c:f>
              <c:strCache>
                <c:ptCount val="1"/>
                <c:pt idx="0">
                  <c:v>ilosc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Arkusz1!$O$34:$O$39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Arkusz1!$P$34:$P$39</c:f>
              <c:numCache>
                <c:formatCode>General</c:formatCode>
                <c:ptCount val="6"/>
                <c:pt idx="0">
                  <c:v>62</c:v>
                </c:pt>
                <c:pt idx="1">
                  <c:v>48</c:v>
                </c:pt>
                <c:pt idx="2">
                  <c:v>60</c:v>
                </c:pt>
                <c:pt idx="3">
                  <c:v>50</c:v>
                </c:pt>
                <c:pt idx="4">
                  <c:v>63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5-411F-8776-F894EBE5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192944"/>
        <c:axId val="438194384"/>
      </c:barChart>
      <c:catAx>
        <c:axId val="4381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Grupa wiekowa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94384"/>
        <c:crosses val="autoZero"/>
        <c:auto val="1"/>
        <c:lblAlgn val="ctr"/>
        <c:lblOffset val="100"/>
        <c:noMultiLvlLbl val="0"/>
      </c:catAx>
      <c:valAx>
        <c:axId val="4381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osób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39</xdr:row>
      <xdr:rowOff>52387</xdr:rowOff>
    </xdr:from>
    <xdr:to>
      <xdr:col>19</xdr:col>
      <xdr:colOff>561975</xdr:colOff>
      <xdr:row>53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FCEF5F-B325-3EE1-6DF3-A8F32F2A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1" xr16:uid="{A750D738-A40C-4A39-BCDB-E84DE63368C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2"/>
  <sheetViews>
    <sheetView tabSelected="1" topLeftCell="H34" workbookViewId="0">
      <selection activeCell="O33" sqref="O33:P39"/>
    </sheetView>
  </sheetViews>
  <sheetFormatPr defaultRowHeight="15" x14ac:dyDescent="0.25"/>
  <cols>
    <col min="1" max="1" width="15" bestFit="1" customWidth="1"/>
    <col min="2" max="2" width="10.85546875" bestFit="1" customWidth="1"/>
    <col min="3" max="4" width="10.85546875" customWidth="1"/>
    <col min="5" max="5" width="11" bestFit="1" customWidth="1"/>
    <col min="6" max="6" width="11" customWidth="1"/>
    <col min="7" max="7" width="20.85546875" bestFit="1" customWidth="1"/>
    <col min="15" max="15" width="20.85546875" bestFit="1" customWidth="1"/>
    <col min="16" max="16" width="11.140625" bestFit="1" customWidth="1"/>
  </cols>
  <sheetData>
    <row r="1" spans="1:16" x14ac:dyDescent="0.25">
      <c r="A1" t="s">
        <v>0</v>
      </c>
      <c r="B1" t="s">
        <v>1</v>
      </c>
      <c r="C1" t="s">
        <v>451</v>
      </c>
      <c r="D1" t="s">
        <v>388</v>
      </c>
      <c r="E1" t="s">
        <v>2</v>
      </c>
      <c r="F1" t="s">
        <v>445</v>
      </c>
      <c r="G1" t="s">
        <v>3</v>
      </c>
      <c r="H1" t="s">
        <v>452</v>
      </c>
      <c r="I1" t="s">
        <v>453</v>
      </c>
      <c r="J1" t="s">
        <v>454</v>
      </c>
      <c r="K1" t="s">
        <v>455</v>
      </c>
      <c r="L1" t="s">
        <v>464</v>
      </c>
      <c r="M1" s="2" t="s">
        <v>432</v>
      </c>
      <c r="N1" s="4"/>
      <c r="O1" s="4" t="s">
        <v>446</v>
      </c>
      <c r="P1" s="4" t="s">
        <v>447</v>
      </c>
    </row>
    <row r="2" spans="1:16" x14ac:dyDescent="0.25">
      <c r="A2" t="s">
        <v>4</v>
      </c>
      <c r="B2" t="s">
        <v>5</v>
      </c>
      <c r="C2" t="str">
        <f>IF(RIGHT(B2,1)="a","kobieta","mężczyzna")</f>
        <v>kobieta</v>
      </c>
      <c r="D2" s="5">
        <f>(O$28-E2)/365</f>
        <v>55.287671232876711</v>
      </c>
      <c r="E2" s="1">
        <v>22190</v>
      </c>
      <c r="F2" s="3">
        <f>MONTH(E2)</f>
        <v>10</v>
      </c>
      <c r="G2" t="s">
        <v>6</v>
      </c>
      <c r="H2" t="str">
        <f>IF(AND($G2 ="wies",C2="kobieta"),1,"")</f>
        <v/>
      </c>
      <c r="I2">
        <f>IF(AND($G2 ="srednie miasto",C2="kobieta"),1,"")</f>
        <v>1</v>
      </c>
      <c r="J2" t="str">
        <f>IF(AND($G2 ="male miasto",C2="kobieta"),1,"")</f>
        <v/>
      </c>
      <c r="K2" t="str">
        <f>IF(AND($G2 ="duze miasto",C2="kobieta"),1,"")</f>
        <v/>
      </c>
      <c r="L2">
        <f>IF(C2="mężczyzna",30000,25000) * IF(D2&lt;=30,0.001,IF(D2&lt;=45,0.0015,0.0012)) + IF(D2&gt;=60,49,0)</f>
        <v>29.999999999999996</v>
      </c>
      <c r="N2" s="4">
        <v>1</v>
      </c>
      <c r="O2" t="s">
        <v>433</v>
      </c>
      <c r="P2">
        <f>COUNTIF($F$2:F350,N2)</f>
        <v>26</v>
      </c>
    </row>
    <row r="3" spans="1:16" x14ac:dyDescent="0.25">
      <c r="A3" t="s">
        <v>7</v>
      </c>
      <c r="B3" t="s">
        <v>8</v>
      </c>
      <c r="C3" t="str">
        <f t="shared" ref="C3:C66" si="0">IF(RIGHT(B3,1)="a","kobieta","mężczyzna")</f>
        <v>mężczyzna</v>
      </c>
      <c r="D3" s="5">
        <f t="shared" ref="D3:D66" si="1">(O$28-E3)/365</f>
        <v>31.282191780821918</v>
      </c>
      <c r="E3" s="1">
        <v>30952</v>
      </c>
      <c r="F3" s="3">
        <f t="shared" ref="F3:F66" si="2">MONTH(E3)</f>
        <v>9</v>
      </c>
      <c r="G3" t="s">
        <v>9</v>
      </c>
      <c r="H3" t="str">
        <f t="shared" ref="H3:H66" si="3">IF(AND($G3 ="wies",C3="kobieta"),1,"")</f>
        <v/>
      </c>
      <c r="I3" t="str">
        <f t="shared" ref="I3:I66" si="4">IF(AND($G3 ="srednie miasto",C3="kobieta"),1,"")</f>
        <v/>
      </c>
      <c r="J3" t="str">
        <f t="shared" ref="J3:J66" si="5">IF(AND($G3 ="male miasto",C3="kobieta"),1,"")</f>
        <v/>
      </c>
      <c r="K3" t="str">
        <f t="shared" ref="K3:K66" si="6">IF(AND($G3 ="duze miasto",C3="kobieta"),1,"")</f>
        <v/>
      </c>
      <c r="L3">
        <f t="shared" ref="L3:L66" si="7">IF(C3="mężczyzna",30000,25000) * IF(D3&lt;=30,0.001,IF(D3&lt;=45,0.0015,0.0012)) + IF(D3&gt;=60,49,0)</f>
        <v>45</v>
      </c>
      <c r="N3" s="4">
        <v>2</v>
      </c>
      <c r="O3" t="s">
        <v>434</v>
      </c>
      <c r="P3">
        <f>COUNTIF($F$2:F351,N3)</f>
        <v>22</v>
      </c>
    </row>
    <row r="4" spans="1:16" x14ac:dyDescent="0.25">
      <c r="A4" t="s">
        <v>10</v>
      </c>
      <c r="B4" t="s">
        <v>11</v>
      </c>
      <c r="C4" t="str">
        <f t="shared" si="0"/>
        <v>kobieta</v>
      </c>
      <c r="D4" s="5">
        <f t="shared" si="1"/>
        <v>48.265753424657532</v>
      </c>
      <c r="E4" s="1">
        <v>24753</v>
      </c>
      <c r="F4" s="3">
        <f t="shared" si="2"/>
        <v>10</v>
      </c>
      <c r="G4" t="s">
        <v>12</v>
      </c>
      <c r="H4" t="str">
        <f t="shared" si="3"/>
        <v/>
      </c>
      <c r="I4" t="str">
        <f t="shared" si="4"/>
        <v/>
      </c>
      <c r="J4" t="str">
        <f t="shared" si="5"/>
        <v/>
      </c>
      <c r="K4">
        <f t="shared" si="6"/>
        <v>1</v>
      </c>
      <c r="L4">
        <f t="shared" si="7"/>
        <v>29.999999999999996</v>
      </c>
      <c r="N4" s="4">
        <v>3</v>
      </c>
      <c r="O4" t="s">
        <v>435</v>
      </c>
      <c r="P4">
        <f>COUNTIF($F$2:F352,N4)</f>
        <v>30</v>
      </c>
    </row>
    <row r="5" spans="1:16" x14ac:dyDescent="0.25">
      <c r="A5" t="s">
        <v>13</v>
      </c>
      <c r="B5" t="s">
        <v>14</v>
      </c>
      <c r="C5" t="str">
        <f t="shared" si="0"/>
        <v>mężczyzna</v>
      </c>
      <c r="D5" s="5">
        <f t="shared" si="1"/>
        <v>29.660273972602738</v>
      </c>
      <c r="E5" s="1">
        <v>31544</v>
      </c>
      <c r="F5" s="3">
        <f t="shared" si="2"/>
        <v>5</v>
      </c>
      <c r="G5" t="s">
        <v>9</v>
      </c>
      <c r="H5" t="str">
        <f t="shared" si="3"/>
        <v/>
      </c>
      <c r="I5" t="str">
        <f t="shared" si="4"/>
        <v/>
      </c>
      <c r="J5" t="str">
        <f t="shared" si="5"/>
        <v/>
      </c>
      <c r="K5" t="str">
        <f t="shared" si="6"/>
        <v/>
      </c>
      <c r="L5">
        <f t="shared" si="7"/>
        <v>30</v>
      </c>
      <c r="N5" s="4">
        <v>4</v>
      </c>
      <c r="O5" t="s">
        <v>436</v>
      </c>
      <c r="P5">
        <f>COUNTIF($F$2:F353,N5)</f>
        <v>27</v>
      </c>
    </row>
    <row r="6" spans="1:16" x14ac:dyDescent="0.25">
      <c r="A6" t="s">
        <v>15</v>
      </c>
      <c r="B6" t="s">
        <v>16</v>
      </c>
      <c r="C6" t="str">
        <f t="shared" si="0"/>
        <v>kobieta</v>
      </c>
      <c r="D6" s="5">
        <f t="shared" si="1"/>
        <v>53.671232876712331</v>
      </c>
      <c r="E6" s="1">
        <v>22780</v>
      </c>
      <c r="F6" s="3">
        <f t="shared" si="2"/>
        <v>5</v>
      </c>
      <c r="G6" t="s">
        <v>9</v>
      </c>
      <c r="H6">
        <f t="shared" si="3"/>
        <v>1</v>
      </c>
      <c r="I6" t="str">
        <f t="shared" si="4"/>
        <v/>
      </c>
      <c r="J6" t="str">
        <f t="shared" si="5"/>
        <v/>
      </c>
      <c r="K6" t="str">
        <f t="shared" si="6"/>
        <v/>
      </c>
      <c r="L6">
        <f t="shared" si="7"/>
        <v>29.999999999999996</v>
      </c>
      <c r="N6" s="4">
        <v>5</v>
      </c>
      <c r="O6" t="s">
        <v>437</v>
      </c>
      <c r="P6">
        <f>COUNTIF($F$2:F354,N6)</f>
        <v>25</v>
      </c>
    </row>
    <row r="7" spans="1:16" x14ac:dyDescent="0.25">
      <c r="A7" t="s">
        <v>17</v>
      </c>
      <c r="B7" t="s">
        <v>18</v>
      </c>
      <c r="C7" t="str">
        <f t="shared" si="0"/>
        <v>mężczyzna</v>
      </c>
      <c r="D7" s="5">
        <f t="shared" si="1"/>
        <v>29.24931506849315</v>
      </c>
      <c r="E7" s="1">
        <v>31694</v>
      </c>
      <c r="F7" s="3">
        <f t="shared" si="2"/>
        <v>10</v>
      </c>
      <c r="G7" t="s">
        <v>12</v>
      </c>
      <c r="H7" t="str">
        <f t="shared" si="3"/>
        <v/>
      </c>
      <c r="I7" t="str">
        <f t="shared" si="4"/>
        <v/>
      </c>
      <c r="J7" t="str">
        <f t="shared" si="5"/>
        <v/>
      </c>
      <c r="K7" t="str">
        <f t="shared" si="6"/>
        <v/>
      </c>
      <c r="L7">
        <f t="shared" si="7"/>
        <v>30</v>
      </c>
      <c r="N7" s="4">
        <v>6</v>
      </c>
      <c r="O7" t="s">
        <v>438</v>
      </c>
      <c r="P7">
        <f>COUNTIF($F$2:F355,N7)</f>
        <v>31</v>
      </c>
    </row>
    <row r="8" spans="1:16" x14ac:dyDescent="0.25">
      <c r="A8" t="s">
        <v>19</v>
      </c>
      <c r="B8" t="s">
        <v>20</v>
      </c>
      <c r="C8" t="str">
        <f t="shared" si="0"/>
        <v>kobieta</v>
      </c>
      <c r="D8" s="5">
        <f t="shared" si="1"/>
        <v>24.112328767123287</v>
      </c>
      <c r="E8" s="1">
        <v>33569</v>
      </c>
      <c r="F8" s="3">
        <f t="shared" si="2"/>
        <v>11</v>
      </c>
      <c r="G8" t="s">
        <v>6</v>
      </c>
      <c r="H8" t="str">
        <f t="shared" si="3"/>
        <v/>
      </c>
      <c r="I8">
        <f t="shared" si="4"/>
        <v>1</v>
      </c>
      <c r="J8" t="str">
        <f t="shared" si="5"/>
        <v/>
      </c>
      <c r="K8" t="str">
        <f t="shared" si="6"/>
        <v/>
      </c>
      <c r="L8">
        <f t="shared" si="7"/>
        <v>25</v>
      </c>
      <c r="N8" s="4">
        <v>7</v>
      </c>
      <c r="O8" t="s">
        <v>439</v>
      </c>
      <c r="P8">
        <f>COUNTIF($F$2:F356,N8)</f>
        <v>33</v>
      </c>
    </row>
    <row r="9" spans="1:16" x14ac:dyDescent="0.25">
      <c r="A9" t="s">
        <v>21</v>
      </c>
      <c r="B9" t="s">
        <v>22</v>
      </c>
      <c r="C9" t="str">
        <f t="shared" si="0"/>
        <v>kobieta</v>
      </c>
      <c r="D9" s="5">
        <f t="shared" si="1"/>
        <v>32.871232876712327</v>
      </c>
      <c r="E9" s="1">
        <v>30372</v>
      </c>
      <c r="F9" s="3">
        <f t="shared" si="2"/>
        <v>2</v>
      </c>
      <c r="G9" t="s">
        <v>6</v>
      </c>
      <c r="H9" t="str">
        <f t="shared" si="3"/>
        <v/>
      </c>
      <c r="I9">
        <f t="shared" si="4"/>
        <v>1</v>
      </c>
      <c r="J9" t="str">
        <f t="shared" si="5"/>
        <v/>
      </c>
      <c r="K9" t="str">
        <f t="shared" si="6"/>
        <v/>
      </c>
      <c r="L9">
        <f t="shared" si="7"/>
        <v>37.5</v>
      </c>
      <c r="N9" s="4">
        <v>8</v>
      </c>
      <c r="O9" t="s">
        <v>440</v>
      </c>
      <c r="P9">
        <f>COUNTIF($F$2:F357,N9)</f>
        <v>19</v>
      </c>
    </row>
    <row r="10" spans="1:16" x14ac:dyDescent="0.25">
      <c r="A10" t="s">
        <v>23</v>
      </c>
      <c r="B10" t="s">
        <v>8</v>
      </c>
      <c r="C10" t="str">
        <f t="shared" si="0"/>
        <v>mężczyzna</v>
      </c>
      <c r="D10" s="5">
        <f t="shared" si="1"/>
        <v>24.115068493150684</v>
      </c>
      <c r="E10" s="1">
        <v>33568</v>
      </c>
      <c r="F10" s="3">
        <f t="shared" si="2"/>
        <v>11</v>
      </c>
      <c r="G10" t="s">
        <v>6</v>
      </c>
      <c r="H10" t="str">
        <f t="shared" si="3"/>
        <v/>
      </c>
      <c r="I10" t="str">
        <f t="shared" si="4"/>
        <v/>
      </c>
      <c r="J10" t="str">
        <f t="shared" si="5"/>
        <v/>
      </c>
      <c r="K10" t="str">
        <f t="shared" si="6"/>
        <v/>
      </c>
      <c r="L10">
        <f t="shared" si="7"/>
        <v>30</v>
      </c>
      <c r="N10" s="4">
        <v>9</v>
      </c>
      <c r="O10" t="s">
        <v>441</v>
      </c>
      <c r="P10">
        <f>COUNTIF($F$2:F358,N10)</f>
        <v>29</v>
      </c>
    </row>
    <row r="11" spans="1:16" x14ac:dyDescent="0.25">
      <c r="A11" t="s">
        <v>24</v>
      </c>
      <c r="B11" t="s">
        <v>25</v>
      </c>
      <c r="C11" t="str">
        <f t="shared" si="0"/>
        <v>kobieta</v>
      </c>
      <c r="D11" s="5">
        <f t="shared" si="1"/>
        <v>30.846575342465755</v>
      </c>
      <c r="E11" s="1">
        <v>31111</v>
      </c>
      <c r="F11" s="3">
        <f t="shared" si="2"/>
        <v>3</v>
      </c>
      <c r="G11" t="s">
        <v>6</v>
      </c>
      <c r="H11" t="str">
        <f t="shared" si="3"/>
        <v/>
      </c>
      <c r="I11">
        <f t="shared" si="4"/>
        <v>1</v>
      </c>
      <c r="J11" t="str">
        <f t="shared" si="5"/>
        <v/>
      </c>
      <c r="K11" t="str">
        <f t="shared" si="6"/>
        <v/>
      </c>
      <c r="L11">
        <f t="shared" si="7"/>
        <v>37.5</v>
      </c>
      <c r="N11" s="4">
        <v>10</v>
      </c>
      <c r="O11" t="s">
        <v>442</v>
      </c>
      <c r="P11">
        <f>COUNTIF($F$2:F359,N11)</f>
        <v>32</v>
      </c>
    </row>
    <row r="12" spans="1:16" x14ac:dyDescent="0.25">
      <c r="A12" t="s">
        <v>26</v>
      </c>
      <c r="B12" t="s">
        <v>27</v>
      </c>
      <c r="C12" t="str">
        <f t="shared" si="0"/>
        <v>mężczyzna</v>
      </c>
      <c r="D12" s="5">
        <f t="shared" si="1"/>
        <v>68.556164383561651</v>
      </c>
      <c r="E12" s="1">
        <v>17347</v>
      </c>
      <c r="F12" s="3">
        <f t="shared" si="2"/>
        <v>6</v>
      </c>
      <c r="G12" t="s">
        <v>6</v>
      </c>
      <c r="H12" t="str">
        <f t="shared" si="3"/>
        <v/>
      </c>
      <c r="I12" t="str">
        <f t="shared" si="4"/>
        <v/>
      </c>
      <c r="J12" t="str">
        <f t="shared" si="5"/>
        <v/>
      </c>
      <c r="K12" t="str">
        <f t="shared" si="6"/>
        <v/>
      </c>
      <c r="L12">
        <f t="shared" si="7"/>
        <v>85</v>
      </c>
      <c r="N12" s="4">
        <v>11</v>
      </c>
      <c r="O12" t="s">
        <v>443</v>
      </c>
      <c r="P12">
        <f>COUNTIF($F$2:F360,N12)</f>
        <v>28</v>
      </c>
    </row>
    <row r="13" spans="1:16" x14ac:dyDescent="0.25">
      <c r="A13" t="s">
        <v>28</v>
      </c>
      <c r="B13" t="s">
        <v>29</v>
      </c>
      <c r="C13" t="str">
        <f t="shared" si="0"/>
        <v>mężczyzna</v>
      </c>
      <c r="D13" s="5">
        <f t="shared" si="1"/>
        <v>24.791780821917808</v>
      </c>
      <c r="E13" s="1">
        <v>33321</v>
      </c>
      <c r="F13" s="3">
        <f t="shared" si="2"/>
        <v>3</v>
      </c>
      <c r="G13" t="s">
        <v>12</v>
      </c>
      <c r="H13" t="str">
        <f t="shared" si="3"/>
        <v/>
      </c>
      <c r="I13" t="str">
        <f t="shared" si="4"/>
        <v/>
      </c>
      <c r="J13" t="str">
        <f t="shared" si="5"/>
        <v/>
      </c>
      <c r="K13" t="str">
        <f t="shared" si="6"/>
        <v/>
      </c>
      <c r="L13">
        <f t="shared" si="7"/>
        <v>30</v>
      </c>
      <c r="N13" s="4">
        <v>12</v>
      </c>
      <c r="O13" t="s">
        <v>444</v>
      </c>
      <c r="P13">
        <f>COUNTIF($F$2:F361,N13)</f>
        <v>29</v>
      </c>
    </row>
    <row r="14" spans="1:16" x14ac:dyDescent="0.25">
      <c r="A14" t="s">
        <v>30</v>
      </c>
      <c r="B14" t="s">
        <v>8</v>
      </c>
      <c r="C14" t="str">
        <f t="shared" si="0"/>
        <v>mężczyzna</v>
      </c>
      <c r="D14" s="5">
        <f t="shared" si="1"/>
        <v>44.594520547945208</v>
      </c>
      <c r="E14" s="1">
        <v>26093</v>
      </c>
      <c r="F14" s="3">
        <f t="shared" si="2"/>
        <v>6</v>
      </c>
      <c r="G14" t="s">
        <v>12</v>
      </c>
      <c r="H14" t="str">
        <f t="shared" si="3"/>
        <v/>
      </c>
      <c r="I14" t="str">
        <f t="shared" si="4"/>
        <v/>
      </c>
      <c r="J14" t="str">
        <f t="shared" si="5"/>
        <v/>
      </c>
      <c r="K14" t="str">
        <f t="shared" si="6"/>
        <v/>
      </c>
      <c r="L14">
        <f t="shared" si="7"/>
        <v>45</v>
      </c>
    </row>
    <row r="15" spans="1:16" x14ac:dyDescent="0.25">
      <c r="A15" t="s">
        <v>31</v>
      </c>
      <c r="B15" t="s">
        <v>32</v>
      </c>
      <c r="C15" t="str">
        <f t="shared" si="0"/>
        <v>mężczyzna</v>
      </c>
      <c r="D15" s="5">
        <f t="shared" si="1"/>
        <v>69.112328767123287</v>
      </c>
      <c r="E15" s="1">
        <v>17144</v>
      </c>
      <c r="F15" s="3">
        <f t="shared" si="2"/>
        <v>12</v>
      </c>
      <c r="G15" t="s">
        <v>12</v>
      </c>
      <c r="H15" t="str">
        <f t="shared" si="3"/>
        <v/>
      </c>
      <c r="I15" t="str">
        <f t="shared" si="4"/>
        <v/>
      </c>
      <c r="J15" t="str">
        <f t="shared" si="5"/>
        <v/>
      </c>
      <c r="K15" t="str">
        <f t="shared" si="6"/>
        <v/>
      </c>
      <c r="L15">
        <f t="shared" si="7"/>
        <v>85</v>
      </c>
      <c r="M15" s="2" t="s">
        <v>448</v>
      </c>
      <c r="O15" t="s">
        <v>449</v>
      </c>
      <c r="P15" t="s">
        <v>450</v>
      </c>
    </row>
    <row r="16" spans="1:16" x14ac:dyDescent="0.25">
      <c r="A16" t="s">
        <v>33</v>
      </c>
      <c r="B16" t="s">
        <v>34</v>
      </c>
      <c r="C16" t="str">
        <f t="shared" si="0"/>
        <v>mężczyzna</v>
      </c>
      <c r="D16" s="5">
        <f t="shared" si="1"/>
        <v>44.797260273972604</v>
      </c>
      <c r="E16" s="1">
        <v>26019</v>
      </c>
      <c r="F16" s="3">
        <f t="shared" si="2"/>
        <v>3</v>
      </c>
      <c r="G16" t="s">
        <v>12</v>
      </c>
      <c r="H16" t="str">
        <f t="shared" si="3"/>
        <v/>
      </c>
      <c r="I16" t="str">
        <f t="shared" si="4"/>
        <v/>
      </c>
      <c r="J16" t="str">
        <f t="shared" si="5"/>
        <v/>
      </c>
      <c r="K16" t="str">
        <f t="shared" si="6"/>
        <v/>
      </c>
      <c r="L16">
        <f t="shared" si="7"/>
        <v>45</v>
      </c>
      <c r="O16" t="s">
        <v>9</v>
      </c>
      <c r="P16">
        <f>SUM(H:H)</f>
        <v>24</v>
      </c>
    </row>
    <row r="17" spans="1:16" x14ac:dyDescent="0.25">
      <c r="A17" t="s">
        <v>35</v>
      </c>
      <c r="B17" t="s">
        <v>27</v>
      </c>
      <c r="C17" t="str">
        <f t="shared" si="0"/>
        <v>mężczyzna</v>
      </c>
      <c r="D17" s="5">
        <f t="shared" si="1"/>
        <v>33.361643835616441</v>
      </c>
      <c r="E17" s="1">
        <v>30193</v>
      </c>
      <c r="F17" s="3">
        <f t="shared" si="2"/>
        <v>8</v>
      </c>
      <c r="G17" t="s">
        <v>6</v>
      </c>
      <c r="H17" t="str">
        <f t="shared" si="3"/>
        <v/>
      </c>
      <c r="I17" t="str">
        <f t="shared" si="4"/>
        <v/>
      </c>
      <c r="J17" t="str">
        <f t="shared" si="5"/>
        <v/>
      </c>
      <c r="K17" t="str">
        <f t="shared" si="6"/>
        <v/>
      </c>
      <c r="L17">
        <f t="shared" si="7"/>
        <v>45</v>
      </c>
      <c r="O17" t="s">
        <v>40</v>
      </c>
      <c r="P17">
        <f>SUM(J:J)</f>
        <v>20</v>
      </c>
    </row>
    <row r="18" spans="1:16" x14ac:dyDescent="0.25">
      <c r="A18" t="s">
        <v>36</v>
      </c>
      <c r="B18" t="s">
        <v>37</v>
      </c>
      <c r="C18" t="str">
        <f t="shared" si="0"/>
        <v>kobieta</v>
      </c>
      <c r="D18" s="5">
        <f t="shared" si="1"/>
        <v>34.799999999999997</v>
      </c>
      <c r="E18" s="1">
        <v>29668</v>
      </c>
      <c r="F18" s="3">
        <f t="shared" si="2"/>
        <v>3</v>
      </c>
      <c r="G18" t="s">
        <v>9</v>
      </c>
      <c r="H18">
        <f t="shared" si="3"/>
        <v>1</v>
      </c>
      <c r="I18" t="str">
        <f t="shared" si="4"/>
        <v/>
      </c>
      <c r="J18" t="str">
        <f t="shared" si="5"/>
        <v/>
      </c>
      <c r="K18" t="str">
        <f t="shared" si="6"/>
        <v/>
      </c>
      <c r="L18">
        <f t="shared" si="7"/>
        <v>37.5</v>
      </c>
      <c r="O18" t="s">
        <v>6</v>
      </c>
      <c r="P18">
        <f>SUM(I:I)</f>
        <v>59</v>
      </c>
    </row>
    <row r="19" spans="1:16" x14ac:dyDescent="0.25">
      <c r="A19" t="s">
        <v>38</v>
      </c>
      <c r="B19" t="s">
        <v>39</v>
      </c>
      <c r="C19" t="str">
        <f t="shared" si="0"/>
        <v>kobieta</v>
      </c>
      <c r="D19" s="5">
        <f t="shared" si="1"/>
        <v>20.342465753424658</v>
      </c>
      <c r="E19" s="1">
        <v>34945</v>
      </c>
      <c r="F19" s="3">
        <f t="shared" si="2"/>
        <v>9</v>
      </c>
      <c r="G19" t="s">
        <v>40</v>
      </c>
      <c r="H19" t="str">
        <f t="shared" si="3"/>
        <v/>
      </c>
      <c r="I19" t="str">
        <f t="shared" si="4"/>
        <v/>
      </c>
      <c r="J19">
        <f t="shared" si="5"/>
        <v>1</v>
      </c>
      <c r="K19" t="str">
        <f t="shared" si="6"/>
        <v/>
      </c>
      <c r="L19">
        <f t="shared" si="7"/>
        <v>25</v>
      </c>
      <c r="O19" t="s">
        <v>12</v>
      </c>
      <c r="P19">
        <f>SUM(K:K)</f>
        <v>97</v>
      </c>
    </row>
    <row r="20" spans="1:16" x14ac:dyDescent="0.25">
      <c r="A20" t="s">
        <v>41</v>
      </c>
      <c r="B20" t="s">
        <v>42</v>
      </c>
      <c r="C20" t="str">
        <f t="shared" si="0"/>
        <v>kobieta</v>
      </c>
      <c r="D20" s="5">
        <f t="shared" si="1"/>
        <v>52.221917808219175</v>
      </c>
      <c r="E20" s="1">
        <v>23309</v>
      </c>
      <c r="F20" s="3">
        <f t="shared" si="2"/>
        <v>10</v>
      </c>
      <c r="G20" t="s">
        <v>9</v>
      </c>
      <c r="H20">
        <f t="shared" si="3"/>
        <v>1</v>
      </c>
      <c r="I20" t="str">
        <f t="shared" si="4"/>
        <v/>
      </c>
      <c r="J20" t="str">
        <f t="shared" si="5"/>
        <v/>
      </c>
      <c r="K20" t="str">
        <f t="shared" si="6"/>
        <v/>
      </c>
      <c r="L20">
        <f t="shared" si="7"/>
        <v>29.999999999999996</v>
      </c>
    </row>
    <row r="21" spans="1:16" x14ac:dyDescent="0.25">
      <c r="A21" t="s">
        <v>43</v>
      </c>
      <c r="B21" t="s">
        <v>20</v>
      </c>
      <c r="C21" t="str">
        <f t="shared" si="0"/>
        <v>kobieta</v>
      </c>
      <c r="D21" s="5">
        <f t="shared" si="1"/>
        <v>70.882191780821913</v>
      </c>
      <c r="E21" s="1">
        <v>16498</v>
      </c>
      <c r="F21" s="3">
        <f t="shared" si="2"/>
        <v>3</v>
      </c>
      <c r="G21" t="s">
        <v>6</v>
      </c>
      <c r="H21" t="str">
        <f t="shared" si="3"/>
        <v/>
      </c>
      <c r="I21">
        <f t="shared" si="4"/>
        <v>1</v>
      </c>
      <c r="J21" t="str">
        <f t="shared" si="5"/>
        <v/>
      </c>
      <c r="K21" t="str">
        <f t="shared" si="6"/>
        <v/>
      </c>
      <c r="L21">
        <f t="shared" si="7"/>
        <v>79</v>
      </c>
      <c r="M21" s="2" t="s">
        <v>456</v>
      </c>
    </row>
    <row r="22" spans="1:16" x14ac:dyDescent="0.25">
      <c r="A22" t="s">
        <v>44</v>
      </c>
      <c r="B22" t="s">
        <v>45</v>
      </c>
      <c r="C22" t="str">
        <f t="shared" si="0"/>
        <v>kobieta</v>
      </c>
      <c r="D22" s="5">
        <f t="shared" si="1"/>
        <v>61.638356164383559</v>
      </c>
      <c r="E22" s="1">
        <v>19872</v>
      </c>
      <c r="F22" s="3">
        <f t="shared" si="2"/>
        <v>5</v>
      </c>
      <c r="G22" t="s">
        <v>12</v>
      </c>
      <c r="H22" t="str">
        <f t="shared" si="3"/>
        <v/>
      </c>
      <c r="I22" t="str">
        <f t="shared" si="4"/>
        <v/>
      </c>
      <c r="J22" t="str">
        <f t="shared" si="5"/>
        <v/>
      </c>
      <c r="K22">
        <f t="shared" si="6"/>
        <v>1</v>
      </c>
      <c r="L22">
        <f t="shared" si="7"/>
        <v>79</v>
      </c>
      <c r="O22" t="s">
        <v>457</v>
      </c>
      <c r="P22" t="s">
        <v>458</v>
      </c>
    </row>
    <row r="23" spans="1:16" x14ac:dyDescent="0.25">
      <c r="A23" t="s">
        <v>46</v>
      </c>
      <c r="B23" t="s">
        <v>47</v>
      </c>
      <c r="C23" t="str">
        <f t="shared" si="0"/>
        <v>kobieta</v>
      </c>
      <c r="D23" s="5">
        <f t="shared" si="1"/>
        <v>44.8</v>
      </c>
      <c r="E23" s="1">
        <v>26018</v>
      </c>
      <c r="F23" s="3">
        <f t="shared" si="2"/>
        <v>3</v>
      </c>
      <c r="G23" t="s">
        <v>6</v>
      </c>
      <c r="H23" t="str">
        <f t="shared" si="3"/>
        <v/>
      </c>
      <c r="I23">
        <f t="shared" si="4"/>
        <v>1</v>
      </c>
      <c r="J23" t="str">
        <f t="shared" si="5"/>
        <v/>
      </c>
      <c r="K23" t="str">
        <f t="shared" si="6"/>
        <v/>
      </c>
      <c r="L23">
        <f t="shared" si="7"/>
        <v>37.5</v>
      </c>
      <c r="O23">
        <v>30</v>
      </c>
      <c r="P23" t="s">
        <v>460</v>
      </c>
    </row>
    <row r="24" spans="1:16" x14ac:dyDescent="0.25">
      <c r="A24" t="s">
        <v>48</v>
      </c>
      <c r="B24" t="s">
        <v>49</v>
      </c>
      <c r="C24" t="str">
        <f t="shared" si="0"/>
        <v>mężczyzna</v>
      </c>
      <c r="D24" s="5">
        <f t="shared" si="1"/>
        <v>47.287671232876711</v>
      </c>
      <c r="E24" s="1">
        <v>25110</v>
      </c>
      <c r="F24" s="3">
        <f t="shared" si="2"/>
        <v>9</v>
      </c>
      <c r="G24" t="s">
        <v>40</v>
      </c>
      <c r="H24" t="str">
        <f t="shared" si="3"/>
        <v/>
      </c>
      <c r="I24" t="str">
        <f t="shared" si="4"/>
        <v/>
      </c>
      <c r="J24" t="str">
        <f t="shared" si="5"/>
        <v/>
      </c>
      <c r="K24" t="str">
        <f t="shared" si="6"/>
        <v/>
      </c>
      <c r="L24">
        <f t="shared" si="7"/>
        <v>36</v>
      </c>
      <c r="O24" t="s">
        <v>459</v>
      </c>
      <c r="P24" t="s">
        <v>461</v>
      </c>
    </row>
    <row r="25" spans="1:16" x14ac:dyDescent="0.25">
      <c r="A25" t="s">
        <v>50</v>
      </c>
      <c r="B25" t="s">
        <v>29</v>
      </c>
      <c r="C25" t="str">
        <f t="shared" si="0"/>
        <v>mężczyzna</v>
      </c>
      <c r="D25" s="5">
        <f t="shared" si="1"/>
        <v>24.545205479452054</v>
      </c>
      <c r="E25" s="1">
        <v>33411</v>
      </c>
      <c r="F25" s="3">
        <f t="shared" si="2"/>
        <v>6</v>
      </c>
      <c r="G25" t="s">
        <v>9</v>
      </c>
      <c r="H25" t="str">
        <f t="shared" si="3"/>
        <v/>
      </c>
      <c r="I25" t="str">
        <f t="shared" si="4"/>
        <v/>
      </c>
      <c r="J25" t="str">
        <f t="shared" si="5"/>
        <v/>
      </c>
      <c r="K25" t="str">
        <f t="shared" si="6"/>
        <v/>
      </c>
      <c r="L25">
        <f t="shared" si="7"/>
        <v>30</v>
      </c>
      <c r="O25">
        <v>46</v>
      </c>
      <c r="P25" t="s">
        <v>462</v>
      </c>
    </row>
    <row r="26" spans="1:16" x14ac:dyDescent="0.25">
      <c r="A26" t="s">
        <v>51</v>
      </c>
      <c r="B26" t="s">
        <v>52</v>
      </c>
      <c r="C26" t="str">
        <f t="shared" si="0"/>
        <v>kobieta</v>
      </c>
      <c r="D26" s="5">
        <f t="shared" si="1"/>
        <v>31.235616438356164</v>
      </c>
      <c r="E26" s="1">
        <v>30969</v>
      </c>
      <c r="F26" s="3">
        <f t="shared" si="2"/>
        <v>10</v>
      </c>
      <c r="G26" t="s">
        <v>12</v>
      </c>
      <c r="H26" t="str">
        <f t="shared" si="3"/>
        <v/>
      </c>
      <c r="I26" t="str">
        <f t="shared" si="4"/>
        <v/>
      </c>
      <c r="J26" t="str">
        <f t="shared" si="5"/>
        <v/>
      </c>
      <c r="K26">
        <f t="shared" si="6"/>
        <v>1</v>
      </c>
      <c r="L26">
        <f t="shared" si="7"/>
        <v>37.5</v>
      </c>
      <c r="O26" t="s">
        <v>463</v>
      </c>
    </row>
    <row r="27" spans="1:16" x14ac:dyDescent="0.25">
      <c r="A27" t="s">
        <v>53</v>
      </c>
      <c r="B27" t="s">
        <v>54</v>
      </c>
      <c r="C27" t="str">
        <f t="shared" si="0"/>
        <v>kobieta</v>
      </c>
      <c r="D27" s="5">
        <f t="shared" si="1"/>
        <v>63.019178082191779</v>
      </c>
      <c r="E27" s="1">
        <v>19368</v>
      </c>
      <c r="F27" s="3">
        <f t="shared" si="2"/>
        <v>1</v>
      </c>
      <c r="G27" t="s">
        <v>12</v>
      </c>
      <c r="H27" t="str">
        <f t="shared" si="3"/>
        <v/>
      </c>
      <c r="I27" t="str">
        <f t="shared" si="4"/>
        <v/>
      </c>
      <c r="J27" t="str">
        <f t="shared" si="5"/>
        <v/>
      </c>
      <c r="K27">
        <f t="shared" si="6"/>
        <v>1</v>
      </c>
      <c r="L27">
        <f t="shared" si="7"/>
        <v>79</v>
      </c>
    </row>
    <row r="28" spans="1:16" x14ac:dyDescent="0.25">
      <c r="A28" t="s">
        <v>55</v>
      </c>
      <c r="B28" t="s">
        <v>56</v>
      </c>
      <c r="C28" t="str">
        <f t="shared" si="0"/>
        <v>kobieta</v>
      </c>
      <c r="D28" s="5">
        <f t="shared" si="1"/>
        <v>51.238356164383561</v>
      </c>
      <c r="E28" s="1">
        <v>23668</v>
      </c>
      <c r="F28" s="3">
        <f t="shared" si="2"/>
        <v>10</v>
      </c>
      <c r="G28" t="s">
        <v>40</v>
      </c>
      <c r="H28" t="str">
        <f t="shared" si="3"/>
        <v/>
      </c>
      <c r="I28" t="str">
        <f t="shared" si="4"/>
        <v/>
      </c>
      <c r="J28">
        <f t="shared" si="5"/>
        <v>1</v>
      </c>
      <c r="K28" t="str">
        <f t="shared" si="6"/>
        <v/>
      </c>
      <c r="L28">
        <f t="shared" si="7"/>
        <v>29.999999999999996</v>
      </c>
      <c r="O28" s="1">
        <v>42370</v>
      </c>
    </row>
    <row r="29" spans="1:16" x14ac:dyDescent="0.25">
      <c r="A29" t="s">
        <v>57</v>
      </c>
      <c r="B29" t="s">
        <v>58</v>
      </c>
      <c r="C29" t="str">
        <f t="shared" si="0"/>
        <v>mężczyzna</v>
      </c>
      <c r="D29" s="5">
        <f t="shared" si="1"/>
        <v>61.695890410958903</v>
      </c>
      <c r="E29" s="1">
        <v>19851</v>
      </c>
      <c r="F29" s="3">
        <f t="shared" si="2"/>
        <v>5</v>
      </c>
      <c r="G29" t="s">
        <v>12</v>
      </c>
      <c r="H29" t="str">
        <f t="shared" si="3"/>
        <v/>
      </c>
      <c r="I29" t="str">
        <f t="shared" si="4"/>
        <v/>
      </c>
      <c r="J29" t="str">
        <f t="shared" si="5"/>
        <v/>
      </c>
      <c r="K29" t="str">
        <f t="shared" si="6"/>
        <v/>
      </c>
      <c r="L29">
        <f t="shared" si="7"/>
        <v>85</v>
      </c>
    </row>
    <row r="30" spans="1:16" x14ac:dyDescent="0.25">
      <c r="A30" t="s">
        <v>59</v>
      </c>
      <c r="B30" t="s">
        <v>18</v>
      </c>
      <c r="C30" t="str">
        <f t="shared" si="0"/>
        <v>mężczyzna</v>
      </c>
      <c r="D30" s="5">
        <f t="shared" si="1"/>
        <v>67.052054794520544</v>
      </c>
      <c r="E30" s="1">
        <v>17896</v>
      </c>
      <c r="F30" s="3">
        <f t="shared" si="2"/>
        <v>12</v>
      </c>
      <c r="G30" t="s">
        <v>9</v>
      </c>
      <c r="H30" t="str">
        <f t="shared" si="3"/>
        <v/>
      </c>
      <c r="I30" t="str">
        <f t="shared" si="4"/>
        <v/>
      </c>
      <c r="J30" t="str">
        <f t="shared" si="5"/>
        <v/>
      </c>
      <c r="K30" t="str">
        <f t="shared" si="6"/>
        <v/>
      </c>
      <c r="L30">
        <f t="shared" si="7"/>
        <v>85</v>
      </c>
      <c r="O30" s="2" t="s">
        <v>465</v>
      </c>
      <c r="P30">
        <f>SUMIF(C:C,"kobieta",L:L)</f>
        <v>8961.5</v>
      </c>
    </row>
    <row r="31" spans="1:16" x14ac:dyDescent="0.25">
      <c r="A31" t="s">
        <v>60</v>
      </c>
      <c r="B31" t="s">
        <v>11</v>
      </c>
      <c r="C31" t="str">
        <f t="shared" si="0"/>
        <v>kobieta</v>
      </c>
      <c r="D31" s="5">
        <f t="shared" si="1"/>
        <v>47.465753424657535</v>
      </c>
      <c r="E31" s="1">
        <v>25045</v>
      </c>
      <c r="F31" s="3">
        <f t="shared" si="2"/>
        <v>7</v>
      </c>
      <c r="G31" t="s">
        <v>12</v>
      </c>
      <c r="H31" t="str">
        <f t="shared" si="3"/>
        <v/>
      </c>
      <c r="I31" t="str">
        <f t="shared" si="4"/>
        <v/>
      </c>
      <c r="J31" t="str">
        <f t="shared" si="5"/>
        <v/>
      </c>
      <c r="K31">
        <f t="shared" si="6"/>
        <v>1</v>
      </c>
      <c r="L31">
        <f t="shared" si="7"/>
        <v>29.999999999999996</v>
      </c>
      <c r="O31" s="2" t="s">
        <v>466</v>
      </c>
      <c r="P31">
        <f>SUMIF(C:C,"mężczyzna",L:L)</f>
        <v>6261</v>
      </c>
    </row>
    <row r="32" spans="1:16" x14ac:dyDescent="0.25">
      <c r="A32" t="s">
        <v>61</v>
      </c>
      <c r="B32" t="s">
        <v>20</v>
      </c>
      <c r="C32" t="str">
        <f t="shared" si="0"/>
        <v>kobieta</v>
      </c>
      <c r="D32" s="5">
        <f t="shared" si="1"/>
        <v>65.761643835616439</v>
      </c>
      <c r="E32" s="1">
        <v>18367</v>
      </c>
      <c r="F32" s="3">
        <f t="shared" si="2"/>
        <v>4</v>
      </c>
      <c r="G32" t="s">
        <v>12</v>
      </c>
      <c r="H32" t="str">
        <f t="shared" si="3"/>
        <v/>
      </c>
      <c r="I32" t="str">
        <f t="shared" si="4"/>
        <v/>
      </c>
      <c r="J32" t="str">
        <f t="shared" si="5"/>
        <v/>
      </c>
      <c r="K32">
        <f t="shared" si="6"/>
        <v>1</v>
      </c>
      <c r="L32">
        <f t="shared" si="7"/>
        <v>79</v>
      </c>
    </row>
    <row r="33" spans="1:16" x14ac:dyDescent="0.25">
      <c r="A33" t="s">
        <v>62</v>
      </c>
      <c r="B33" t="s">
        <v>20</v>
      </c>
      <c r="C33" t="str">
        <f t="shared" si="0"/>
        <v>kobieta</v>
      </c>
      <c r="D33" s="5">
        <f t="shared" si="1"/>
        <v>56.821917808219176</v>
      </c>
      <c r="E33" s="1">
        <v>21630</v>
      </c>
      <c r="F33" s="3">
        <f t="shared" si="2"/>
        <v>3</v>
      </c>
      <c r="G33" t="s">
        <v>6</v>
      </c>
      <c r="H33" t="str">
        <f t="shared" si="3"/>
        <v/>
      </c>
      <c r="I33">
        <f t="shared" si="4"/>
        <v>1</v>
      </c>
      <c r="J33" t="str">
        <f t="shared" si="5"/>
        <v/>
      </c>
      <c r="K33" t="str">
        <f t="shared" si="6"/>
        <v/>
      </c>
      <c r="L33">
        <f t="shared" si="7"/>
        <v>29.999999999999996</v>
      </c>
      <c r="M33" s="2" t="s">
        <v>467</v>
      </c>
      <c r="O33" t="s">
        <v>475</v>
      </c>
      <c r="P33" t="s">
        <v>474</v>
      </c>
    </row>
    <row r="34" spans="1:16" x14ac:dyDescent="0.25">
      <c r="A34" t="s">
        <v>63</v>
      </c>
      <c r="B34" t="s">
        <v>64</v>
      </c>
      <c r="C34" t="str">
        <f t="shared" si="0"/>
        <v>kobieta</v>
      </c>
      <c r="D34" s="5">
        <f t="shared" si="1"/>
        <v>72.041095890410958</v>
      </c>
      <c r="E34" s="1">
        <v>16075</v>
      </c>
      <c r="F34" s="3">
        <f t="shared" si="2"/>
        <v>1</v>
      </c>
      <c r="G34" t="s">
        <v>40</v>
      </c>
      <c r="H34" t="str">
        <f t="shared" si="3"/>
        <v/>
      </c>
      <c r="I34" t="str">
        <f t="shared" si="4"/>
        <v/>
      </c>
      <c r="J34">
        <f t="shared" si="5"/>
        <v>1</v>
      </c>
      <c r="K34" t="str">
        <f t="shared" si="6"/>
        <v/>
      </c>
      <c r="L34">
        <f t="shared" si="7"/>
        <v>79</v>
      </c>
      <c r="O34" t="s">
        <v>468</v>
      </c>
      <c r="P34">
        <f>COUNTIFS(D:D,"&gt;=20",D:D,"&lt;=29")</f>
        <v>62</v>
      </c>
    </row>
    <row r="35" spans="1:16" x14ac:dyDescent="0.25">
      <c r="A35" t="s">
        <v>65</v>
      </c>
      <c r="B35" t="s">
        <v>20</v>
      </c>
      <c r="C35" t="str">
        <f t="shared" si="0"/>
        <v>kobieta</v>
      </c>
      <c r="D35" s="5">
        <f t="shared" si="1"/>
        <v>32.136986301369866</v>
      </c>
      <c r="E35" s="1">
        <v>30640</v>
      </c>
      <c r="F35" s="3">
        <f t="shared" si="2"/>
        <v>11</v>
      </c>
      <c r="G35" t="s">
        <v>6</v>
      </c>
      <c r="H35" t="str">
        <f t="shared" si="3"/>
        <v/>
      </c>
      <c r="I35">
        <f t="shared" si="4"/>
        <v>1</v>
      </c>
      <c r="J35" t="str">
        <f t="shared" si="5"/>
        <v/>
      </c>
      <c r="K35" t="str">
        <f t="shared" si="6"/>
        <v/>
      </c>
      <c r="L35">
        <f t="shared" si="7"/>
        <v>37.5</v>
      </c>
      <c r="O35" t="s">
        <v>469</v>
      </c>
      <c r="P35">
        <f>COUNTIFS(D:D,"&gt;=30",D:D,"&lt;=39")</f>
        <v>48</v>
      </c>
    </row>
    <row r="36" spans="1:16" x14ac:dyDescent="0.25">
      <c r="A36" t="s">
        <v>66</v>
      </c>
      <c r="B36" t="s">
        <v>67</v>
      </c>
      <c r="C36" t="str">
        <f t="shared" si="0"/>
        <v>mężczyzna</v>
      </c>
      <c r="D36" s="5">
        <f t="shared" si="1"/>
        <v>56.813698630136983</v>
      </c>
      <c r="E36" s="1">
        <v>21633</v>
      </c>
      <c r="F36" s="3">
        <f t="shared" si="2"/>
        <v>3</v>
      </c>
      <c r="G36" t="s">
        <v>12</v>
      </c>
      <c r="H36" t="str">
        <f t="shared" si="3"/>
        <v/>
      </c>
      <c r="I36" t="str">
        <f t="shared" si="4"/>
        <v/>
      </c>
      <c r="J36" t="str">
        <f t="shared" si="5"/>
        <v/>
      </c>
      <c r="K36" t="str">
        <f t="shared" si="6"/>
        <v/>
      </c>
      <c r="L36">
        <f t="shared" si="7"/>
        <v>36</v>
      </c>
      <c r="O36" t="s">
        <v>470</v>
      </c>
      <c r="P36">
        <f>COUNTIFS(D:D,"&gt;=40",D:D,"&lt;=49")</f>
        <v>60</v>
      </c>
    </row>
    <row r="37" spans="1:16" x14ac:dyDescent="0.25">
      <c r="A37" t="s">
        <v>68</v>
      </c>
      <c r="B37" t="s">
        <v>69</v>
      </c>
      <c r="C37" t="str">
        <f t="shared" si="0"/>
        <v>mężczyzna</v>
      </c>
      <c r="D37" s="5">
        <f t="shared" si="1"/>
        <v>53.4986301369863</v>
      </c>
      <c r="E37" s="1">
        <v>22843</v>
      </c>
      <c r="F37" s="3">
        <f t="shared" si="2"/>
        <v>7</v>
      </c>
      <c r="G37" t="s">
        <v>6</v>
      </c>
      <c r="H37" t="str">
        <f t="shared" si="3"/>
        <v/>
      </c>
      <c r="I37" t="str">
        <f t="shared" si="4"/>
        <v/>
      </c>
      <c r="J37" t="str">
        <f t="shared" si="5"/>
        <v/>
      </c>
      <c r="K37" t="str">
        <f t="shared" si="6"/>
        <v/>
      </c>
      <c r="L37">
        <f t="shared" si="7"/>
        <v>36</v>
      </c>
      <c r="O37" t="s">
        <v>471</v>
      </c>
      <c r="P37">
        <f>COUNTIFS(D:D,"&gt;=50",D:D,"&lt;=59")</f>
        <v>50</v>
      </c>
    </row>
    <row r="38" spans="1:16" x14ac:dyDescent="0.25">
      <c r="A38" t="s">
        <v>70</v>
      </c>
      <c r="B38" t="s">
        <v>39</v>
      </c>
      <c r="C38" t="str">
        <f t="shared" si="0"/>
        <v>kobieta</v>
      </c>
      <c r="D38" s="5">
        <f t="shared" si="1"/>
        <v>53.221917808219175</v>
      </c>
      <c r="E38" s="1">
        <v>22944</v>
      </c>
      <c r="F38" s="3">
        <f t="shared" si="2"/>
        <v>10</v>
      </c>
      <c r="G38" t="s">
        <v>12</v>
      </c>
      <c r="H38" t="str">
        <f t="shared" si="3"/>
        <v/>
      </c>
      <c r="I38" t="str">
        <f t="shared" si="4"/>
        <v/>
      </c>
      <c r="J38" t="str">
        <f t="shared" si="5"/>
        <v/>
      </c>
      <c r="K38">
        <f t="shared" si="6"/>
        <v>1</v>
      </c>
      <c r="L38">
        <f t="shared" si="7"/>
        <v>29.999999999999996</v>
      </c>
      <c r="O38" t="s">
        <v>472</v>
      </c>
      <c r="P38">
        <f>COUNTIFS(D:D,"&gt;=60",D:D,"&lt;=69")</f>
        <v>63</v>
      </c>
    </row>
    <row r="39" spans="1:16" x14ac:dyDescent="0.25">
      <c r="A39" t="s">
        <v>71</v>
      </c>
      <c r="B39" t="s">
        <v>72</v>
      </c>
      <c r="C39" t="str">
        <f t="shared" si="0"/>
        <v>mężczyzna</v>
      </c>
      <c r="D39" s="5">
        <f t="shared" si="1"/>
        <v>37.024657534246572</v>
      </c>
      <c r="E39" s="1">
        <v>28856</v>
      </c>
      <c r="F39" s="3">
        <f t="shared" si="2"/>
        <v>1</v>
      </c>
      <c r="G39" t="s">
        <v>6</v>
      </c>
      <c r="H39" t="str">
        <f t="shared" si="3"/>
        <v/>
      </c>
      <c r="I39" t="str">
        <f t="shared" si="4"/>
        <v/>
      </c>
      <c r="J39" t="str">
        <f t="shared" si="5"/>
        <v/>
      </c>
      <c r="K39" t="str">
        <f t="shared" si="6"/>
        <v/>
      </c>
      <c r="L39">
        <f t="shared" si="7"/>
        <v>45</v>
      </c>
      <c r="O39" t="s">
        <v>473</v>
      </c>
      <c r="P39">
        <f>COUNTIFS(D:D,"&gt;=70",D:D,"&lt;=79")</f>
        <v>10</v>
      </c>
    </row>
    <row r="40" spans="1:16" x14ac:dyDescent="0.25">
      <c r="A40" t="s">
        <v>73</v>
      </c>
      <c r="B40" t="s">
        <v>74</v>
      </c>
      <c r="C40" t="str">
        <f t="shared" si="0"/>
        <v>kobieta</v>
      </c>
      <c r="D40" s="5">
        <f t="shared" si="1"/>
        <v>40.712328767123289</v>
      </c>
      <c r="E40" s="1">
        <v>27510</v>
      </c>
      <c r="F40" s="3">
        <f t="shared" si="2"/>
        <v>4</v>
      </c>
      <c r="G40" t="s">
        <v>9</v>
      </c>
      <c r="H40">
        <f t="shared" si="3"/>
        <v>1</v>
      </c>
      <c r="I40" t="str">
        <f t="shared" si="4"/>
        <v/>
      </c>
      <c r="J40" t="str">
        <f t="shared" si="5"/>
        <v/>
      </c>
      <c r="K40" t="str">
        <f t="shared" si="6"/>
        <v/>
      </c>
      <c r="L40">
        <f t="shared" si="7"/>
        <v>37.5</v>
      </c>
    </row>
    <row r="41" spans="1:16" x14ac:dyDescent="0.25">
      <c r="A41" t="s">
        <v>75</v>
      </c>
      <c r="B41" t="s">
        <v>52</v>
      </c>
      <c r="C41" t="str">
        <f t="shared" si="0"/>
        <v>kobieta</v>
      </c>
      <c r="D41" s="5">
        <f t="shared" si="1"/>
        <v>48.290410958904111</v>
      </c>
      <c r="E41" s="1">
        <v>24744</v>
      </c>
      <c r="F41" s="3">
        <f t="shared" si="2"/>
        <v>9</v>
      </c>
      <c r="G41" t="s">
        <v>12</v>
      </c>
      <c r="H41" t="str">
        <f t="shared" si="3"/>
        <v/>
      </c>
      <c r="I41" t="str">
        <f t="shared" si="4"/>
        <v/>
      </c>
      <c r="J41" t="str">
        <f t="shared" si="5"/>
        <v/>
      </c>
      <c r="K41">
        <f t="shared" si="6"/>
        <v>1</v>
      </c>
      <c r="L41">
        <f t="shared" si="7"/>
        <v>29.999999999999996</v>
      </c>
    </row>
    <row r="42" spans="1:16" x14ac:dyDescent="0.25">
      <c r="A42" t="s">
        <v>76</v>
      </c>
      <c r="B42" t="s">
        <v>77</v>
      </c>
      <c r="C42" t="str">
        <f t="shared" si="0"/>
        <v>mężczyzna</v>
      </c>
      <c r="D42" s="5">
        <f t="shared" si="1"/>
        <v>42.923287671232877</v>
      </c>
      <c r="E42" s="1">
        <v>26703</v>
      </c>
      <c r="F42" s="3">
        <f t="shared" si="2"/>
        <v>2</v>
      </c>
      <c r="G42" t="s">
        <v>40</v>
      </c>
      <c r="H42" t="str">
        <f t="shared" si="3"/>
        <v/>
      </c>
      <c r="I42" t="str">
        <f t="shared" si="4"/>
        <v/>
      </c>
      <c r="J42" t="str">
        <f t="shared" si="5"/>
        <v/>
      </c>
      <c r="K42" t="str">
        <f t="shared" si="6"/>
        <v/>
      </c>
      <c r="L42">
        <f t="shared" si="7"/>
        <v>45</v>
      </c>
    </row>
    <row r="43" spans="1:16" x14ac:dyDescent="0.25">
      <c r="A43" t="s">
        <v>78</v>
      </c>
      <c r="B43" t="s">
        <v>79</v>
      </c>
      <c r="C43" t="str">
        <f t="shared" si="0"/>
        <v>kobieta</v>
      </c>
      <c r="D43" s="5">
        <f t="shared" si="1"/>
        <v>64.446575342465749</v>
      </c>
      <c r="E43" s="1">
        <v>18847</v>
      </c>
      <c r="F43" s="3">
        <f t="shared" si="2"/>
        <v>8</v>
      </c>
      <c r="G43" t="s">
        <v>6</v>
      </c>
      <c r="H43" t="str">
        <f t="shared" si="3"/>
        <v/>
      </c>
      <c r="I43">
        <f t="shared" si="4"/>
        <v>1</v>
      </c>
      <c r="J43" t="str">
        <f t="shared" si="5"/>
        <v/>
      </c>
      <c r="K43" t="str">
        <f t="shared" si="6"/>
        <v/>
      </c>
      <c r="L43">
        <f t="shared" si="7"/>
        <v>79</v>
      </c>
    </row>
    <row r="44" spans="1:16" x14ac:dyDescent="0.25">
      <c r="A44" t="s">
        <v>80</v>
      </c>
      <c r="B44" t="s">
        <v>81</v>
      </c>
      <c r="C44" t="str">
        <f t="shared" si="0"/>
        <v>kobieta</v>
      </c>
      <c r="D44" s="5">
        <f t="shared" si="1"/>
        <v>23.208219178082192</v>
      </c>
      <c r="E44" s="1">
        <v>33899</v>
      </c>
      <c r="F44" s="3">
        <f t="shared" si="2"/>
        <v>10</v>
      </c>
      <c r="G44" t="s">
        <v>12</v>
      </c>
      <c r="H44" t="str">
        <f t="shared" si="3"/>
        <v/>
      </c>
      <c r="I44" t="str">
        <f t="shared" si="4"/>
        <v/>
      </c>
      <c r="J44" t="str">
        <f t="shared" si="5"/>
        <v/>
      </c>
      <c r="K44">
        <f t="shared" si="6"/>
        <v>1</v>
      </c>
      <c r="L44">
        <f t="shared" si="7"/>
        <v>25</v>
      </c>
    </row>
    <row r="45" spans="1:16" x14ac:dyDescent="0.25">
      <c r="A45" t="s">
        <v>82</v>
      </c>
      <c r="B45" t="s">
        <v>42</v>
      </c>
      <c r="C45" t="str">
        <f t="shared" si="0"/>
        <v>kobieta</v>
      </c>
      <c r="D45" s="5">
        <f t="shared" si="1"/>
        <v>20.813698630136987</v>
      </c>
      <c r="E45" s="1">
        <v>34773</v>
      </c>
      <c r="F45" s="3">
        <f t="shared" si="2"/>
        <v>3</v>
      </c>
      <c r="G45" t="s">
        <v>12</v>
      </c>
      <c r="H45" t="str">
        <f t="shared" si="3"/>
        <v/>
      </c>
      <c r="I45" t="str">
        <f t="shared" si="4"/>
        <v/>
      </c>
      <c r="J45" t="str">
        <f t="shared" si="5"/>
        <v/>
      </c>
      <c r="K45">
        <f t="shared" si="6"/>
        <v>1</v>
      </c>
      <c r="L45">
        <f t="shared" si="7"/>
        <v>25</v>
      </c>
    </row>
    <row r="46" spans="1:16" x14ac:dyDescent="0.25">
      <c r="A46" t="s">
        <v>83</v>
      </c>
      <c r="B46" t="s">
        <v>84</v>
      </c>
      <c r="C46" t="str">
        <f t="shared" si="0"/>
        <v>kobieta</v>
      </c>
      <c r="D46" s="5">
        <f t="shared" si="1"/>
        <v>36.824657534246576</v>
      </c>
      <c r="E46" s="1">
        <v>28929</v>
      </c>
      <c r="F46" s="3">
        <f t="shared" si="2"/>
        <v>3</v>
      </c>
      <c r="G46" t="s">
        <v>6</v>
      </c>
      <c r="H46" t="str">
        <f t="shared" si="3"/>
        <v/>
      </c>
      <c r="I46">
        <f t="shared" si="4"/>
        <v>1</v>
      </c>
      <c r="J46" t="str">
        <f t="shared" si="5"/>
        <v/>
      </c>
      <c r="K46" t="str">
        <f t="shared" si="6"/>
        <v/>
      </c>
      <c r="L46">
        <f t="shared" si="7"/>
        <v>37.5</v>
      </c>
    </row>
    <row r="47" spans="1:16" x14ac:dyDescent="0.25">
      <c r="A47" t="s">
        <v>85</v>
      </c>
      <c r="B47" t="s">
        <v>42</v>
      </c>
      <c r="C47" t="str">
        <f t="shared" si="0"/>
        <v>kobieta</v>
      </c>
      <c r="D47" s="5">
        <f t="shared" si="1"/>
        <v>67.830136986301369</v>
      </c>
      <c r="E47" s="1">
        <v>17612</v>
      </c>
      <c r="F47" s="3">
        <f t="shared" si="2"/>
        <v>3</v>
      </c>
      <c r="G47" t="s">
        <v>40</v>
      </c>
      <c r="H47" t="str">
        <f t="shared" si="3"/>
        <v/>
      </c>
      <c r="I47" t="str">
        <f t="shared" si="4"/>
        <v/>
      </c>
      <c r="J47">
        <f t="shared" si="5"/>
        <v>1</v>
      </c>
      <c r="K47" t="str">
        <f t="shared" si="6"/>
        <v/>
      </c>
      <c r="L47">
        <f t="shared" si="7"/>
        <v>79</v>
      </c>
    </row>
    <row r="48" spans="1:16" x14ac:dyDescent="0.25">
      <c r="A48" t="s">
        <v>86</v>
      </c>
      <c r="B48" t="s">
        <v>87</v>
      </c>
      <c r="C48" t="str">
        <f t="shared" si="0"/>
        <v>mężczyzna</v>
      </c>
      <c r="D48" s="5">
        <f t="shared" si="1"/>
        <v>44.843835616438355</v>
      </c>
      <c r="E48" s="1">
        <v>26002</v>
      </c>
      <c r="F48" s="3">
        <f t="shared" si="2"/>
        <v>3</v>
      </c>
      <c r="G48" t="s">
        <v>12</v>
      </c>
      <c r="H48" t="str">
        <f t="shared" si="3"/>
        <v/>
      </c>
      <c r="I48" t="str">
        <f t="shared" si="4"/>
        <v/>
      </c>
      <c r="J48" t="str">
        <f t="shared" si="5"/>
        <v/>
      </c>
      <c r="K48" t="str">
        <f t="shared" si="6"/>
        <v/>
      </c>
      <c r="L48">
        <f t="shared" si="7"/>
        <v>45</v>
      </c>
    </row>
    <row r="49" spans="1:12" x14ac:dyDescent="0.25">
      <c r="A49" t="s">
        <v>88</v>
      </c>
      <c r="B49" t="s">
        <v>52</v>
      </c>
      <c r="C49" t="str">
        <f t="shared" si="0"/>
        <v>kobieta</v>
      </c>
      <c r="D49" s="5">
        <f t="shared" si="1"/>
        <v>69.369863013698634</v>
      </c>
      <c r="E49" s="1">
        <v>17050</v>
      </c>
      <c r="F49" s="3">
        <f t="shared" si="2"/>
        <v>9</v>
      </c>
      <c r="G49" t="s">
        <v>12</v>
      </c>
      <c r="H49" t="str">
        <f t="shared" si="3"/>
        <v/>
      </c>
      <c r="I49" t="str">
        <f t="shared" si="4"/>
        <v/>
      </c>
      <c r="J49" t="str">
        <f t="shared" si="5"/>
        <v/>
      </c>
      <c r="K49">
        <f t="shared" si="6"/>
        <v>1</v>
      </c>
      <c r="L49">
        <f t="shared" si="7"/>
        <v>79</v>
      </c>
    </row>
    <row r="50" spans="1:12" x14ac:dyDescent="0.25">
      <c r="A50" t="s">
        <v>89</v>
      </c>
      <c r="B50" t="s">
        <v>90</v>
      </c>
      <c r="C50" t="str">
        <f t="shared" si="0"/>
        <v>mężczyzna</v>
      </c>
      <c r="D50" s="5">
        <f t="shared" si="1"/>
        <v>67.432876712328763</v>
      </c>
      <c r="E50" s="1">
        <v>17757</v>
      </c>
      <c r="F50" s="3">
        <f t="shared" si="2"/>
        <v>8</v>
      </c>
      <c r="G50" t="s">
        <v>6</v>
      </c>
      <c r="H50" t="str">
        <f t="shared" si="3"/>
        <v/>
      </c>
      <c r="I50" t="str">
        <f t="shared" si="4"/>
        <v/>
      </c>
      <c r="J50" t="str">
        <f t="shared" si="5"/>
        <v/>
      </c>
      <c r="K50" t="str">
        <f t="shared" si="6"/>
        <v/>
      </c>
      <c r="L50">
        <f t="shared" si="7"/>
        <v>85</v>
      </c>
    </row>
    <row r="51" spans="1:12" x14ac:dyDescent="0.25">
      <c r="A51" t="s">
        <v>91</v>
      </c>
      <c r="B51" t="s">
        <v>92</v>
      </c>
      <c r="C51" t="str">
        <f t="shared" si="0"/>
        <v>mężczyzna</v>
      </c>
      <c r="D51" s="5">
        <f t="shared" si="1"/>
        <v>33.465753424657535</v>
      </c>
      <c r="E51" s="1">
        <v>30155</v>
      </c>
      <c r="F51" s="3">
        <f t="shared" si="2"/>
        <v>7</v>
      </c>
      <c r="G51" t="s">
        <v>6</v>
      </c>
      <c r="H51" t="str">
        <f t="shared" si="3"/>
        <v/>
      </c>
      <c r="I51" t="str">
        <f t="shared" si="4"/>
        <v/>
      </c>
      <c r="J51" t="str">
        <f t="shared" si="5"/>
        <v/>
      </c>
      <c r="K51" t="str">
        <f t="shared" si="6"/>
        <v/>
      </c>
      <c r="L51">
        <f t="shared" si="7"/>
        <v>45</v>
      </c>
    </row>
    <row r="52" spans="1:12" x14ac:dyDescent="0.25">
      <c r="A52" t="s">
        <v>93</v>
      </c>
      <c r="B52" t="s">
        <v>94</v>
      </c>
      <c r="C52" t="str">
        <f t="shared" si="0"/>
        <v>mężczyzna</v>
      </c>
      <c r="D52" s="5">
        <f t="shared" si="1"/>
        <v>53.731506849315068</v>
      </c>
      <c r="E52" s="1">
        <v>22758</v>
      </c>
      <c r="F52" s="3">
        <f t="shared" si="2"/>
        <v>4</v>
      </c>
      <c r="G52" t="s">
        <v>40</v>
      </c>
      <c r="H52" t="str">
        <f t="shared" si="3"/>
        <v/>
      </c>
      <c r="I52" t="str">
        <f t="shared" si="4"/>
        <v/>
      </c>
      <c r="J52" t="str">
        <f t="shared" si="5"/>
        <v/>
      </c>
      <c r="K52" t="str">
        <f t="shared" si="6"/>
        <v/>
      </c>
      <c r="L52">
        <f t="shared" si="7"/>
        <v>36</v>
      </c>
    </row>
    <row r="53" spans="1:12" x14ac:dyDescent="0.25">
      <c r="A53" t="s">
        <v>95</v>
      </c>
      <c r="B53" t="s">
        <v>52</v>
      </c>
      <c r="C53" t="str">
        <f t="shared" si="0"/>
        <v>kobieta</v>
      </c>
      <c r="D53" s="5">
        <f t="shared" si="1"/>
        <v>67.232876712328761</v>
      </c>
      <c r="E53" s="1">
        <v>17830</v>
      </c>
      <c r="F53" s="3">
        <f t="shared" si="2"/>
        <v>10</v>
      </c>
      <c r="G53" t="s">
        <v>6</v>
      </c>
      <c r="H53" t="str">
        <f t="shared" si="3"/>
        <v/>
      </c>
      <c r="I53">
        <f t="shared" si="4"/>
        <v>1</v>
      </c>
      <c r="J53" t="str">
        <f t="shared" si="5"/>
        <v/>
      </c>
      <c r="K53" t="str">
        <f t="shared" si="6"/>
        <v/>
      </c>
      <c r="L53">
        <f t="shared" si="7"/>
        <v>79</v>
      </c>
    </row>
    <row r="54" spans="1:12" x14ac:dyDescent="0.25">
      <c r="A54" t="s">
        <v>96</v>
      </c>
      <c r="B54" t="s">
        <v>20</v>
      </c>
      <c r="C54" t="str">
        <f t="shared" si="0"/>
        <v>kobieta</v>
      </c>
      <c r="D54" s="5">
        <f t="shared" si="1"/>
        <v>71.786301369863011</v>
      </c>
      <c r="E54" s="1">
        <v>16168</v>
      </c>
      <c r="F54" s="3">
        <f t="shared" si="2"/>
        <v>4</v>
      </c>
      <c r="G54" t="s">
        <v>6</v>
      </c>
      <c r="H54" t="str">
        <f t="shared" si="3"/>
        <v/>
      </c>
      <c r="I54">
        <f t="shared" si="4"/>
        <v>1</v>
      </c>
      <c r="J54" t="str">
        <f t="shared" si="5"/>
        <v/>
      </c>
      <c r="K54" t="str">
        <f t="shared" si="6"/>
        <v/>
      </c>
      <c r="L54">
        <f t="shared" si="7"/>
        <v>79</v>
      </c>
    </row>
    <row r="55" spans="1:12" x14ac:dyDescent="0.25">
      <c r="A55" t="s">
        <v>97</v>
      </c>
      <c r="B55" t="s">
        <v>98</v>
      </c>
      <c r="C55" t="str">
        <f t="shared" si="0"/>
        <v>mężczyzna</v>
      </c>
      <c r="D55" s="5">
        <f t="shared" si="1"/>
        <v>28.087671232876712</v>
      </c>
      <c r="E55" s="1">
        <v>32118</v>
      </c>
      <c r="F55" s="3">
        <f t="shared" si="2"/>
        <v>12</v>
      </c>
      <c r="G55" t="s">
        <v>6</v>
      </c>
      <c r="H55" t="str">
        <f t="shared" si="3"/>
        <v/>
      </c>
      <c r="I55" t="str">
        <f t="shared" si="4"/>
        <v/>
      </c>
      <c r="J55" t="str">
        <f t="shared" si="5"/>
        <v/>
      </c>
      <c r="K55" t="str">
        <f t="shared" si="6"/>
        <v/>
      </c>
      <c r="L55">
        <f t="shared" si="7"/>
        <v>30</v>
      </c>
    </row>
    <row r="56" spans="1:12" x14ac:dyDescent="0.25">
      <c r="A56" t="s">
        <v>99</v>
      </c>
      <c r="B56" t="s">
        <v>18</v>
      </c>
      <c r="C56" t="str">
        <f t="shared" si="0"/>
        <v>mężczyzna</v>
      </c>
      <c r="D56" s="5">
        <f t="shared" si="1"/>
        <v>60.37808219178082</v>
      </c>
      <c r="E56" s="1">
        <v>20332</v>
      </c>
      <c r="F56" s="3">
        <f t="shared" si="2"/>
        <v>8</v>
      </c>
      <c r="G56" t="s">
        <v>12</v>
      </c>
      <c r="H56" t="str">
        <f t="shared" si="3"/>
        <v/>
      </c>
      <c r="I56" t="str">
        <f t="shared" si="4"/>
        <v/>
      </c>
      <c r="J56" t="str">
        <f t="shared" si="5"/>
        <v/>
      </c>
      <c r="K56" t="str">
        <f t="shared" si="6"/>
        <v/>
      </c>
      <c r="L56">
        <f t="shared" si="7"/>
        <v>85</v>
      </c>
    </row>
    <row r="57" spans="1:12" x14ac:dyDescent="0.25">
      <c r="A57" t="s">
        <v>100</v>
      </c>
      <c r="B57" t="s">
        <v>49</v>
      </c>
      <c r="C57" t="str">
        <f t="shared" si="0"/>
        <v>mężczyzna</v>
      </c>
      <c r="D57" s="5">
        <f t="shared" si="1"/>
        <v>63</v>
      </c>
      <c r="E57" s="1">
        <v>19375</v>
      </c>
      <c r="F57" s="3">
        <f t="shared" si="2"/>
        <v>1</v>
      </c>
      <c r="G57" t="s">
        <v>6</v>
      </c>
      <c r="H57" t="str">
        <f t="shared" si="3"/>
        <v/>
      </c>
      <c r="I57" t="str">
        <f t="shared" si="4"/>
        <v/>
      </c>
      <c r="J57" t="str">
        <f t="shared" si="5"/>
        <v/>
      </c>
      <c r="K57" t="str">
        <f t="shared" si="6"/>
        <v/>
      </c>
      <c r="L57">
        <f t="shared" si="7"/>
        <v>85</v>
      </c>
    </row>
    <row r="58" spans="1:12" x14ac:dyDescent="0.25">
      <c r="A58" t="s">
        <v>101</v>
      </c>
      <c r="B58" t="s">
        <v>102</v>
      </c>
      <c r="C58" t="str">
        <f t="shared" si="0"/>
        <v>kobieta</v>
      </c>
      <c r="D58" s="5">
        <f t="shared" si="1"/>
        <v>20.69041095890411</v>
      </c>
      <c r="E58" s="1">
        <v>34818</v>
      </c>
      <c r="F58" s="3">
        <f t="shared" si="2"/>
        <v>4</v>
      </c>
      <c r="G58" t="s">
        <v>12</v>
      </c>
      <c r="H58" t="str">
        <f t="shared" si="3"/>
        <v/>
      </c>
      <c r="I58" t="str">
        <f t="shared" si="4"/>
        <v/>
      </c>
      <c r="J58" t="str">
        <f t="shared" si="5"/>
        <v/>
      </c>
      <c r="K58">
        <f t="shared" si="6"/>
        <v>1</v>
      </c>
      <c r="L58">
        <f t="shared" si="7"/>
        <v>25</v>
      </c>
    </row>
    <row r="59" spans="1:12" x14ac:dyDescent="0.25">
      <c r="A59" t="s">
        <v>103</v>
      </c>
      <c r="B59" t="s">
        <v>16</v>
      </c>
      <c r="C59" t="str">
        <f t="shared" si="0"/>
        <v>kobieta</v>
      </c>
      <c r="D59" s="5">
        <f t="shared" si="1"/>
        <v>50.945205479452056</v>
      </c>
      <c r="E59" s="1">
        <v>23775</v>
      </c>
      <c r="F59" s="3">
        <f t="shared" si="2"/>
        <v>2</v>
      </c>
      <c r="G59" t="s">
        <v>9</v>
      </c>
      <c r="H59">
        <f t="shared" si="3"/>
        <v>1</v>
      </c>
      <c r="I59" t="str">
        <f t="shared" si="4"/>
        <v/>
      </c>
      <c r="J59" t="str">
        <f t="shared" si="5"/>
        <v/>
      </c>
      <c r="K59" t="str">
        <f t="shared" si="6"/>
        <v/>
      </c>
      <c r="L59">
        <f t="shared" si="7"/>
        <v>29.999999999999996</v>
      </c>
    </row>
    <row r="60" spans="1:12" x14ac:dyDescent="0.25">
      <c r="A60" t="s">
        <v>104</v>
      </c>
      <c r="B60" t="s">
        <v>105</v>
      </c>
      <c r="C60" t="str">
        <f t="shared" si="0"/>
        <v>kobieta</v>
      </c>
      <c r="D60" s="5">
        <f t="shared" si="1"/>
        <v>35.613698630136987</v>
      </c>
      <c r="E60" s="1">
        <v>29371</v>
      </c>
      <c r="F60" s="3">
        <f t="shared" si="2"/>
        <v>5</v>
      </c>
      <c r="G60" t="s">
        <v>12</v>
      </c>
      <c r="H60" t="str">
        <f t="shared" si="3"/>
        <v/>
      </c>
      <c r="I60" t="str">
        <f t="shared" si="4"/>
        <v/>
      </c>
      <c r="J60" t="str">
        <f t="shared" si="5"/>
        <v/>
      </c>
      <c r="K60">
        <f t="shared" si="6"/>
        <v>1</v>
      </c>
      <c r="L60">
        <f t="shared" si="7"/>
        <v>37.5</v>
      </c>
    </row>
    <row r="61" spans="1:12" x14ac:dyDescent="0.25">
      <c r="A61" t="s">
        <v>106</v>
      </c>
      <c r="B61" t="s">
        <v>107</v>
      </c>
      <c r="C61" t="str">
        <f t="shared" si="0"/>
        <v>kobieta</v>
      </c>
      <c r="D61" s="5">
        <f t="shared" si="1"/>
        <v>41.095890410958901</v>
      </c>
      <c r="E61" s="1">
        <v>27370</v>
      </c>
      <c r="F61" s="3">
        <f t="shared" si="2"/>
        <v>12</v>
      </c>
      <c r="G61" t="s">
        <v>12</v>
      </c>
      <c r="H61" t="str">
        <f t="shared" si="3"/>
        <v/>
      </c>
      <c r="I61" t="str">
        <f t="shared" si="4"/>
        <v/>
      </c>
      <c r="J61" t="str">
        <f t="shared" si="5"/>
        <v/>
      </c>
      <c r="K61">
        <f t="shared" si="6"/>
        <v>1</v>
      </c>
      <c r="L61">
        <f t="shared" si="7"/>
        <v>37.5</v>
      </c>
    </row>
    <row r="62" spans="1:12" x14ac:dyDescent="0.25">
      <c r="A62" t="s">
        <v>108</v>
      </c>
      <c r="B62" t="s">
        <v>109</v>
      </c>
      <c r="C62" t="str">
        <f t="shared" si="0"/>
        <v>mężczyzna</v>
      </c>
      <c r="D62" s="5">
        <f t="shared" si="1"/>
        <v>63.939726027397263</v>
      </c>
      <c r="E62" s="1">
        <v>19032</v>
      </c>
      <c r="F62" s="3">
        <f t="shared" si="2"/>
        <v>2</v>
      </c>
      <c r="G62" t="s">
        <v>6</v>
      </c>
      <c r="H62" t="str">
        <f t="shared" si="3"/>
        <v/>
      </c>
      <c r="I62" t="str">
        <f t="shared" si="4"/>
        <v/>
      </c>
      <c r="J62" t="str">
        <f t="shared" si="5"/>
        <v/>
      </c>
      <c r="K62" t="str">
        <f t="shared" si="6"/>
        <v/>
      </c>
      <c r="L62">
        <f t="shared" si="7"/>
        <v>85</v>
      </c>
    </row>
    <row r="63" spans="1:12" x14ac:dyDescent="0.25">
      <c r="A63" t="s">
        <v>110</v>
      </c>
      <c r="B63" t="s">
        <v>37</v>
      </c>
      <c r="C63" t="str">
        <f t="shared" si="0"/>
        <v>kobieta</v>
      </c>
      <c r="D63" s="5">
        <f t="shared" si="1"/>
        <v>40.80821917808219</v>
      </c>
      <c r="E63" s="1">
        <v>27475</v>
      </c>
      <c r="F63" s="3">
        <f t="shared" si="2"/>
        <v>3</v>
      </c>
      <c r="G63" t="s">
        <v>12</v>
      </c>
      <c r="H63" t="str">
        <f t="shared" si="3"/>
        <v/>
      </c>
      <c r="I63" t="str">
        <f t="shared" si="4"/>
        <v/>
      </c>
      <c r="J63" t="str">
        <f t="shared" si="5"/>
        <v/>
      </c>
      <c r="K63">
        <f t="shared" si="6"/>
        <v>1</v>
      </c>
      <c r="L63">
        <f t="shared" si="7"/>
        <v>37.5</v>
      </c>
    </row>
    <row r="64" spans="1:12" x14ac:dyDescent="0.25">
      <c r="A64" t="s">
        <v>111</v>
      </c>
      <c r="B64" t="s">
        <v>52</v>
      </c>
      <c r="C64" t="str">
        <f t="shared" si="0"/>
        <v>kobieta</v>
      </c>
      <c r="D64" s="5">
        <f t="shared" si="1"/>
        <v>59.317808219178083</v>
      </c>
      <c r="E64" s="1">
        <v>20719</v>
      </c>
      <c r="F64" s="3">
        <f t="shared" si="2"/>
        <v>9</v>
      </c>
      <c r="G64" t="s">
        <v>6</v>
      </c>
      <c r="H64" t="str">
        <f t="shared" si="3"/>
        <v/>
      </c>
      <c r="I64">
        <f t="shared" si="4"/>
        <v>1</v>
      </c>
      <c r="J64" t="str">
        <f t="shared" si="5"/>
        <v/>
      </c>
      <c r="K64" t="str">
        <f t="shared" si="6"/>
        <v/>
      </c>
      <c r="L64">
        <f t="shared" si="7"/>
        <v>29.999999999999996</v>
      </c>
    </row>
    <row r="65" spans="1:12" x14ac:dyDescent="0.25">
      <c r="A65" t="s">
        <v>112</v>
      </c>
      <c r="B65" t="s">
        <v>8</v>
      </c>
      <c r="C65" t="str">
        <f t="shared" si="0"/>
        <v>mężczyzna</v>
      </c>
      <c r="D65" s="5">
        <f t="shared" si="1"/>
        <v>55.243835616438353</v>
      </c>
      <c r="E65" s="1">
        <v>22206</v>
      </c>
      <c r="F65" s="3">
        <f t="shared" si="2"/>
        <v>10</v>
      </c>
      <c r="G65" t="s">
        <v>40</v>
      </c>
      <c r="H65" t="str">
        <f t="shared" si="3"/>
        <v/>
      </c>
      <c r="I65" t="str">
        <f t="shared" si="4"/>
        <v/>
      </c>
      <c r="J65" t="str">
        <f t="shared" si="5"/>
        <v/>
      </c>
      <c r="K65" t="str">
        <f t="shared" si="6"/>
        <v/>
      </c>
      <c r="L65">
        <f t="shared" si="7"/>
        <v>36</v>
      </c>
    </row>
    <row r="66" spans="1:12" x14ac:dyDescent="0.25">
      <c r="A66" t="s">
        <v>113</v>
      </c>
      <c r="B66" t="s">
        <v>114</v>
      </c>
      <c r="C66" t="str">
        <f t="shared" si="0"/>
        <v>mężczyzna</v>
      </c>
      <c r="D66" s="5">
        <f t="shared" si="1"/>
        <v>68.476712328767121</v>
      </c>
      <c r="E66" s="1">
        <v>17376</v>
      </c>
      <c r="F66" s="3">
        <f t="shared" si="2"/>
        <v>7</v>
      </c>
      <c r="G66" t="s">
        <v>12</v>
      </c>
      <c r="H66" t="str">
        <f t="shared" si="3"/>
        <v/>
      </c>
      <c r="I66" t="str">
        <f t="shared" si="4"/>
        <v/>
      </c>
      <c r="J66" t="str">
        <f t="shared" si="5"/>
        <v/>
      </c>
      <c r="K66" t="str">
        <f t="shared" si="6"/>
        <v/>
      </c>
      <c r="L66">
        <f t="shared" si="7"/>
        <v>85</v>
      </c>
    </row>
    <row r="67" spans="1:12" x14ac:dyDescent="0.25">
      <c r="A67" t="s">
        <v>115</v>
      </c>
      <c r="B67" t="s">
        <v>114</v>
      </c>
      <c r="C67" t="str">
        <f t="shared" ref="C67:C130" si="8">IF(RIGHT(B67,1)="a","kobieta","mężczyzna")</f>
        <v>mężczyzna</v>
      </c>
      <c r="D67" s="5">
        <f t="shared" ref="D67:D130" si="9">(O$28-E67)/365</f>
        <v>22.164383561643834</v>
      </c>
      <c r="E67" s="1">
        <v>34280</v>
      </c>
      <c r="F67" s="3">
        <f t="shared" ref="F67:F130" si="10">MONTH(E67)</f>
        <v>11</v>
      </c>
      <c r="G67" t="s">
        <v>40</v>
      </c>
      <c r="H67" t="str">
        <f t="shared" ref="H67:H130" si="11">IF(AND($G67 ="wies",C67="kobieta"),1,"")</f>
        <v/>
      </c>
      <c r="I67" t="str">
        <f t="shared" ref="I67:I130" si="12">IF(AND($G67 ="srednie miasto",C67="kobieta"),1,"")</f>
        <v/>
      </c>
      <c r="J67" t="str">
        <f t="shared" ref="J67:J130" si="13">IF(AND($G67 ="male miasto",C67="kobieta"),1,"")</f>
        <v/>
      </c>
      <c r="K67" t="str">
        <f t="shared" ref="K67:K130" si="14">IF(AND($G67 ="duze miasto",C67="kobieta"),1,"")</f>
        <v/>
      </c>
      <c r="L67">
        <f t="shared" ref="L67:L130" si="15">IF(C67="mężczyzna",30000,25000) * IF(D67&lt;=30,0.001,IF(D67&lt;=45,0.0015,0.0012)) + IF(D67&gt;=60,49,0)</f>
        <v>30</v>
      </c>
    </row>
    <row r="68" spans="1:12" x14ac:dyDescent="0.25">
      <c r="A68" t="s">
        <v>116</v>
      </c>
      <c r="B68" t="s">
        <v>49</v>
      </c>
      <c r="C68" t="str">
        <f t="shared" si="8"/>
        <v>mężczyzna</v>
      </c>
      <c r="D68" s="5">
        <f t="shared" si="9"/>
        <v>45.339726027397262</v>
      </c>
      <c r="E68" s="1">
        <v>25821</v>
      </c>
      <c r="F68" s="3">
        <f t="shared" si="10"/>
        <v>9</v>
      </c>
      <c r="G68" t="s">
        <v>40</v>
      </c>
      <c r="H68" t="str">
        <f t="shared" si="11"/>
        <v/>
      </c>
      <c r="I68" t="str">
        <f t="shared" si="12"/>
        <v/>
      </c>
      <c r="J68" t="str">
        <f t="shared" si="13"/>
        <v/>
      </c>
      <c r="K68" t="str">
        <f t="shared" si="14"/>
        <v/>
      </c>
      <c r="L68">
        <f t="shared" si="15"/>
        <v>36</v>
      </c>
    </row>
    <row r="69" spans="1:12" x14ac:dyDescent="0.25">
      <c r="A69" t="s">
        <v>117</v>
      </c>
      <c r="B69" t="s">
        <v>47</v>
      </c>
      <c r="C69" t="str">
        <f t="shared" si="8"/>
        <v>kobieta</v>
      </c>
      <c r="D69" s="5">
        <f t="shared" si="9"/>
        <v>60.624657534246573</v>
      </c>
      <c r="E69" s="1">
        <v>20242</v>
      </c>
      <c r="F69" s="3">
        <f t="shared" si="10"/>
        <v>6</v>
      </c>
      <c r="G69" t="s">
        <v>40</v>
      </c>
      <c r="H69" t="str">
        <f t="shared" si="11"/>
        <v/>
      </c>
      <c r="I69" t="str">
        <f t="shared" si="12"/>
        <v/>
      </c>
      <c r="J69">
        <f t="shared" si="13"/>
        <v>1</v>
      </c>
      <c r="K69" t="str">
        <f t="shared" si="14"/>
        <v/>
      </c>
      <c r="L69">
        <f t="shared" si="15"/>
        <v>79</v>
      </c>
    </row>
    <row r="70" spans="1:12" x14ac:dyDescent="0.25">
      <c r="A70" t="s">
        <v>118</v>
      </c>
      <c r="B70" t="s">
        <v>20</v>
      </c>
      <c r="C70" t="str">
        <f t="shared" si="8"/>
        <v>kobieta</v>
      </c>
      <c r="D70" s="5">
        <f t="shared" si="9"/>
        <v>46.452054794520549</v>
      </c>
      <c r="E70" s="1">
        <v>25415</v>
      </c>
      <c r="F70" s="3">
        <f t="shared" si="10"/>
        <v>7</v>
      </c>
      <c r="G70" t="s">
        <v>12</v>
      </c>
      <c r="H70" t="str">
        <f t="shared" si="11"/>
        <v/>
      </c>
      <c r="I70" t="str">
        <f t="shared" si="12"/>
        <v/>
      </c>
      <c r="J70" t="str">
        <f t="shared" si="13"/>
        <v/>
      </c>
      <c r="K70">
        <f t="shared" si="14"/>
        <v>1</v>
      </c>
      <c r="L70">
        <f t="shared" si="15"/>
        <v>29.999999999999996</v>
      </c>
    </row>
    <row r="71" spans="1:12" x14ac:dyDescent="0.25">
      <c r="A71" t="s">
        <v>119</v>
      </c>
      <c r="B71" t="s">
        <v>47</v>
      </c>
      <c r="C71" t="str">
        <f t="shared" si="8"/>
        <v>kobieta</v>
      </c>
      <c r="D71" s="5">
        <f t="shared" si="9"/>
        <v>63.895890410958906</v>
      </c>
      <c r="E71" s="1">
        <v>19048</v>
      </c>
      <c r="F71" s="3">
        <f t="shared" si="10"/>
        <v>2</v>
      </c>
      <c r="G71" t="s">
        <v>9</v>
      </c>
      <c r="H71">
        <f t="shared" si="11"/>
        <v>1</v>
      </c>
      <c r="I71" t="str">
        <f t="shared" si="12"/>
        <v/>
      </c>
      <c r="J71" t="str">
        <f t="shared" si="13"/>
        <v/>
      </c>
      <c r="K71" t="str">
        <f t="shared" si="14"/>
        <v/>
      </c>
      <c r="L71">
        <f t="shared" si="15"/>
        <v>79</v>
      </c>
    </row>
    <row r="72" spans="1:12" x14ac:dyDescent="0.25">
      <c r="A72" t="s">
        <v>120</v>
      </c>
      <c r="B72" t="s">
        <v>121</v>
      </c>
      <c r="C72" t="str">
        <f t="shared" si="8"/>
        <v>kobieta</v>
      </c>
      <c r="D72" s="5">
        <f t="shared" si="9"/>
        <v>64.545205479452051</v>
      </c>
      <c r="E72" s="1">
        <v>18811</v>
      </c>
      <c r="F72" s="3">
        <f t="shared" si="10"/>
        <v>7</v>
      </c>
      <c r="G72" t="s">
        <v>12</v>
      </c>
      <c r="H72" t="str">
        <f t="shared" si="11"/>
        <v/>
      </c>
      <c r="I72" t="str">
        <f t="shared" si="12"/>
        <v/>
      </c>
      <c r="J72" t="str">
        <f t="shared" si="13"/>
        <v/>
      </c>
      <c r="K72">
        <f t="shared" si="14"/>
        <v>1</v>
      </c>
      <c r="L72">
        <f t="shared" si="15"/>
        <v>79</v>
      </c>
    </row>
    <row r="73" spans="1:12" x14ac:dyDescent="0.25">
      <c r="A73" t="s">
        <v>122</v>
      </c>
      <c r="B73" t="s">
        <v>123</v>
      </c>
      <c r="C73" t="str">
        <f t="shared" si="8"/>
        <v>kobieta</v>
      </c>
      <c r="D73" s="5">
        <f t="shared" si="9"/>
        <v>69.30958904109589</v>
      </c>
      <c r="E73" s="1">
        <v>17072</v>
      </c>
      <c r="F73" s="3">
        <f t="shared" si="10"/>
        <v>9</v>
      </c>
      <c r="G73" t="s">
        <v>40</v>
      </c>
      <c r="H73" t="str">
        <f t="shared" si="11"/>
        <v/>
      </c>
      <c r="I73" t="str">
        <f t="shared" si="12"/>
        <v/>
      </c>
      <c r="J73">
        <f t="shared" si="13"/>
        <v>1</v>
      </c>
      <c r="K73" t="str">
        <f t="shared" si="14"/>
        <v/>
      </c>
      <c r="L73">
        <f t="shared" si="15"/>
        <v>79</v>
      </c>
    </row>
    <row r="74" spans="1:12" x14ac:dyDescent="0.25">
      <c r="A74" t="s">
        <v>124</v>
      </c>
      <c r="B74" t="s">
        <v>121</v>
      </c>
      <c r="C74" t="str">
        <f t="shared" si="8"/>
        <v>kobieta</v>
      </c>
      <c r="D74" s="5">
        <f t="shared" si="9"/>
        <v>24.912328767123288</v>
      </c>
      <c r="E74" s="1">
        <v>33277</v>
      </c>
      <c r="F74" s="3">
        <f t="shared" si="10"/>
        <v>2</v>
      </c>
      <c r="G74" t="s">
        <v>6</v>
      </c>
      <c r="H74" t="str">
        <f t="shared" si="11"/>
        <v/>
      </c>
      <c r="I74">
        <f t="shared" si="12"/>
        <v>1</v>
      </c>
      <c r="J74" t="str">
        <f t="shared" si="13"/>
        <v/>
      </c>
      <c r="K74" t="str">
        <f t="shared" si="14"/>
        <v/>
      </c>
      <c r="L74">
        <f t="shared" si="15"/>
        <v>25</v>
      </c>
    </row>
    <row r="75" spans="1:12" x14ac:dyDescent="0.25">
      <c r="A75" t="s">
        <v>125</v>
      </c>
      <c r="B75" t="s">
        <v>79</v>
      </c>
      <c r="C75" t="str">
        <f t="shared" si="8"/>
        <v>kobieta</v>
      </c>
      <c r="D75" s="5">
        <f t="shared" si="9"/>
        <v>69.542465753424651</v>
      </c>
      <c r="E75" s="1">
        <v>16987</v>
      </c>
      <c r="F75" s="3">
        <f t="shared" si="10"/>
        <v>7</v>
      </c>
      <c r="G75" t="s">
        <v>6</v>
      </c>
      <c r="H75" t="str">
        <f t="shared" si="11"/>
        <v/>
      </c>
      <c r="I75">
        <f t="shared" si="12"/>
        <v>1</v>
      </c>
      <c r="J75" t="str">
        <f t="shared" si="13"/>
        <v/>
      </c>
      <c r="K75" t="str">
        <f t="shared" si="14"/>
        <v/>
      </c>
      <c r="L75">
        <f t="shared" si="15"/>
        <v>79</v>
      </c>
    </row>
    <row r="76" spans="1:12" x14ac:dyDescent="0.25">
      <c r="A76" t="s">
        <v>126</v>
      </c>
      <c r="B76" t="s">
        <v>127</v>
      </c>
      <c r="C76" t="str">
        <f t="shared" si="8"/>
        <v>mężczyzna</v>
      </c>
      <c r="D76" s="5">
        <f t="shared" si="9"/>
        <v>24.553424657534247</v>
      </c>
      <c r="E76" s="1">
        <v>33408</v>
      </c>
      <c r="F76" s="3">
        <f t="shared" si="10"/>
        <v>6</v>
      </c>
      <c r="G76" t="s">
        <v>40</v>
      </c>
      <c r="H76" t="str">
        <f t="shared" si="11"/>
        <v/>
      </c>
      <c r="I76" t="str">
        <f t="shared" si="12"/>
        <v/>
      </c>
      <c r="J76" t="str">
        <f t="shared" si="13"/>
        <v/>
      </c>
      <c r="K76" t="str">
        <f t="shared" si="14"/>
        <v/>
      </c>
      <c r="L76">
        <f t="shared" si="15"/>
        <v>30</v>
      </c>
    </row>
    <row r="77" spans="1:12" x14ac:dyDescent="0.25">
      <c r="A77" t="s">
        <v>110</v>
      </c>
      <c r="B77" t="s">
        <v>79</v>
      </c>
      <c r="C77" t="str">
        <f t="shared" si="8"/>
        <v>kobieta</v>
      </c>
      <c r="D77" s="5">
        <f t="shared" si="9"/>
        <v>47.397260273972606</v>
      </c>
      <c r="E77" s="1">
        <v>25070</v>
      </c>
      <c r="F77" s="3">
        <f t="shared" si="10"/>
        <v>8</v>
      </c>
      <c r="G77" t="s">
        <v>6</v>
      </c>
      <c r="H77" t="str">
        <f t="shared" si="11"/>
        <v/>
      </c>
      <c r="I77">
        <f t="shared" si="12"/>
        <v>1</v>
      </c>
      <c r="J77" t="str">
        <f t="shared" si="13"/>
        <v/>
      </c>
      <c r="K77" t="str">
        <f t="shared" si="14"/>
        <v/>
      </c>
      <c r="L77">
        <f t="shared" si="15"/>
        <v>29.999999999999996</v>
      </c>
    </row>
    <row r="78" spans="1:12" x14ac:dyDescent="0.25">
      <c r="A78" t="s">
        <v>128</v>
      </c>
      <c r="B78" t="s">
        <v>129</v>
      </c>
      <c r="C78" t="str">
        <f t="shared" si="8"/>
        <v>mężczyzna</v>
      </c>
      <c r="D78" s="5">
        <f t="shared" si="9"/>
        <v>22.657534246575342</v>
      </c>
      <c r="E78" s="1">
        <v>34100</v>
      </c>
      <c r="F78" s="3">
        <f t="shared" si="10"/>
        <v>5</v>
      </c>
      <c r="G78" t="s">
        <v>40</v>
      </c>
      <c r="H78" t="str">
        <f t="shared" si="11"/>
        <v/>
      </c>
      <c r="I78" t="str">
        <f t="shared" si="12"/>
        <v/>
      </c>
      <c r="J78" t="str">
        <f t="shared" si="13"/>
        <v/>
      </c>
      <c r="K78" t="str">
        <f t="shared" si="14"/>
        <v/>
      </c>
      <c r="L78">
        <f t="shared" si="15"/>
        <v>30</v>
      </c>
    </row>
    <row r="79" spans="1:12" x14ac:dyDescent="0.25">
      <c r="A79" t="s">
        <v>83</v>
      </c>
      <c r="B79" t="s">
        <v>52</v>
      </c>
      <c r="C79" t="str">
        <f t="shared" si="8"/>
        <v>kobieta</v>
      </c>
      <c r="D79" s="5">
        <f t="shared" si="9"/>
        <v>62.597260273972601</v>
      </c>
      <c r="E79" s="1">
        <v>19522</v>
      </c>
      <c r="F79" s="3">
        <f t="shared" si="10"/>
        <v>6</v>
      </c>
      <c r="G79" t="s">
        <v>9</v>
      </c>
      <c r="H79">
        <f t="shared" si="11"/>
        <v>1</v>
      </c>
      <c r="I79" t="str">
        <f t="shared" si="12"/>
        <v/>
      </c>
      <c r="J79" t="str">
        <f t="shared" si="13"/>
        <v/>
      </c>
      <c r="K79" t="str">
        <f t="shared" si="14"/>
        <v/>
      </c>
      <c r="L79">
        <f t="shared" si="15"/>
        <v>79</v>
      </c>
    </row>
    <row r="80" spans="1:12" x14ac:dyDescent="0.25">
      <c r="A80" t="s">
        <v>130</v>
      </c>
      <c r="B80" t="s">
        <v>131</v>
      </c>
      <c r="C80" t="str">
        <f t="shared" si="8"/>
        <v>kobieta</v>
      </c>
      <c r="D80" s="5">
        <f t="shared" si="9"/>
        <v>41.331506849315069</v>
      </c>
      <c r="E80" s="1">
        <v>27284</v>
      </c>
      <c r="F80" s="3">
        <f t="shared" si="10"/>
        <v>9</v>
      </c>
      <c r="G80" t="s">
        <v>9</v>
      </c>
      <c r="H80">
        <f t="shared" si="11"/>
        <v>1</v>
      </c>
      <c r="I80" t="str">
        <f t="shared" si="12"/>
        <v/>
      </c>
      <c r="J80" t="str">
        <f t="shared" si="13"/>
        <v/>
      </c>
      <c r="K80" t="str">
        <f t="shared" si="14"/>
        <v/>
      </c>
      <c r="L80">
        <f t="shared" si="15"/>
        <v>37.5</v>
      </c>
    </row>
    <row r="81" spans="1:12" x14ac:dyDescent="0.25">
      <c r="A81" t="s">
        <v>132</v>
      </c>
      <c r="B81" t="s">
        <v>8</v>
      </c>
      <c r="C81" t="str">
        <f t="shared" si="8"/>
        <v>mężczyzna</v>
      </c>
      <c r="D81" s="5">
        <f t="shared" si="9"/>
        <v>41.158904109589038</v>
      </c>
      <c r="E81" s="1">
        <v>27347</v>
      </c>
      <c r="F81" s="3">
        <f t="shared" si="10"/>
        <v>11</v>
      </c>
      <c r="G81" t="s">
        <v>12</v>
      </c>
      <c r="H81" t="str">
        <f t="shared" si="11"/>
        <v/>
      </c>
      <c r="I81" t="str">
        <f t="shared" si="12"/>
        <v/>
      </c>
      <c r="J81" t="str">
        <f t="shared" si="13"/>
        <v/>
      </c>
      <c r="K81" t="str">
        <f t="shared" si="14"/>
        <v/>
      </c>
      <c r="L81">
        <f t="shared" si="15"/>
        <v>45</v>
      </c>
    </row>
    <row r="82" spans="1:12" x14ac:dyDescent="0.25">
      <c r="A82" t="s">
        <v>133</v>
      </c>
      <c r="B82" t="s">
        <v>134</v>
      </c>
      <c r="C82" t="str">
        <f t="shared" si="8"/>
        <v>kobieta</v>
      </c>
      <c r="D82" s="5">
        <f t="shared" si="9"/>
        <v>59.594520547945208</v>
      </c>
      <c r="E82" s="1">
        <v>20618</v>
      </c>
      <c r="F82" s="3">
        <f t="shared" si="10"/>
        <v>6</v>
      </c>
      <c r="G82" t="s">
        <v>12</v>
      </c>
      <c r="H82" t="str">
        <f t="shared" si="11"/>
        <v/>
      </c>
      <c r="I82" t="str">
        <f t="shared" si="12"/>
        <v/>
      </c>
      <c r="J82" t="str">
        <f t="shared" si="13"/>
        <v/>
      </c>
      <c r="K82">
        <f t="shared" si="14"/>
        <v>1</v>
      </c>
      <c r="L82">
        <f t="shared" si="15"/>
        <v>29.999999999999996</v>
      </c>
    </row>
    <row r="83" spans="1:12" x14ac:dyDescent="0.25">
      <c r="A83" t="s">
        <v>135</v>
      </c>
      <c r="B83" t="s">
        <v>54</v>
      </c>
      <c r="C83" t="str">
        <f t="shared" si="8"/>
        <v>kobieta</v>
      </c>
      <c r="D83" s="5">
        <f t="shared" si="9"/>
        <v>63.326027397260276</v>
      </c>
      <c r="E83" s="1">
        <v>19256</v>
      </c>
      <c r="F83" s="3">
        <f t="shared" si="10"/>
        <v>9</v>
      </c>
      <c r="G83" t="s">
        <v>12</v>
      </c>
      <c r="H83" t="str">
        <f t="shared" si="11"/>
        <v/>
      </c>
      <c r="I83" t="str">
        <f t="shared" si="12"/>
        <v/>
      </c>
      <c r="J83" t="str">
        <f t="shared" si="13"/>
        <v/>
      </c>
      <c r="K83">
        <f t="shared" si="14"/>
        <v>1</v>
      </c>
      <c r="L83">
        <f t="shared" si="15"/>
        <v>79</v>
      </c>
    </row>
    <row r="84" spans="1:12" x14ac:dyDescent="0.25">
      <c r="A84" t="s">
        <v>136</v>
      </c>
      <c r="B84" t="s">
        <v>137</v>
      </c>
      <c r="C84" t="str">
        <f t="shared" si="8"/>
        <v>kobieta</v>
      </c>
      <c r="D84" s="5">
        <f t="shared" si="9"/>
        <v>56.087671232876716</v>
      </c>
      <c r="E84" s="1">
        <v>21898</v>
      </c>
      <c r="F84" s="3">
        <f t="shared" si="10"/>
        <v>12</v>
      </c>
      <c r="G84" t="s">
        <v>12</v>
      </c>
      <c r="H84" t="str">
        <f t="shared" si="11"/>
        <v/>
      </c>
      <c r="I84" t="str">
        <f t="shared" si="12"/>
        <v/>
      </c>
      <c r="J84" t="str">
        <f t="shared" si="13"/>
        <v/>
      </c>
      <c r="K84">
        <f t="shared" si="14"/>
        <v>1</v>
      </c>
      <c r="L84">
        <f t="shared" si="15"/>
        <v>29.999999999999996</v>
      </c>
    </row>
    <row r="85" spans="1:12" x14ac:dyDescent="0.25">
      <c r="A85" t="s">
        <v>138</v>
      </c>
      <c r="B85" t="s">
        <v>139</v>
      </c>
      <c r="C85" t="str">
        <f t="shared" si="8"/>
        <v>mężczyzna</v>
      </c>
      <c r="D85" s="5">
        <f t="shared" si="9"/>
        <v>69.854794520547941</v>
      </c>
      <c r="E85" s="1">
        <v>16873</v>
      </c>
      <c r="F85" s="3">
        <f t="shared" si="10"/>
        <v>3</v>
      </c>
      <c r="G85" t="s">
        <v>12</v>
      </c>
      <c r="H85" t="str">
        <f t="shared" si="11"/>
        <v/>
      </c>
      <c r="I85" t="str">
        <f t="shared" si="12"/>
        <v/>
      </c>
      <c r="J85" t="str">
        <f t="shared" si="13"/>
        <v/>
      </c>
      <c r="K85" t="str">
        <f t="shared" si="14"/>
        <v/>
      </c>
      <c r="L85">
        <f t="shared" si="15"/>
        <v>85</v>
      </c>
    </row>
    <row r="86" spans="1:12" x14ac:dyDescent="0.25">
      <c r="A86" t="s">
        <v>140</v>
      </c>
      <c r="B86" t="s">
        <v>141</v>
      </c>
      <c r="C86" t="str">
        <f t="shared" si="8"/>
        <v>mężczyzna</v>
      </c>
      <c r="D86" s="5">
        <f t="shared" si="9"/>
        <v>20.484931506849314</v>
      </c>
      <c r="E86" s="1">
        <v>34893</v>
      </c>
      <c r="F86" s="3">
        <f t="shared" si="10"/>
        <v>7</v>
      </c>
      <c r="G86" t="s">
        <v>6</v>
      </c>
      <c r="H86" t="str">
        <f t="shared" si="11"/>
        <v/>
      </c>
      <c r="I86" t="str">
        <f t="shared" si="12"/>
        <v/>
      </c>
      <c r="J86" t="str">
        <f t="shared" si="13"/>
        <v/>
      </c>
      <c r="K86" t="str">
        <f t="shared" si="14"/>
        <v/>
      </c>
      <c r="L86">
        <f t="shared" si="15"/>
        <v>30</v>
      </c>
    </row>
    <row r="87" spans="1:12" x14ac:dyDescent="0.25">
      <c r="A87" t="s">
        <v>142</v>
      </c>
      <c r="B87" t="s">
        <v>143</v>
      </c>
      <c r="C87" t="str">
        <f t="shared" si="8"/>
        <v>kobieta</v>
      </c>
      <c r="D87" s="5">
        <f t="shared" si="9"/>
        <v>72.169863013698631</v>
      </c>
      <c r="E87" s="1">
        <v>16028</v>
      </c>
      <c r="F87" s="3">
        <f t="shared" si="10"/>
        <v>11</v>
      </c>
      <c r="G87" t="s">
        <v>12</v>
      </c>
      <c r="H87" t="str">
        <f t="shared" si="11"/>
        <v/>
      </c>
      <c r="I87" t="str">
        <f t="shared" si="12"/>
        <v/>
      </c>
      <c r="J87" t="str">
        <f t="shared" si="13"/>
        <v/>
      </c>
      <c r="K87">
        <f t="shared" si="14"/>
        <v>1</v>
      </c>
      <c r="L87">
        <f t="shared" si="15"/>
        <v>79</v>
      </c>
    </row>
    <row r="88" spans="1:12" x14ac:dyDescent="0.25">
      <c r="A88" t="s">
        <v>144</v>
      </c>
      <c r="B88" t="s">
        <v>54</v>
      </c>
      <c r="C88" t="str">
        <f t="shared" si="8"/>
        <v>kobieta</v>
      </c>
      <c r="D88" s="5">
        <f t="shared" si="9"/>
        <v>24.449315068493149</v>
      </c>
      <c r="E88" s="1">
        <v>33446</v>
      </c>
      <c r="F88" s="3">
        <f t="shared" si="10"/>
        <v>7</v>
      </c>
      <c r="G88" t="s">
        <v>6</v>
      </c>
      <c r="H88" t="str">
        <f t="shared" si="11"/>
        <v/>
      </c>
      <c r="I88">
        <f t="shared" si="12"/>
        <v>1</v>
      </c>
      <c r="J88" t="str">
        <f t="shared" si="13"/>
        <v/>
      </c>
      <c r="K88" t="str">
        <f t="shared" si="14"/>
        <v/>
      </c>
      <c r="L88">
        <f t="shared" si="15"/>
        <v>25</v>
      </c>
    </row>
    <row r="89" spans="1:12" x14ac:dyDescent="0.25">
      <c r="A89" t="s">
        <v>145</v>
      </c>
      <c r="B89" t="s">
        <v>146</v>
      </c>
      <c r="C89" t="str">
        <f t="shared" si="8"/>
        <v>mężczyzna</v>
      </c>
      <c r="D89" s="5">
        <f t="shared" si="9"/>
        <v>64.323287671232876</v>
      </c>
      <c r="E89" s="1">
        <v>18892</v>
      </c>
      <c r="F89" s="3">
        <f t="shared" si="10"/>
        <v>9</v>
      </c>
      <c r="G89" t="s">
        <v>6</v>
      </c>
      <c r="H89" t="str">
        <f t="shared" si="11"/>
        <v/>
      </c>
      <c r="I89" t="str">
        <f t="shared" si="12"/>
        <v/>
      </c>
      <c r="J89" t="str">
        <f t="shared" si="13"/>
        <v/>
      </c>
      <c r="K89" t="str">
        <f t="shared" si="14"/>
        <v/>
      </c>
      <c r="L89">
        <f t="shared" si="15"/>
        <v>85</v>
      </c>
    </row>
    <row r="90" spans="1:12" x14ac:dyDescent="0.25">
      <c r="A90" t="s">
        <v>147</v>
      </c>
      <c r="B90" t="s">
        <v>102</v>
      </c>
      <c r="C90" t="str">
        <f t="shared" si="8"/>
        <v>kobieta</v>
      </c>
      <c r="D90" s="5">
        <f t="shared" si="9"/>
        <v>27.81095890410959</v>
      </c>
      <c r="E90" s="1">
        <v>32219</v>
      </c>
      <c r="F90" s="3">
        <f t="shared" si="10"/>
        <v>3</v>
      </c>
      <c r="G90" t="s">
        <v>12</v>
      </c>
      <c r="H90" t="str">
        <f t="shared" si="11"/>
        <v/>
      </c>
      <c r="I90" t="str">
        <f t="shared" si="12"/>
        <v/>
      </c>
      <c r="J90" t="str">
        <f t="shared" si="13"/>
        <v/>
      </c>
      <c r="K90">
        <f t="shared" si="14"/>
        <v>1</v>
      </c>
      <c r="L90">
        <f t="shared" si="15"/>
        <v>25</v>
      </c>
    </row>
    <row r="91" spans="1:12" x14ac:dyDescent="0.25">
      <c r="A91" t="s">
        <v>148</v>
      </c>
      <c r="B91" t="s">
        <v>149</v>
      </c>
      <c r="C91" t="str">
        <f t="shared" si="8"/>
        <v>kobieta</v>
      </c>
      <c r="D91" s="5">
        <f t="shared" si="9"/>
        <v>29.038356164383561</v>
      </c>
      <c r="E91" s="1">
        <v>31771</v>
      </c>
      <c r="F91" s="3">
        <f t="shared" si="10"/>
        <v>12</v>
      </c>
      <c r="G91" t="s">
        <v>9</v>
      </c>
      <c r="H91">
        <f t="shared" si="11"/>
        <v>1</v>
      </c>
      <c r="I91" t="str">
        <f t="shared" si="12"/>
        <v/>
      </c>
      <c r="J91" t="str">
        <f t="shared" si="13"/>
        <v/>
      </c>
      <c r="K91" t="str">
        <f t="shared" si="14"/>
        <v/>
      </c>
      <c r="L91">
        <f t="shared" si="15"/>
        <v>25</v>
      </c>
    </row>
    <row r="92" spans="1:12" x14ac:dyDescent="0.25">
      <c r="A92" t="s">
        <v>51</v>
      </c>
      <c r="B92" t="s">
        <v>150</v>
      </c>
      <c r="C92" t="str">
        <f t="shared" si="8"/>
        <v>kobieta</v>
      </c>
      <c r="D92" s="5">
        <f t="shared" si="9"/>
        <v>32.156164383561645</v>
      </c>
      <c r="E92" s="1">
        <v>30633</v>
      </c>
      <c r="F92" s="3">
        <f t="shared" si="10"/>
        <v>11</v>
      </c>
      <c r="G92" t="s">
        <v>40</v>
      </c>
      <c r="H92" t="str">
        <f t="shared" si="11"/>
        <v/>
      </c>
      <c r="I92" t="str">
        <f t="shared" si="12"/>
        <v/>
      </c>
      <c r="J92">
        <f t="shared" si="13"/>
        <v>1</v>
      </c>
      <c r="K92" t="str">
        <f t="shared" si="14"/>
        <v/>
      </c>
      <c r="L92">
        <f t="shared" si="15"/>
        <v>37.5</v>
      </c>
    </row>
    <row r="93" spans="1:12" x14ac:dyDescent="0.25">
      <c r="A93" t="s">
        <v>151</v>
      </c>
      <c r="B93" t="s">
        <v>152</v>
      </c>
      <c r="C93" t="str">
        <f t="shared" si="8"/>
        <v>mężczyzna</v>
      </c>
      <c r="D93" s="5">
        <f t="shared" si="9"/>
        <v>22.446575342465753</v>
      </c>
      <c r="E93" s="1">
        <v>34177</v>
      </c>
      <c r="F93" s="3">
        <f t="shared" si="10"/>
        <v>7</v>
      </c>
      <c r="G93" t="s">
        <v>40</v>
      </c>
      <c r="H93" t="str">
        <f t="shared" si="11"/>
        <v/>
      </c>
      <c r="I93" t="str">
        <f t="shared" si="12"/>
        <v/>
      </c>
      <c r="J93" t="str">
        <f t="shared" si="13"/>
        <v/>
      </c>
      <c r="K93" t="str">
        <f t="shared" si="14"/>
        <v/>
      </c>
      <c r="L93">
        <f t="shared" si="15"/>
        <v>30</v>
      </c>
    </row>
    <row r="94" spans="1:12" x14ac:dyDescent="0.25">
      <c r="A94" t="s">
        <v>153</v>
      </c>
      <c r="B94" t="s">
        <v>137</v>
      </c>
      <c r="C94" t="str">
        <f t="shared" si="8"/>
        <v>kobieta</v>
      </c>
      <c r="D94" s="5">
        <f t="shared" si="9"/>
        <v>24.901369863013699</v>
      </c>
      <c r="E94" s="1">
        <v>33281</v>
      </c>
      <c r="F94" s="3">
        <f t="shared" si="10"/>
        <v>2</v>
      </c>
      <c r="G94" t="s">
        <v>12</v>
      </c>
      <c r="H94" t="str">
        <f t="shared" si="11"/>
        <v/>
      </c>
      <c r="I94" t="str">
        <f t="shared" si="12"/>
        <v/>
      </c>
      <c r="J94" t="str">
        <f t="shared" si="13"/>
        <v/>
      </c>
      <c r="K94">
        <f t="shared" si="14"/>
        <v>1</v>
      </c>
      <c r="L94">
        <f t="shared" si="15"/>
        <v>25</v>
      </c>
    </row>
    <row r="95" spans="1:12" x14ac:dyDescent="0.25">
      <c r="A95" t="s">
        <v>75</v>
      </c>
      <c r="B95" t="s">
        <v>154</v>
      </c>
      <c r="C95" t="str">
        <f t="shared" si="8"/>
        <v>kobieta</v>
      </c>
      <c r="D95" s="5">
        <f t="shared" si="9"/>
        <v>56.090410958904108</v>
      </c>
      <c r="E95" s="1">
        <v>21897</v>
      </c>
      <c r="F95" s="3">
        <f t="shared" si="10"/>
        <v>12</v>
      </c>
      <c r="G95" t="s">
        <v>12</v>
      </c>
      <c r="H95" t="str">
        <f t="shared" si="11"/>
        <v/>
      </c>
      <c r="I95" t="str">
        <f t="shared" si="12"/>
        <v/>
      </c>
      <c r="J95" t="str">
        <f t="shared" si="13"/>
        <v/>
      </c>
      <c r="K95">
        <f t="shared" si="14"/>
        <v>1</v>
      </c>
      <c r="L95">
        <f t="shared" si="15"/>
        <v>29.999999999999996</v>
      </c>
    </row>
    <row r="96" spans="1:12" x14ac:dyDescent="0.25">
      <c r="A96" t="s">
        <v>155</v>
      </c>
      <c r="B96" t="s">
        <v>37</v>
      </c>
      <c r="C96" t="str">
        <f t="shared" si="8"/>
        <v>kobieta</v>
      </c>
      <c r="D96" s="5">
        <f t="shared" si="9"/>
        <v>65.112328767123287</v>
      </c>
      <c r="E96" s="1">
        <v>18604</v>
      </c>
      <c r="F96" s="3">
        <f t="shared" si="10"/>
        <v>12</v>
      </c>
      <c r="G96" t="s">
        <v>40</v>
      </c>
      <c r="H96" t="str">
        <f t="shared" si="11"/>
        <v/>
      </c>
      <c r="I96" t="str">
        <f t="shared" si="12"/>
        <v/>
      </c>
      <c r="J96">
        <f t="shared" si="13"/>
        <v>1</v>
      </c>
      <c r="K96" t="str">
        <f t="shared" si="14"/>
        <v/>
      </c>
      <c r="L96">
        <f t="shared" si="15"/>
        <v>79</v>
      </c>
    </row>
    <row r="97" spans="1:12" x14ac:dyDescent="0.25">
      <c r="A97" t="s">
        <v>156</v>
      </c>
      <c r="B97" t="s">
        <v>157</v>
      </c>
      <c r="C97" t="str">
        <f t="shared" si="8"/>
        <v>kobieta</v>
      </c>
      <c r="D97" s="5">
        <f t="shared" si="9"/>
        <v>64.273972602739732</v>
      </c>
      <c r="E97" s="1">
        <v>18910</v>
      </c>
      <c r="F97" s="3">
        <f t="shared" si="10"/>
        <v>10</v>
      </c>
      <c r="G97" t="s">
        <v>12</v>
      </c>
      <c r="H97" t="str">
        <f t="shared" si="11"/>
        <v/>
      </c>
      <c r="I97" t="str">
        <f t="shared" si="12"/>
        <v/>
      </c>
      <c r="J97" t="str">
        <f t="shared" si="13"/>
        <v/>
      </c>
      <c r="K97">
        <f t="shared" si="14"/>
        <v>1</v>
      </c>
      <c r="L97">
        <f t="shared" si="15"/>
        <v>79</v>
      </c>
    </row>
    <row r="98" spans="1:12" x14ac:dyDescent="0.25">
      <c r="A98" t="s">
        <v>158</v>
      </c>
      <c r="B98" t="s">
        <v>47</v>
      </c>
      <c r="C98" t="str">
        <f t="shared" si="8"/>
        <v>kobieta</v>
      </c>
      <c r="D98" s="5">
        <f t="shared" si="9"/>
        <v>69.353424657534248</v>
      </c>
      <c r="E98" s="1">
        <v>17056</v>
      </c>
      <c r="F98" s="3">
        <f t="shared" si="10"/>
        <v>9</v>
      </c>
      <c r="G98" t="s">
        <v>9</v>
      </c>
      <c r="H98">
        <f t="shared" si="11"/>
        <v>1</v>
      </c>
      <c r="I98" t="str">
        <f t="shared" si="12"/>
        <v/>
      </c>
      <c r="J98" t="str">
        <f t="shared" si="13"/>
        <v/>
      </c>
      <c r="K98" t="str">
        <f t="shared" si="14"/>
        <v/>
      </c>
      <c r="L98">
        <f t="shared" si="15"/>
        <v>79</v>
      </c>
    </row>
    <row r="99" spans="1:12" x14ac:dyDescent="0.25">
      <c r="A99" t="s">
        <v>159</v>
      </c>
      <c r="B99" t="s">
        <v>160</v>
      </c>
      <c r="C99" t="str">
        <f t="shared" si="8"/>
        <v>mężczyzna</v>
      </c>
      <c r="D99" s="5">
        <f t="shared" si="9"/>
        <v>54.112328767123287</v>
      </c>
      <c r="E99" s="1">
        <v>22619</v>
      </c>
      <c r="F99" s="3">
        <f t="shared" si="10"/>
        <v>12</v>
      </c>
      <c r="G99" t="s">
        <v>9</v>
      </c>
      <c r="H99" t="str">
        <f t="shared" si="11"/>
        <v/>
      </c>
      <c r="I99" t="str">
        <f t="shared" si="12"/>
        <v/>
      </c>
      <c r="J99" t="str">
        <f t="shared" si="13"/>
        <v/>
      </c>
      <c r="K99" t="str">
        <f t="shared" si="14"/>
        <v/>
      </c>
      <c r="L99">
        <f t="shared" si="15"/>
        <v>36</v>
      </c>
    </row>
    <row r="100" spans="1:12" x14ac:dyDescent="0.25">
      <c r="A100" t="s">
        <v>161</v>
      </c>
      <c r="B100" t="s">
        <v>37</v>
      </c>
      <c r="C100" t="str">
        <f t="shared" si="8"/>
        <v>kobieta</v>
      </c>
      <c r="D100" s="5">
        <f t="shared" si="9"/>
        <v>62</v>
      </c>
      <c r="E100" s="1">
        <v>19740</v>
      </c>
      <c r="F100" s="3">
        <f t="shared" si="10"/>
        <v>1</v>
      </c>
      <c r="G100" t="s">
        <v>12</v>
      </c>
      <c r="H100" t="str">
        <f t="shared" si="11"/>
        <v/>
      </c>
      <c r="I100" t="str">
        <f t="shared" si="12"/>
        <v/>
      </c>
      <c r="J100" t="str">
        <f t="shared" si="13"/>
        <v/>
      </c>
      <c r="K100">
        <f t="shared" si="14"/>
        <v>1</v>
      </c>
      <c r="L100">
        <f t="shared" si="15"/>
        <v>79</v>
      </c>
    </row>
    <row r="101" spans="1:12" x14ac:dyDescent="0.25">
      <c r="A101" t="s">
        <v>162</v>
      </c>
      <c r="B101" t="s">
        <v>131</v>
      </c>
      <c r="C101" t="str">
        <f t="shared" si="8"/>
        <v>kobieta</v>
      </c>
      <c r="D101" s="5">
        <f t="shared" si="9"/>
        <v>49.720547945205482</v>
      </c>
      <c r="E101" s="1">
        <v>24222</v>
      </c>
      <c r="F101" s="3">
        <f t="shared" si="10"/>
        <v>4</v>
      </c>
      <c r="G101" t="s">
        <v>6</v>
      </c>
      <c r="H101" t="str">
        <f t="shared" si="11"/>
        <v/>
      </c>
      <c r="I101">
        <f t="shared" si="12"/>
        <v>1</v>
      </c>
      <c r="J101" t="str">
        <f t="shared" si="13"/>
        <v/>
      </c>
      <c r="K101" t="str">
        <f t="shared" si="14"/>
        <v/>
      </c>
      <c r="L101">
        <f t="shared" si="15"/>
        <v>29.999999999999996</v>
      </c>
    </row>
    <row r="102" spans="1:12" x14ac:dyDescent="0.25">
      <c r="A102" t="s">
        <v>163</v>
      </c>
      <c r="B102" t="s">
        <v>37</v>
      </c>
      <c r="C102" t="str">
        <f t="shared" si="8"/>
        <v>kobieta</v>
      </c>
      <c r="D102" s="5">
        <f t="shared" si="9"/>
        <v>68.969863013698628</v>
      </c>
      <c r="E102" s="1">
        <v>17196</v>
      </c>
      <c r="F102" s="3">
        <f t="shared" si="10"/>
        <v>1</v>
      </c>
      <c r="G102" t="s">
        <v>40</v>
      </c>
      <c r="H102" t="str">
        <f t="shared" si="11"/>
        <v/>
      </c>
      <c r="I102" t="str">
        <f t="shared" si="12"/>
        <v/>
      </c>
      <c r="J102">
        <f t="shared" si="13"/>
        <v>1</v>
      </c>
      <c r="K102" t="str">
        <f t="shared" si="14"/>
        <v/>
      </c>
      <c r="L102">
        <f t="shared" si="15"/>
        <v>79</v>
      </c>
    </row>
    <row r="103" spans="1:12" x14ac:dyDescent="0.25">
      <c r="A103" t="s">
        <v>164</v>
      </c>
      <c r="B103" t="s">
        <v>52</v>
      </c>
      <c r="C103" t="str">
        <f t="shared" si="8"/>
        <v>kobieta</v>
      </c>
      <c r="D103" s="5">
        <f t="shared" si="9"/>
        <v>28.375342465753423</v>
      </c>
      <c r="E103" s="1">
        <v>32013</v>
      </c>
      <c r="F103" s="3">
        <f t="shared" si="10"/>
        <v>8</v>
      </c>
      <c r="G103" t="s">
        <v>12</v>
      </c>
      <c r="H103" t="str">
        <f t="shared" si="11"/>
        <v/>
      </c>
      <c r="I103" t="str">
        <f t="shared" si="12"/>
        <v/>
      </c>
      <c r="J103" t="str">
        <f t="shared" si="13"/>
        <v/>
      </c>
      <c r="K103">
        <f t="shared" si="14"/>
        <v>1</v>
      </c>
      <c r="L103">
        <f t="shared" si="15"/>
        <v>25</v>
      </c>
    </row>
    <row r="104" spans="1:12" x14ac:dyDescent="0.25">
      <c r="A104" t="s">
        <v>163</v>
      </c>
      <c r="B104" t="s">
        <v>39</v>
      </c>
      <c r="C104" t="str">
        <f t="shared" si="8"/>
        <v>kobieta</v>
      </c>
      <c r="D104" s="5">
        <f t="shared" si="9"/>
        <v>51.208219178082189</v>
      </c>
      <c r="E104" s="1">
        <v>23679</v>
      </c>
      <c r="F104" s="3">
        <f t="shared" si="10"/>
        <v>10</v>
      </c>
      <c r="G104" t="s">
        <v>12</v>
      </c>
      <c r="H104" t="str">
        <f t="shared" si="11"/>
        <v/>
      </c>
      <c r="I104" t="str">
        <f t="shared" si="12"/>
        <v/>
      </c>
      <c r="J104" t="str">
        <f t="shared" si="13"/>
        <v/>
      </c>
      <c r="K104">
        <f t="shared" si="14"/>
        <v>1</v>
      </c>
      <c r="L104">
        <f t="shared" si="15"/>
        <v>29.999999999999996</v>
      </c>
    </row>
    <row r="105" spans="1:12" x14ac:dyDescent="0.25">
      <c r="A105" t="s">
        <v>75</v>
      </c>
      <c r="B105" t="s">
        <v>165</v>
      </c>
      <c r="C105" t="str">
        <f t="shared" si="8"/>
        <v>kobieta</v>
      </c>
      <c r="D105" s="5">
        <f t="shared" si="9"/>
        <v>44.194520547945203</v>
      </c>
      <c r="E105" s="1">
        <v>26239</v>
      </c>
      <c r="F105" s="3">
        <f t="shared" si="10"/>
        <v>11</v>
      </c>
      <c r="G105" t="s">
        <v>12</v>
      </c>
      <c r="H105" t="str">
        <f t="shared" si="11"/>
        <v/>
      </c>
      <c r="I105" t="str">
        <f t="shared" si="12"/>
        <v/>
      </c>
      <c r="J105" t="str">
        <f t="shared" si="13"/>
        <v/>
      </c>
      <c r="K105">
        <f t="shared" si="14"/>
        <v>1</v>
      </c>
      <c r="L105">
        <f t="shared" si="15"/>
        <v>37.5</v>
      </c>
    </row>
    <row r="106" spans="1:12" x14ac:dyDescent="0.25">
      <c r="A106" t="s">
        <v>166</v>
      </c>
      <c r="B106" t="s">
        <v>167</v>
      </c>
      <c r="C106" t="str">
        <f t="shared" si="8"/>
        <v>mężczyzna</v>
      </c>
      <c r="D106" s="5">
        <f t="shared" si="9"/>
        <v>31.769863013698629</v>
      </c>
      <c r="E106" s="1">
        <v>30774</v>
      </c>
      <c r="F106" s="3">
        <f t="shared" si="10"/>
        <v>4</v>
      </c>
      <c r="G106" t="s">
        <v>6</v>
      </c>
      <c r="H106" t="str">
        <f t="shared" si="11"/>
        <v/>
      </c>
      <c r="I106" t="str">
        <f t="shared" si="12"/>
        <v/>
      </c>
      <c r="J106" t="str">
        <f t="shared" si="13"/>
        <v/>
      </c>
      <c r="K106" t="str">
        <f t="shared" si="14"/>
        <v/>
      </c>
      <c r="L106">
        <f t="shared" si="15"/>
        <v>45</v>
      </c>
    </row>
    <row r="107" spans="1:12" x14ac:dyDescent="0.25">
      <c r="A107" t="s">
        <v>168</v>
      </c>
      <c r="B107" t="s">
        <v>169</v>
      </c>
      <c r="C107" t="str">
        <f t="shared" si="8"/>
        <v>mężczyzna</v>
      </c>
      <c r="D107" s="5">
        <f t="shared" si="9"/>
        <v>45.347945205479455</v>
      </c>
      <c r="E107" s="1">
        <v>25818</v>
      </c>
      <c r="F107" s="3">
        <f t="shared" si="10"/>
        <v>9</v>
      </c>
      <c r="G107" t="s">
        <v>6</v>
      </c>
      <c r="H107" t="str">
        <f t="shared" si="11"/>
        <v/>
      </c>
      <c r="I107" t="str">
        <f t="shared" si="12"/>
        <v/>
      </c>
      <c r="J107" t="str">
        <f t="shared" si="13"/>
        <v/>
      </c>
      <c r="K107" t="str">
        <f t="shared" si="14"/>
        <v/>
      </c>
      <c r="L107">
        <f t="shared" si="15"/>
        <v>36</v>
      </c>
    </row>
    <row r="108" spans="1:12" x14ac:dyDescent="0.25">
      <c r="A108" t="s">
        <v>170</v>
      </c>
      <c r="B108" t="s">
        <v>171</v>
      </c>
      <c r="C108" t="str">
        <f t="shared" si="8"/>
        <v>kobieta</v>
      </c>
      <c r="D108" s="5">
        <f t="shared" si="9"/>
        <v>70.797260273972597</v>
      </c>
      <c r="E108" s="1">
        <v>16529</v>
      </c>
      <c r="F108" s="3">
        <f t="shared" si="10"/>
        <v>4</v>
      </c>
      <c r="G108" t="s">
        <v>40</v>
      </c>
      <c r="H108" t="str">
        <f t="shared" si="11"/>
        <v/>
      </c>
      <c r="I108" t="str">
        <f t="shared" si="12"/>
        <v/>
      </c>
      <c r="J108">
        <f t="shared" si="13"/>
        <v>1</v>
      </c>
      <c r="K108" t="str">
        <f t="shared" si="14"/>
        <v/>
      </c>
      <c r="L108">
        <f t="shared" si="15"/>
        <v>79</v>
      </c>
    </row>
    <row r="109" spans="1:12" x14ac:dyDescent="0.25">
      <c r="A109" t="s">
        <v>172</v>
      </c>
      <c r="B109" t="s">
        <v>5</v>
      </c>
      <c r="C109" t="str">
        <f t="shared" si="8"/>
        <v>kobieta</v>
      </c>
      <c r="D109" s="5">
        <f t="shared" si="9"/>
        <v>32.438356164383563</v>
      </c>
      <c r="E109" s="1">
        <v>30530</v>
      </c>
      <c r="F109" s="3">
        <f t="shared" si="10"/>
        <v>8</v>
      </c>
      <c r="G109" t="s">
        <v>40</v>
      </c>
      <c r="H109" t="str">
        <f t="shared" si="11"/>
        <v/>
      </c>
      <c r="I109" t="str">
        <f t="shared" si="12"/>
        <v/>
      </c>
      <c r="J109">
        <f t="shared" si="13"/>
        <v>1</v>
      </c>
      <c r="K109" t="str">
        <f t="shared" si="14"/>
        <v/>
      </c>
      <c r="L109">
        <f t="shared" si="15"/>
        <v>37.5</v>
      </c>
    </row>
    <row r="110" spans="1:12" x14ac:dyDescent="0.25">
      <c r="A110" t="s">
        <v>173</v>
      </c>
      <c r="B110" t="s">
        <v>77</v>
      </c>
      <c r="C110" t="str">
        <f t="shared" si="8"/>
        <v>mężczyzna</v>
      </c>
      <c r="D110" s="5">
        <f t="shared" si="9"/>
        <v>29.504109589041096</v>
      </c>
      <c r="E110" s="1">
        <v>31601</v>
      </c>
      <c r="F110" s="3">
        <f t="shared" si="10"/>
        <v>7</v>
      </c>
      <c r="G110" t="s">
        <v>12</v>
      </c>
      <c r="H110" t="str">
        <f t="shared" si="11"/>
        <v/>
      </c>
      <c r="I110" t="str">
        <f t="shared" si="12"/>
        <v/>
      </c>
      <c r="J110" t="str">
        <f t="shared" si="13"/>
        <v/>
      </c>
      <c r="K110" t="str">
        <f t="shared" si="14"/>
        <v/>
      </c>
      <c r="L110">
        <f t="shared" si="15"/>
        <v>30</v>
      </c>
    </row>
    <row r="111" spans="1:12" x14ac:dyDescent="0.25">
      <c r="A111" t="s">
        <v>174</v>
      </c>
      <c r="B111" t="s">
        <v>157</v>
      </c>
      <c r="C111" t="str">
        <f t="shared" si="8"/>
        <v>kobieta</v>
      </c>
      <c r="D111" s="5">
        <f t="shared" si="9"/>
        <v>38.200000000000003</v>
      </c>
      <c r="E111" s="1">
        <v>28427</v>
      </c>
      <c r="F111" s="3">
        <f t="shared" si="10"/>
        <v>10</v>
      </c>
      <c r="G111" t="s">
        <v>12</v>
      </c>
      <c r="H111" t="str">
        <f t="shared" si="11"/>
        <v/>
      </c>
      <c r="I111" t="str">
        <f t="shared" si="12"/>
        <v/>
      </c>
      <c r="J111" t="str">
        <f t="shared" si="13"/>
        <v/>
      </c>
      <c r="K111">
        <f t="shared" si="14"/>
        <v>1</v>
      </c>
      <c r="L111">
        <f t="shared" si="15"/>
        <v>37.5</v>
      </c>
    </row>
    <row r="112" spans="1:12" x14ac:dyDescent="0.25">
      <c r="A112" t="s">
        <v>175</v>
      </c>
      <c r="B112" t="s">
        <v>176</v>
      </c>
      <c r="C112" t="str">
        <f t="shared" si="8"/>
        <v>kobieta</v>
      </c>
      <c r="D112" s="5">
        <f t="shared" si="9"/>
        <v>52.68767123287671</v>
      </c>
      <c r="E112" s="1">
        <v>23139</v>
      </c>
      <c r="F112" s="3">
        <f t="shared" si="10"/>
        <v>5</v>
      </c>
      <c r="G112" t="s">
        <v>12</v>
      </c>
      <c r="H112" t="str">
        <f t="shared" si="11"/>
        <v/>
      </c>
      <c r="I112" t="str">
        <f t="shared" si="12"/>
        <v/>
      </c>
      <c r="J112" t="str">
        <f t="shared" si="13"/>
        <v/>
      </c>
      <c r="K112">
        <f t="shared" si="14"/>
        <v>1</v>
      </c>
      <c r="L112">
        <f t="shared" si="15"/>
        <v>29.999999999999996</v>
      </c>
    </row>
    <row r="113" spans="1:12" x14ac:dyDescent="0.25">
      <c r="A113" t="s">
        <v>174</v>
      </c>
      <c r="B113" t="s">
        <v>177</v>
      </c>
      <c r="C113" t="str">
        <f t="shared" si="8"/>
        <v>kobieta</v>
      </c>
      <c r="D113" s="5">
        <f t="shared" si="9"/>
        <v>34.271232876712325</v>
      </c>
      <c r="E113" s="1">
        <v>29861</v>
      </c>
      <c r="F113" s="3">
        <f t="shared" si="10"/>
        <v>10</v>
      </c>
      <c r="G113" t="s">
        <v>12</v>
      </c>
      <c r="H113" t="str">
        <f t="shared" si="11"/>
        <v/>
      </c>
      <c r="I113" t="str">
        <f t="shared" si="12"/>
        <v/>
      </c>
      <c r="J113" t="str">
        <f t="shared" si="13"/>
        <v/>
      </c>
      <c r="K113">
        <f t="shared" si="14"/>
        <v>1</v>
      </c>
      <c r="L113">
        <f t="shared" si="15"/>
        <v>37.5</v>
      </c>
    </row>
    <row r="114" spans="1:12" x14ac:dyDescent="0.25">
      <c r="A114" t="s">
        <v>178</v>
      </c>
      <c r="B114" t="s">
        <v>179</v>
      </c>
      <c r="C114" t="str">
        <f t="shared" si="8"/>
        <v>mężczyzna</v>
      </c>
      <c r="D114" s="5">
        <f t="shared" si="9"/>
        <v>26.917808219178081</v>
      </c>
      <c r="E114" s="1">
        <v>32545</v>
      </c>
      <c r="F114" s="3">
        <f t="shared" si="10"/>
        <v>2</v>
      </c>
      <c r="G114" t="s">
        <v>40</v>
      </c>
      <c r="H114" t="str">
        <f t="shared" si="11"/>
        <v/>
      </c>
      <c r="I114" t="str">
        <f t="shared" si="12"/>
        <v/>
      </c>
      <c r="J114" t="str">
        <f t="shared" si="13"/>
        <v/>
      </c>
      <c r="K114" t="str">
        <f t="shared" si="14"/>
        <v/>
      </c>
      <c r="L114">
        <f t="shared" si="15"/>
        <v>30</v>
      </c>
    </row>
    <row r="115" spans="1:12" x14ac:dyDescent="0.25">
      <c r="A115" t="s">
        <v>180</v>
      </c>
      <c r="B115" t="s">
        <v>94</v>
      </c>
      <c r="C115" t="str">
        <f t="shared" si="8"/>
        <v>mężczyzna</v>
      </c>
      <c r="D115" s="5">
        <f t="shared" si="9"/>
        <v>35.641095890410959</v>
      </c>
      <c r="E115" s="1">
        <v>29361</v>
      </c>
      <c r="F115" s="3">
        <f t="shared" si="10"/>
        <v>5</v>
      </c>
      <c r="G115" t="s">
        <v>12</v>
      </c>
      <c r="H115" t="str">
        <f t="shared" si="11"/>
        <v/>
      </c>
      <c r="I115" t="str">
        <f t="shared" si="12"/>
        <v/>
      </c>
      <c r="J115" t="str">
        <f t="shared" si="13"/>
        <v/>
      </c>
      <c r="K115" t="str">
        <f t="shared" si="14"/>
        <v/>
      </c>
      <c r="L115">
        <f t="shared" si="15"/>
        <v>45</v>
      </c>
    </row>
    <row r="116" spans="1:12" x14ac:dyDescent="0.25">
      <c r="A116" t="s">
        <v>181</v>
      </c>
      <c r="B116" t="s">
        <v>49</v>
      </c>
      <c r="C116" t="str">
        <f t="shared" si="8"/>
        <v>mężczyzna</v>
      </c>
      <c r="D116" s="5">
        <f t="shared" si="9"/>
        <v>67.391780821917806</v>
      </c>
      <c r="E116" s="1">
        <v>17772</v>
      </c>
      <c r="F116" s="3">
        <f t="shared" si="10"/>
        <v>8</v>
      </c>
      <c r="G116" t="s">
        <v>40</v>
      </c>
      <c r="H116" t="str">
        <f t="shared" si="11"/>
        <v/>
      </c>
      <c r="I116" t="str">
        <f t="shared" si="12"/>
        <v/>
      </c>
      <c r="J116" t="str">
        <f t="shared" si="13"/>
        <v/>
      </c>
      <c r="K116" t="str">
        <f t="shared" si="14"/>
        <v/>
      </c>
      <c r="L116">
        <f t="shared" si="15"/>
        <v>85</v>
      </c>
    </row>
    <row r="117" spans="1:12" x14ac:dyDescent="0.25">
      <c r="A117" t="s">
        <v>182</v>
      </c>
      <c r="B117" t="s">
        <v>183</v>
      </c>
      <c r="C117" t="str">
        <f t="shared" si="8"/>
        <v>kobieta</v>
      </c>
      <c r="D117" s="5">
        <f t="shared" si="9"/>
        <v>37.780821917808218</v>
      </c>
      <c r="E117" s="1">
        <v>28580</v>
      </c>
      <c r="F117" s="3">
        <f t="shared" si="10"/>
        <v>3</v>
      </c>
      <c r="G117" t="s">
        <v>6</v>
      </c>
      <c r="H117" t="str">
        <f t="shared" si="11"/>
        <v/>
      </c>
      <c r="I117">
        <f t="shared" si="12"/>
        <v>1</v>
      </c>
      <c r="J117" t="str">
        <f t="shared" si="13"/>
        <v/>
      </c>
      <c r="K117" t="str">
        <f t="shared" si="14"/>
        <v/>
      </c>
      <c r="L117">
        <f t="shared" si="15"/>
        <v>37.5</v>
      </c>
    </row>
    <row r="118" spans="1:12" x14ac:dyDescent="0.25">
      <c r="A118" t="s">
        <v>184</v>
      </c>
      <c r="B118" t="s">
        <v>185</v>
      </c>
      <c r="C118" t="str">
        <f t="shared" si="8"/>
        <v>kobieta</v>
      </c>
      <c r="D118" s="5">
        <f t="shared" si="9"/>
        <v>58.126027397260273</v>
      </c>
      <c r="E118" s="1">
        <v>21154</v>
      </c>
      <c r="F118" s="3">
        <f t="shared" si="10"/>
        <v>11</v>
      </c>
      <c r="G118" t="s">
        <v>40</v>
      </c>
      <c r="H118" t="str">
        <f t="shared" si="11"/>
        <v/>
      </c>
      <c r="I118" t="str">
        <f t="shared" si="12"/>
        <v/>
      </c>
      <c r="J118">
        <f t="shared" si="13"/>
        <v>1</v>
      </c>
      <c r="K118" t="str">
        <f t="shared" si="14"/>
        <v/>
      </c>
      <c r="L118">
        <f t="shared" si="15"/>
        <v>29.999999999999996</v>
      </c>
    </row>
    <row r="119" spans="1:12" x14ac:dyDescent="0.25">
      <c r="A119" t="s">
        <v>186</v>
      </c>
      <c r="B119" t="s">
        <v>54</v>
      </c>
      <c r="C119" t="str">
        <f t="shared" si="8"/>
        <v>kobieta</v>
      </c>
      <c r="D119" s="5">
        <f t="shared" si="9"/>
        <v>66.265753424657532</v>
      </c>
      <c r="E119" s="1">
        <v>18183</v>
      </c>
      <c r="F119" s="3">
        <f t="shared" si="10"/>
        <v>10</v>
      </c>
      <c r="G119" t="s">
        <v>12</v>
      </c>
      <c r="H119" t="str">
        <f t="shared" si="11"/>
        <v/>
      </c>
      <c r="I119" t="str">
        <f t="shared" si="12"/>
        <v/>
      </c>
      <c r="J119" t="str">
        <f t="shared" si="13"/>
        <v/>
      </c>
      <c r="K119">
        <f t="shared" si="14"/>
        <v>1</v>
      </c>
      <c r="L119">
        <f t="shared" si="15"/>
        <v>79</v>
      </c>
    </row>
    <row r="120" spans="1:12" x14ac:dyDescent="0.25">
      <c r="A120" t="s">
        <v>187</v>
      </c>
      <c r="B120" t="s">
        <v>188</v>
      </c>
      <c r="C120" t="str">
        <f t="shared" si="8"/>
        <v>kobieta</v>
      </c>
      <c r="D120" s="5">
        <f t="shared" si="9"/>
        <v>59.561643835616437</v>
      </c>
      <c r="E120" s="1">
        <v>20630</v>
      </c>
      <c r="F120" s="3">
        <f t="shared" si="10"/>
        <v>6</v>
      </c>
      <c r="G120" t="s">
        <v>6</v>
      </c>
      <c r="H120" t="str">
        <f t="shared" si="11"/>
        <v/>
      </c>
      <c r="I120">
        <f t="shared" si="12"/>
        <v>1</v>
      </c>
      <c r="J120" t="str">
        <f t="shared" si="13"/>
        <v/>
      </c>
      <c r="K120" t="str">
        <f t="shared" si="14"/>
        <v/>
      </c>
      <c r="L120">
        <f t="shared" si="15"/>
        <v>29.999999999999996</v>
      </c>
    </row>
    <row r="121" spans="1:12" x14ac:dyDescent="0.25">
      <c r="A121" t="s">
        <v>189</v>
      </c>
      <c r="B121" t="s">
        <v>49</v>
      </c>
      <c r="C121" t="str">
        <f t="shared" si="8"/>
        <v>mężczyzna</v>
      </c>
      <c r="D121" s="5">
        <f t="shared" si="9"/>
        <v>21.934246575342467</v>
      </c>
      <c r="E121" s="1">
        <v>34364</v>
      </c>
      <c r="F121" s="3">
        <f t="shared" si="10"/>
        <v>1</v>
      </c>
      <c r="G121" t="s">
        <v>12</v>
      </c>
      <c r="H121" t="str">
        <f t="shared" si="11"/>
        <v/>
      </c>
      <c r="I121" t="str">
        <f t="shared" si="12"/>
        <v/>
      </c>
      <c r="J121" t="str">
        <f t="shared" si="13"/>
        <v/>
      </c>
      <c r="K121" t="str">
        <f t="shared" si="14"/>
        <v/>
      </c>
      <c r="L121">
        <f t="shared" si="15"/>
        <v>30</v>
      </c>
    </row>
    <row r="122" spans="1:12" x14ac:dyDescent="0.25">
      <c r="A122" t="s">
        <v>190</v>
      </c>
      <c r="B122" t="s">
        <v>20</v>
      </c>
      <c r="C122" t="str">
        <f t="shared" si="8"/>
        <v>kobieta</v>
      </c>
      <c r="D122" s="5">
        <f t="shared" si="9"/>
        <v>45.994520547945207</v>
      </c>
      <c r="E122" s="1">
        <v>25582</v>
      </c>
      <c r="F122" s="3">
        <f t="shared" si="10"/>
        <v>1</v>
      </c>
      <c r="G122" t="s">
        <v>6</v>
      </c>
      <c r="H122" t="str">
        <f t="shared" si="11"/>
        <v/>
      </c>
      <c r="I122">
        <f t="shared" si="12"/>
        <v>1</v>
      </c>
      <c r="J122" t="str">
        <f t="shared" si="13"/>
        <v/>
      </c>
      <c r="K122" t="str">
        <f t="shared" si="14"/>
        <v/>
      </c>
      <c r="L122">
        <f t="shared" si="15"/>
        <v>29.999999999999996</v>
      </c>
    </row>
    <row r="123" spans="1:12" x14ac:dyDescent="0.25">
      <c r="A123" t="s">
        <v>191</v>
      </c>
      <c r="B123" t="s">
        <v>192</v>
      </c>
      <c r="C123" t="str">
        <f t="shared" si="8"/>
        <v>kobieta</v>
      </c>
      <c r="D123" s="5">
        <f t="shared" si="9"/>
        <v>35.671232876712331</v>
      </c>
      <c r="E123" s="1">
        <v>29350</v>
      </c>
      <c r="F123" s="3">
        <f t="shared" si="10"/>
        <v>5</v>
      </c>
      <c r="G123" t="s">
        <v>12</v>
      </c>
      <c r="H123" t="str">
        <f t="shared" si="11"/>
        <v/>
      </c>
      <c r="I123" t="str">
        <f t="shared" si="12"/>
        <v/>
      </c>
      <c r="J123" t="str">
        <f t="shared" si="13"/>
        <v/>
      </c>
      <c r="K123">
        <f t="shared" si="14"/>
        <v>1</v>
      </c>
      <c r="L123">
        <f t="shared" si="15"/>
        <v>37.5</v>
      </c>
    </row>
    <row r="124" spans="1:12" x14ac:dyDescent="0.25">
      <c r="A124" t="s">
        <v>193</v>
      </c>
      <c r="B124" t="s">
        <v>194</v>
      </c>
      <c r="C124" t="str">
        <f t="shared" si="8"/>
        <v>kobieta</v>
      </c>
      <c r="D124" s="5">
        <f t="shared" si="9"/>
        <v>56.61917808219178</v>
      </c>
      <c r="E124" s="1">
        <v>21704</v>
      </c>
      <c r="F124" s="3">
        <f t="shared" si="10"/>
        <v>6</v>
      </c>
      <c r="G124" t="s">
        <v>6</v>
      </c>
      <c r="H124" t="str">
        <f t="shared" si="11"/>
        <v/>
      </c>
      <c r="I124">
        <f t="shared" si="12"/>
        <v>1</v>
      </c>
      <c r="J124" t="str">
        <f t="shared" si="13"/>
        <v/>
      </c>
      <c r="K124" t="str">
        <f t="shared" si="14"/>
        <v/>
      </c>
      <c r="L124">
        <f t="shared" si="15"/>
        <v>29.999999999999996</v>
      </c>
    </row>
    <row r="125" spans="1:12" x14ac:dyDescent="0.25">
      <c r="A125" t="s">
        <v>195</v>
      </c>
      <c r="B125" t="s">
        <v>192</v>
      </c>
      <c r="C125" t="str">
        <f t="shared" si="8"/>
        <v>kobieta</v>
      </c>
      <c r="D125" s="5">
        <f t="shared" si="9"/>
        <v>60.093150684931508</v>
      </c>
      <c r="E125" s="1">
        <v>20436</v>
      </c>
      <c r="F125" s="3">
        <f t="shared" si="10"/>
        <v>12</v>
      </c>
      <c r="G125" t="s">
        <v>12</v>
      </c>
      <c r="H125" t="str">
        <f t="shared" si="11"/>
        <v/>
      </c>
      <c r="I125" t="str">
        <f t="shared" si="12"/>
        <v/>
      </c>
      <c r="J125" t="str">
        <f t="shared" si="13"/>
        <v/>
      </c>
      <c r="K125">
        <f t="shared" si="14"/>
        <v>1</v>
      </c>
      <c r="L125">
        <f t="shared" si="15"/>
        <v>79</v>
      </c>
    </row>
    <row r="126" spans="1:12" x14ac:dyDescent="0.25">
      <c r="A126" t="s">
        <v>196</v>
      </c>
      <c r="B126" t="s">
        <v>139</v>
      </c>
      <c r="C126" t="str">
        <f t="shared" si="8"/>
        <v>mężczyzna</v>
      </c>
      <c r="D126" s="5">
        <f t="shared" si="9"/>
        <v>49.027397260273972</v>
      </c>
      <c r="E126" s="1">
        <v>24475</v>
      </c>
      <c r="F126" s="3">
        <f t="shared" si="10"/>
        <v>1</v>
      </c>
      <c r="G126" t="s">
        <v>12</v>
      </c>
      <c r="H126" t="str">
        <f t="shared" si="11"/>
        <v/>
      </c>
      <c r="I126" t="str">
        <f t="shared" si="12"/>
        <v/>
      </c>
      <c r="J126" t="str">
        <f t="shared" si="13"/>
        <v/>
      </c>
      <c r="K126" t="str">
        <f t="shared" si="14"/>
        <v/>
      </c>
      <c r="L126">
        <f t="shared" si="15"/>
        <v>36</v>
      </c>
    </row>
    <row r="127" spans="1:12" x14ac:dyDescent="0.25">
      <c r="A127" t="s">
        <v>197</v>
      </c>
      <c r="B127" t="s">
        <v>87</v>
      </c>
      <c r="C127" t="str">
        <f t="shared" si="8"/>
        <v>mężczyzna</v>
      </c>
      <c r="D127" s="5">
        <f t="shared" si="9"/>
        <v>42.731506849315068</v>
      </c>
      <c r="E127" s="1">
        <v>26773</v>
      </c>
      <c r="F127" s="3">
        <f t="shared" si="10"/>
        <v>4</v>
      </c>
      <c r="G127" t="s">
        <v>6</v>
      </c>
      <c r="H127" t="str">
        <f t="shared" si="11"/>
        <v/>
      </c>
      <c r="I127" t="str">
        <f t="shared" si="12"/>
        <v/>
      </c>
      <c r="J127" t="str">
        <f t="shared" si="13"/>
        <v/>
      </c>
      <c r="K127" t="str">
        <f t="shared" si="14"/>
        <v/>
      </c>
      <c r="L127">
        <f t="shared" si="15"/>
        <v>45</v>
      </c>
    </row>
    <row r="128" spans="1:12" x14ac:dyDescent="0.25">
      <c r="A128" t="s">
        <v>198</v>
      </c>
      <c r="B128" t="s">
        <v>199</v>
      </c>
      <c r="C128" t="str">
        <f t="shared" si="8"/>
        <v>kobieta</v>
      </c>
      <c r="D128" s="5">
        <f t="shared" si="9"/>
        <v>67.676712328767124</v>
      </c>
      <c r="E128" s="1">
        <v>17668</v>
      </c>
      <c r="F128" s="3">
        <f t="shared" si="10"/>
        <v>5</v>
      </c>
      <c r="G128" t="s">
        <v>12</v>
      </c>
      <c r="H128" t="str">
        <f t="shared" si="11"/>
        <v/>
      </c>
      <c r="I128" t="str">
        <f t="shared" si="12"/>
        <v/>
      </c>
      <c r="J128" t="str">
        <f t="shared" si="13"/>
        <v/>
      </c>
      <c r="K128">
        <f t="shared" si="14"/>
        <v>1</v>
      </c>
      <c r="L128">
        <f t="shared" si="15"/>
        <v>79</v>
      </c>
    </row>
    <row r="129" spans="1:12" x14ac:dyDescent="0.25">
      <c r="A129" t="s">
        <v>200</v>
      </c>
      <c r="B129" t="s">
        <v>201</v>
      </c>
      <c r="C129" t="str">
        <f t="shared" si="8"/>
        <v>kobieta</v>
      </c>
      <c r="D129" s="5">
        <f t="shared" si="9"/>
        <v>68.460273972602735</v>
      </c>
      <c r="E129" s="1">
        <v>17382</v>
      </c>
      <c r="F129" s="3">
        <f t="shared" si="10"/>
        <v>8</v>
      </c>
      <c r="G129" t="s">
        <v>12</v>
      </c>
      <c r="H129" t="str">
        <f t="shared" si="11"/>
        <v/>
      </c>
      <c r="I129" t="str">
        <f t="shared" si="12"/>
        <v/>
      </c>
      <c r="J129" t="str">
        <f t="shared" si="13"/>
        <v/>
      </c>
      <c r="K129">
        <f t="shared" si="14"/>
        <v>1</v>
      </c>
      <c r="L129">
        <f t="shared" si="15"/>
        <v>79</v>
      </c>
    </row>
    <row r="130" spans="1:12" x14ac:dyDescent="0.25">
      <c r="A130" t="s">
        <v>202</v>
      </c>
      <c r="B130" t="s">
        <v>8</v>
      </c>
      <c r="C130" t="str">
        <f t="shared" si="8"/>
        <v>mężczyzna</v>
      </c>
      <c r="D130" s="5">
        <f t="shared" si="9"/>
        <v>69.572602739726022</v>
      </c>
      <c r="E130" s="1">
        <v>16976</v>
      </c>
      <c r="F130" s="3">
        <f t="shared" si="10"/>
        <v>6</v>
      </c>
      <c r="G130" t="s">
        <v>6</v>
      </c>
      <c r="H130" t="str">
        <f t="shared" si="11"/>
        <v/>
      </c>
      <c r="I130" t="str">
        <f t="shared" si="12"/>
        <v/>
      </c>
      <c r="J130" t="str">
        <f t="shared" si="13"/>
        <v/>
      </c>
      <c r="K130" t="str">
        <f t="shared" si="14"/>
        <v/>
      </c>
      <c r="L130">
        <f t="shared" si="15"/>
        <v>85</v>
      </c>
    </row>
    <row r="131" spans="1:12" x14ac:dyDescent="0.25">
      <c r="A131" t="s">
        <v>203</v>
      </c>
      <c r="B131" t="s">
        <v>204</v>
      </c>
      <c r="C131" t="str">
        <f t="shared" ref="C131:C194" si="16">IF(RIGHT(B131,1)="a","kobieta","mężczyzna")</f>
        <v>mężczyzna</v>
      </c>
      <c r="D131" s="5">
        <f t="shared" ref="D131:D194" si="17">(O$28-E131)/365</f>
        <v>23.536986301369861</v>
      </c>
      <c r="E131" s="1">
        <v>33779</v>
      </c>
      <c r="F131" s="3">
        <f t="shared" ref="F131:F194" si="18">MONTH(E131)</f>
        <v>6</v>
      </c>
      <c r="G131" t="s">
        <v>40</v>
      </c>
      <c r="H131" t="str">
        <f t="shared" ref="H131:H194" si="19">IF(AND($G131 ="wies",C131="kobieta"),1,"")</f>
        <v/>
      </c>
      <c r="I131" t="str">
        <f t="shared" ref="I131:I194" si="20">IF(AND($G131 ="srednie miasto",C131="kobieta"),1,"")</f>
        <v/>
      </c>
      <c r="J131" t="str">
        <f t="shared" ref="J131:J194" si="21">IF(AND($G131 ="male miasto",C131="kobieta"),1,"")</f>
        <v/>
      </c>
      <c r="K131" t="str">
        <f t="shared" ref="K131:K194" si="22">IF(AND($G131 ="duze miasto",C131="kobieta"),1,"")</f>
        <v/>
      </c>
      <c r="L131">
        <f t="shared" ref="L131:L194" si="23">IF(C131="mężczyzna",30000,25000) * IF(D131&lt;=30,0.001,IF(D131&lt;=45,0.0015,0.0012)) + IF(D131&gt;=60,49,0)</f>
        <v>30</v>
      </c>
    </row>
    <row r="132" spans="1:12" x14ac:dyDescent="0.25">
      <c r="A132" t="s">
        <v>75</v>
      </c>
      <c r="B132" t="s">
        <v>37</v>
      </c>
      <c r="C132" t="str">
        <f t="shared" si="16"/>
        <v>kobieta</v>
      </c>
      <c r="D132" s="5">
        <f t="shared" si="17"/>
        <v>23.246575342465754</v>
      </c>
      <c r="E132" s="1">
        <v>33885</v>
      </c>
      <c r="F132" s="3">
        <f t="shared" si="18"/>
        <v>10</v>
      </c>
      <c r="G132" t="s">
        <v>6</v>
      </c>
      <c r="H132" t="str">
        <f t="shared" si="19"/>
        <v/>
      </c>
      <c r="I132">
        <f t="shared" si="20"/>
        <v>1</v>
      </c>
      <c r="J132" t="str">
        <f t="shared" si="21"/>
        <v/>
      </c>
      <c r="K132" t="str">
        <f t="shared" si="22"/>
        <v/>
      </c>
      <c r="L132">
        <f t="shared" si="23"/>
        <v>25</v>
      </c>
    </row>
    <row r="133" spans="1:12" x14ac:dyDescent="0.25">
      <c r="A133" t="s">
        <v>205</v>
      </c>
      <c r="B133" t="s">
        <v>25</v>
      </c>
      <c r="C133" t="str">
        <f t="shared" si="16"/>
        <v>kobieta</v>
      </c>
      <c r="D133" s="5">
        <f t="shared" si="17"/>
        <v>32.526027397260272</v>
      </c>
      <c r="E133" s="1">
        <v>30498</v>
      </c>
      <c r="F133" s="3">
        <f t="shared" si="18"/>
        <v>7</v>
      </c>
      <c r="G133" t="s">
        <v>9</v>
      </c>
      <c r="H133">
        <f t="shared" si="19"/>
        <v>1</v>
      </c>
      <c r="I133" t="str">
        <f t="shared" si="20"/>
        <v/>
      </c>
      <c r="J133" t="str">
        <f t="shared" si="21"/>
        <v/>
      </c>
      <c r="K133" t="str">
        <f t="shared" si="22"/>
        <v/>
      </c>
      <c r="L133">
        <f t="shared" si="23"/>
        <v>37.5</v>
      </c>
    </row>
    <row r="134" spans="1:12" x14ac:dyDescent="0.25">
      <c r="A134" t="s">
        <v>206</v>
      </c>
      <c r="B134" t="s">
        <v>167</v>
      </c>
      <c r="C134" t="str">
        <f t="shared" si="16"/>
        <v>mężczyzna</v>
      </c>
      <c r="D134" s="5">
        <f t="shared" si="17"/>
        <v>55.561643835616437</v>
      </c>
      <c r="E134" s="1">
        <v>22090</v>
      </c>
      <c r="F134" s="3">
        <f t="shared" si="18"/>
        <v>6</v>
      </c>
      <c r="G134" t="s">
        <v>9</v>
      </c>
      <c r="H134" t="str">
        <f t="shared" si="19"/>
        <v/>
      </c>
      <c r="I134" t="str">
        <f t="shared" si="20"/>
        <v/>
      </c>
      <c r="J134" t="str">
        <f t="shared" si="21"/>
        <v/>
      </c>
      <c r="K134" t="str">
        <f t="shared" si="22"/>
        <v/>
      </c>
      <c r="L134">
        <f t="shared" si="23"/>
        <v>36</v>
      </c>
    </row>
    <row r="135" spans="1:12" x14ac:dyDescent="0.25">
      <c r="A135" t="s">
        <v>207</v>
      </c>
      <c r="B135" t="s">
        <v>37</v>
      </c>
      <c r="C135" t="str">
        <f t="shared" si="16"/>
        <v>kobieta</v>
      </c>
      <c r="D135" s="5">
        <f t="shared" si="17"/>
        <v>39.539726027397258</v>
      </c>
      <c r="E135" s="1">
        <v>27938</v>
      </c>
      <c r="F135" s="3">
        <f t="shared" si="18"/>
        <v>6</v>
      </c>
      <c r="G135" t="s">
        <v>6</v>
      </c>
      <c r="H135" t="str">
        <f t="shared" si="19"/>
        <v/>
      </c>
      <c r="I135">
        <f t="shared" si="20"/>
        <v>1</v>
      </c>
      <c r="J135" t="str">
        <f t="shared" si="21"/>
        <v/>
      </c>
      <c r="K135" t="str">
        <f t="shared" si="22"/>
        <v/>
      </c>
      <c r="L135">
        <f t="shared" si="23"/>
        <v>37.5</v>
      </c>
    </row>
    <row r="136" spans="1:12" x14ac:dyDescent="0.25">
      <c r="A136" t="s">
        <v>208</v>
      </c>
      <c r="B136" t="s">
        <v>47</v>
      </c>
      <c r="C136" t="str">
        <f t="shared" si="16"/>
        <v>kobieta</v>
      </c>
      <c r="D136" s="5">
        <f t="shared" si="17"/>
        <v>50.980821917808221</v>
      </c>
      <c r="E136" s="1">
        <v>23762</v>
      </c>
      <c r="F136" s="3">
        <f t="shared" si="18"/>
        <v>1</v>
      </c>
      <c r="G136" t="s">
        <v>12</v>
      </c>
      <c r="H136" t="str">
        <f t="shared" si="19"/>
        <v/>
      </c>
      <c r="I136" t="str">
        <f t="shared" si="20"/>
        <v/>
      </c>
      <c r="J136" t="str">
        <f t="shared" si="21"/>
        <v/>
      </c>
      <c r="K136">
        <f t="shared" si="22"/>
        <v>1</v>
      </c>
      <c r="L136">
        <f t="shared" si="23"/>
        <v>29.999999999999996</v>
      </c>
    </row>
    <row r="137" spans="1:12" x14ac:dyDescent="0.25">
      <c r="A137" t="s">
        <v>209</v>
      </c>
      <c r="B137" t="s">
        <v>131</v>
      </c>
      <c r="C137" t="str">
        <f t="shared" si="16"/>
        <v>kobieta</v>
      </c>
      <c r="D137" s="5">
        <f t="shared" si="17"/>
        <v>47.156164383561645</v>
      </c>
      <c r="E137" s="1">
        <v>25158</v>
      </c>
      <c r="F137" s="3">
        <f t="shared" si="18"/>
        <v>11</v>
      </c>
      <c r="G137" t="s">
        <v>6</v>
      </c>
      <c r="H137" t="str">
        <f t="shared" si="19"/>
        <v/>
      </c>
      <c r="I137">
        <f t="shared" si="20"/>
        <v>1</v>
      </c>
      <c r="J137" t="str">
        <f t="shared" si="21"/>
        <v/>
      </c>
      <c r="K137" t="str">
        <f t="shared" si="22"/>
        <v/>
      </c>
      <c r="L137">
        <f t="shared" si="23"/>
        <v>29.999999999999996</v>
      </c>
    </row>
    <row r="138" spans="1:12" x14ac:dyDescent="0.25">
      <c r="A138" t="s">
        <v>210</v>
      </c>
      <c r="B138" t="s">
        <v>37</v>
      </c>
      <c r="C138" t="str">
        <f t="shared" si="16"/>
        <v>kobieta</v>
      </c>
      <c r="D138" s="5">
        <f t="shared" si="17"/>
        <v>48.07123287671233</v>
      </c>
      <c r="E138" s="1">
        <v>24824</v>
      </c>
      <c r="F138" s="3">
        <f t="shared" si="18"/>
        <v>12</v>
      </c>
      <c r="G138" t="s">
        <v>12</v>
      </c>
      <c r="H138" t="str">
        <f t="shared" si="19"/>
        <v/>
      </c>
      <c r="I138" t="str">
        <f t="shared" si="20"/>
        <v/>
      </c>
      <c r="J138" t="str">
        <f t="shared" si="21"/>
        <v/>
      </c>
      <c r="K138">
        <f t="shared" si="22"/>
        <v>1</v>
      </c>
      <c r="L138">
        <f t="shared" si="23"/>
        <v>29.999999999999996</v>
      </c>
    </row>
    <row r="139" spans="1:12" x14ac:dyDescent="0.25">
      <c r="A139" t="s">
        <v>211</v>
      </c>
      <c r="B139" t="s">
        <v>49</v>
      </c>
      <c r="C139" t="str">
        <f t="shared" si="16"/>
        <v>mężczyzna</v>
      </c>
      <c r="D139" s="5">
        <f t="shared" si="17"/>
        <v>24.580821917808219</v>
      </c>
      <c r="E139" s="1">
        <v>33398</v>
      </c>
      <c r="F139" s="3">
        <f t="shared" si="18"/>
        <v>6</v>
      </c>
      <c r="G139" t="s">
        <v>9</v>
      </c>
      <c r="H139" t="str">
        <f t="shared" si="19"/>
        <v/>
      </c>
      <c r="I139" t="str">
        <f t="shared" si="20"/>
        <v/>
      </c>
      <c r="J139" t="str">
        <f t="shared" si="21"/>
        <v/>
      </c>
      <c r="K139" t="str">
        <f t="shared" si="22"/>
        <v/>
      </c>
      <c r="L139">
        <f t="shared" si="23"/>
        <v>30</v>
      </c>
    </row>
    <row r="140" spans="1:12" x14ac:dyDescent="0.25">
      <c r="A140" t="s">
        <v>212</v>
      </c>
      <c r="B140" t="s">
        <v>18</v>
      </c>
      <c r="C140" t="str">
        <f t="shared" si="16"/>
        <v>mężczyzna</v>
      </c>
      <c r="D140" s="5">
        <f t="shared" si="17"/>
        <v>20.753424657534246</v>
      </c>
      <c r="E140" s="1">
        <v>34795</v>
      </c>
      <c r="F140" s="3">
        <f t="shared" si="18"/>
        <v>4</v>
      </c>
      <c r="G140" t="s">
        <v>9</v>
      </c>
      <c r="H140" t="str">
        <f t="shared" si="19"/>
        <v/>
      </c>
      <c r="I140" t="str">
        <f t="shared" si="20"/>
        <v/>
      </c>
      <c r="J140" t="str">
        <f t="shared" si="21"/>
        <v/>
      </c>
      <c r="K140" t="str">
        <f t="shared" si="22"/>
        <v/>
      </c>
      <c r="L140">
        <f t="shared" si="23"/>
        <v>30</v>
      </c>
    </row>
    <row r="141" spans="1:12" x14ac:dyDescent="0.25">
      <c r="A141" t="s">
        <v>88</v>
      </c>
      <c r="B141" t="s">
        <v>213</v>
      </c>
      <c r="C141" t="str">
        <f t="shared" si="16"/>
        <v>kobieta</v>
      </c>
      <c r="D141" s="5">
        <f t="shared" si="17"/>
        <v>60.263013698630139</v>
      </c>
      <c r="E141" s="1">
        <v>20374</v>
      </c>
      <c r="F141" s="3">
        <f t="shared" si="18"/>
        <v>10</v>
      </c>
      <c r="G141" t="s">
        <v>12</v>
      </c>
      <c r="H141" t="str">
        <f t="shared" si="19"/>
        <v/>
      </c>
      <c r="I141" t="str">
        <f t="shared" si="20"/>
        <v/>
      </c>
      <c r="J141" t="str">
        <f t="shared" si="21"/>
        <v/>
      </c>
      <c r="K141">
        <f t="shared" si="22"/>
        <v>1</v>
      </c>
      <c r="L141">
        <f t="shared" si="23"/>
        <v>79</v>
      </c>
    </row>
    <row r="142" spans="1:12" x14ac:dyDescent="0.25">
      <c r="A142" t="s">
        <v>214</v>
      </c>
      <c r="B142" t="s">
        <v>165</v>
      </c>
      <c r="C142" t="str">
        <f t="shared" si="16"/>
        <v>kobieta</v>
      </c>
      <c r="D142" s="5">
        <f t="shared" si="17"/>
        <v>46.449315068493149</v>
      </c>
      <c r="E142" s="1">
        <v>25416</v>
      </c>
      <c r="F142" s="3">
        <f t="shared" si="18"/>
        <v>8</v>
      </c>
      <c r="G142" t="s">
        <v>12</v>
      </c>
      <c r="H142" t="str">
        <f t="shared" si="19"/>
        <v/>
      </c>
      <c r="I142" t="str">
        <f t="shared" si="20"/>
        <v/>
      </c>
      <c r="J142" t="str">
        <f t="shared" si="21"/>
        <v/>
      </c>
      <c r="K142">
        <f t="shared" si="22"/>
        <v>1</v>
      </c>
      <c r="L142">
        <f t="shared" si="23"/>
        <v>29.999999999999996</v>
      </c>
    </row>
    <row r="143" spans="1:12" x14ac:dyDescent="0.25">
      <c r="A143" t="s">
        <v>215</v>
      </c>
      <c r="B143" t="s">
        <v>216</v>
      </c>
      <c r="C143" t="str">
        <f t="shared" si="16"/>
        <v>kobieta</v>
      </c>
      <c r="D143" s="5">
        <f t="shared" si="17"/>
        <v>57.046575342465751</v>
      </c>
      <c r="E143" s="1">
        <v>21548</v>
      </c>
      <c r="F143" s="3">
        <f t="shared" si="18"/>
        <v>12</v>
      </c>
      <c r="G143" t="s">
        <v>12</v>
      </c>
      <c r="H143" t="str">
        <f t="shared" si="19"/>
        <v/>
      </c>
      <c r="I143" t="str">
        <f t="shared" si="20"/>
        <v/>
      </c>
      <c r="J143" t="str">
        <f t="shared" si="21"/>
        <v/>
      </c>
      <c r="K143">
        <f t="shared" si="22"/>
        <v>1</v>
      </c>
      <c r="L143">
        <f t="shared" si="23"/>
        <v>29.999999999999996</v>
      </c>
    </row>
    <row r="144" spans="1:12" x14ac:dyDescent="0.25">
      <c r="A144" t="s">
        <v>217</v>
      </c>
      <c r="B144" t="s">
        <v>54</v>
      </c>
      <c r="C144" t="str">
        <f t="shared" si="16"/>
        <v>kobieta</v>
      </c>
      <c r="D144" s="5">
        <f t="shared" si="17"/>
        <v>30.515068493150686</v>
      </c>
      <c r="E144" s="1">
        <v>31232</v>
      </c>
      <c r="F144" s="3">
        <f t="shared" si="18"/>
        <v>7</v>
      </c>
      <c r="G144" t="s">
        <v>9</v>
      </c>
      <c r="H144">
        <f t="shared" si="19"/>
        <v>1</v>
      </c>
      <c r="I144" t="str">
        <f t="shared" si="20"/>
        <v/>
      </c>
      <c r="J144" t="str">
        <f t="shared" si="21"/>
        <v/>
      </c>
      <c r="K144" t="str">
        <f t="shared" si="22"/>
        <v/>
      </c>
      <c r="L144">
        <f t="shared" si="23"/>
        <v>37.5</v>
      </c>
    </row>
    <row r="145" spans="1:12" x14ac:dyDescent="0.25">
      <c r="A145" t="s">
        <v>218</v>
      </c>
      <c r="B145" t="s">
        <v>121</v>
      </c>
      <c r="C145" t="str">
        <f t="shared" si="16"/>
        <v>kobieta</v>
      </c>
      <c r="D145" s="5">
        <f t="shared" si="17"/>
        <v>38.076712328767123</v>
      </c>
      <c r="E145" s="1">
        <v>28472</v>
      </c>
      <c r="F145" s="3">
        <f t="shared" si="18"/>
        <v>12</v>
      </c>
      <c r="G145" t="s">
        <v>12</v>
      </c>
      <c r="H145" t="str">
        <f t="shared" si="19"/>
        <v/>
      </c>
      <c r="I145" t="str">
        <f t="shared" si="20"/>
        <v/>
      </c>
      <c r="J145" t="str">
        <f t="shared" si="21"/>
        <v/>
      </c>
      <c r="K145">
        <f t="shared" si="22"/>
        <v>1</v>
      </c>
      <c r="L145">
        <f t="shared" si="23"/>
        <v>37.5</v>
      </c>
    </row>
    <row r="146" spans="1:12" x14ac:dyDescent="0.25">
      <c r="A146" t="s">
        <v>219</v>
      </c>
      <c r="B146" t="s">
        <v>29</v>
      </c>
      <c r="C146" t="str">
        <f t="shared" si="16"/>
        <v>mężczyzna</v>
      </c>
      <c r="D146" s="5">
        <f t="shared" si="17"/>
        <v>22.145205479452056</v>
      </c>
      <c r="E146" s="1">
        <v>34287</v>
      </c>
      <c r="F146" s="3">
        <f t="shared" si="18"/>
        <v>11</v>
      </c>
      <c r="G146" t="s">
        <v>12</v>
      </c>
      <c r="H146" t="str">
        <f t="shared" si="19"/>
        <v/>
      </c>
      <c r="I146" t="str">
        <f t="shared" si="20"/>
        <v/>
      </c>
      <c r="J146" t="str">
        <f t="shared" si="21"/>
        <v/>
      </c>
      <c r="K146" t="str">
        <f t="shared" si="22"/>
        <v/>
      </c>
      <c r="L146">
        <f t="shared" si="23"/>
        <v>30</v>
      </c>
    </row>
    <row r="147" spans="1:12" x14ac:dyDescent="0.25">
      <c r="A147" t="s">
        <v>220</v>
      </c>
      <c r="B147" t="s">
        <v>92</v>
      </c>
      <c r="C147" t="str">
        <f t="shared" si="16"/>
        <v>mężczyzna</v>
      </c>
      <c r="D147" s="5">
        <f t="shared" si="17"/>
        <v>47.665753424657531</v>
      </c>
      <c r="E147" s="1">
        <v>24972</v>
      </c>
      <c r="F147" s="3">
        <f t="shared" si="18"/>
        <v>5</v>
      </c>
      <c r="G147" t="s">
        <v>6</v>
      </c>
      <c r="H147" t="str">
        <f t="shared" si="19"/>
        <v/>
      </c>
      <c r="I147" t="str">
        <f t="shared" si="20"/>
        <v/>
      </c>
      <c r="J147" t="str">
        <f t="shared" si="21"/>
        <v/>
      </c>
      <c r="K147" t="str">
        <f t="shared" si="22"/>
        <v/>
      </c>
      <c r="L147">
        <f t="shared" si="23"/>
        <v>36</v>
      </c>
    </row>
    <row r="148" spans="1:12" x14ac:dyDescent="0.25">
      <c r="A148" t="s">
        <v>221</v>
      </c>
      <c r="B148" t="s">
        <v>154</v>
      </c>
      <c r="C148" t="str">
        <f t="shared" si="16"/>
        <v>kobieta</v>
      </c>
      <c r="D148" s="5">
        <f t="shared" si="17"/>
        <v>64.610958904109594</v>
      </c>
      <c r="E148" s="1">
        <v>18787</v>
      </c>
      <c r="F148" s="3">
        <f t="shared" si="18"/>
        <v>6</v>
      </c>
      <c r="G148" t="s">
        <v>9</v>
      </c>
      <c r="H148">
        <f t="shared" si="19"/>
        <v>1</v>
      </c>
      <c r="I148" t="str">
        <f t="shared" si="20"/>
        <v/>
      </c>
      <c r="J148" t="str">
        <f t="shared" si="21"/>
        <v/>
      </c>
      <c r="K148" t="str">
        <f t="shared" si="22"/>
        <v/>
      </c>
      <c r="L148">
        <f t="shared" si="23"/>
        <v>79</v>
      </c>
    </row>
    <row r="149" spans="1:12" x14ac:dyDescent="0.25">
      <c r="A149" t="s">
        <v>222</v>
      </c>
      <c r="B149" t="s">
        <v>49</v>
      </c>
      <c r="C149" t="str">
        <f t="shared" si="16"/>
        <v>mężczyzna</v>
      </c>
      <c r="D149" s="5">
        <f t="shared" si="17"/>
        <v>40.435616438356163</v>
      </c>
      <c r="E149" s="1">
        <v>27611</v>
      </c>
      <c r="F149" s="3">
        <f t="shared" si="18"/>
        <v>8</v>
      </c>
      <c r="G149" t="s">
        <v>9</v>
      </c>
      <c r="H149" t="str">
        <f t="shared" si="19"/>
        <v/>
      </c>
      <c r="I149" t="str">
        <f t="shared" si="20"/>
        <v/>
      </c>
      <c r="J149" t="str">
        <f t="shared" si="21"/>
        <v/>
      </c>
      <c r="K149" t="str">
        <f t="shared" si="22"/>
        <v/>
      </c>
      <c r="L149">
        <f t="shared" si="23"/>
        <v>45</v>
      </c>
    </row>
    <row r="150" spans="1:12" x14ac:dyDescent="0.25">
      <c r="A150" t="s">
        <v>223</v>
      </c>
      <c r="B150" t="s">
        <v>224</v>
      </c>
      <c r="C150" t="str">
        <f t="shared" si="16"/>
        <v>kobieta</v>
      </c>
      <c r="D150" s="5">
        <f t="shared" si="17"/>
        <v>44.654794520547945</v>
      </c>
      <c r="E150" s="1">
        <v>26071</v>
      </c>
      <c r="F150" s="3">
        <f t="shared" si="18"/>
        <v>5</v>
      </c>
      <c r="G150" t="s">
        <v>12</v>
      </c>
      <c r="H150" t="str">
        <f t="shared" si="19"/>
        <v/>
      </c>
      <c r="I150" t="str">
        <f t="shared" si="20"/>
        <v/>
      </c>
      <c r="J150" t="str">
        <f t="shared" si="21"/>
        <v/>
      </c>
      <c r="K150">
        <f t="shared" si="22"/>
        <v>1</v>
      </c>
      <c r="L150">
        <f t="shared" si="23"/>
        <v>37.5</v>
      </c>
    </row>
    <row r="151" spans="1:12" x14ac:dyDescent="0.25">
      <c r="A151" t="s">
        <v>225</v>
      </c>
      <c r="B151" t="s">
        <v>20</v>
      </c>
      <c r="C151" t="str">
        <f t="shared" si="16"/>
        <v>kobieta</v>
      </c>
      <c r="D151" s="5">
        <f t="shared" si="17"/>
        <v>65.986301369863014</v>
      </c>
      <c r="E151" s="1">
        <v>18285</v>
      </c>
      <c r="F151" s="3">
        <f t="shared" si="18"/>
        <v>1</v>
      </c>
      <c r="G151" t="s">
        <v>6</v>
      </c>
      <c r="H151" t="str">
        <f t="shared" si="19"/>
        <v/>
      </c>
      <c r="I151">
        <f t="shared" si="20"/>
        <v>1</v>
      </c>
      <c r="J151" t="str">
        <f t="shared" si="21"/>
        <v/>
      </c>
      <c r="K151" t="str">
        <f t="shared" si="22"/>
        <v/>
      </c>
      <c r="L151">
        <f t="shared" si="23"/>
        <v>79</v>
      </c>
    </row>
    <row r="152" spans="1:12" x14ac:dyDescent="0.25">
      <c r="A152" t="s">
        <v>226</v>
      </c>
      <c r="B152" t="s">
        <v>8</v>
      </c>
      <c r="C152" t="str">
        <f t="shared" si="16"/>
        <v>mężczyzna</v>
      </c>
      <c r="D152" s="5">
        <f t="shared" si="17"/>
        <v>23.764383561643836</v>
      </c>
      <c r="E152" s="1">
        <v>33696</v>
      </c>
      <c r="F152" s="3">
        <f t="shared" si="18"/>
        <v>4</v>
      </c>
      <c r="G152" t="s">
        <v>12</v>
      </c>
      <c r="H152" t="str">
        <f t="shared" si="19"/>
        <v/>
      </c>
      <c r="I152" t="str">
        <f t="shared" si="20"/>
        <v/>
      </c>
      <c r="J152" t="str">
        <f t="shared" si="21"/>
        <v/>
      </c>
      <c r="K152" t="str">
        <f t="shared" si="22"/>
        <v/>
      </c>
      <c r="L152">
        <f t="shared" si="23"/>
        <v>30</v>
      </c>
    </row>
    <row r="153" spans="1:12" x14ac:dyDescent="0.25">
      <c r="A153" t="s">
        <v>227</v>
      </c>
      <c r="B153" t="s">
        <v>81</v>
      </c>
      <c r="C153" t="str">
        <f t="shared" si="16"/>
        <v>kobieta</v>
      </c>
      <c r="D153" s="5">
        <f t="shared" si="17"/>
        <v>46.482191780821921</v>
      </c>
      <c r="E153" s="1">
        <v>25404</v>
      </c>
      <c r="F153" s="3">
        <f t="shared" si="18"/>
        <v>7</v>
      </c>
      <c r="G153" t="s">
        <v>12</v>
      </c>
      <c r="H153" t="str">
        <f t="shared" si="19"/>
        <v/>
      </c>
      <c r="I153" t="str">
        <f t="shared" si="20"/>
        <v/>
      </c>
      <c r="J153" t="str">
        <f t="shared" si="21"/>
        <v/>
      </c>
      <c r="K153">
        <f t="shared" si="22"/>
        <v>1</v>
      </c>
      <c r="L153">
        <f t="shared" si="23"/>
        <v>29.999999999999996</v>
      </c>
    </row>
    <row r="154" spans="1:12" x14ac:dyDescent="0.25">
      <c r="A154" t="s">
        <v>26</v>
      </c>
      <c r="B154" t="s">
        <v>114</v>
      </c>
      <c r="C154" t="str">
        <f t="shared" si="16"/>
        <v>mężczyzna</v>
      </c>
      <c r="D154" s="5">
        <f t="shared" si="17"/>
        <v>56.441095890410956</v>
      </c>
      <c r="E154" s="1">
        <v>21769</v>
      </c>
      <c r="F154" s="3">
        <f t="shared" si="18"/>
        <v>8</v>
      </c>
      <c r="G154" t="s">
        <v>6</v>
      </c>
      <c r="H154" t="str">
        <f t="shared" si="19"/>
        <v/>
      </c>
      <c r="I154" t="str">
        <f t="shared" si="20"/>
        <v/>
      </c>
      <c r="J154" t="str">
        <f t="shared" si="21"/>
        <v/>
      </c>
      <c r="K154" t="str">
        <f t="shared" si="22"/>
        <v/>
      </c>
      <c r="L154">
        <f t="shared" si="23"/>
        <v>36</v>
      </c>
    </row>
    <row r="155" spans="1:12" x14ac:dyDescent="0.25">
      <c r="A155" t="s">
        <v>228</v>
      </c>
      <c r="B155" t="s">
        <v>49</v>
      </c>
      <c r="C155" t="str">
        <f t="shared" si="16"/>
        <v>mężczyzna</v>
      </c>
      <c r="D155" s="5">
        <f t="shared" si="17"/>
        <v>43.506849315068493</v>
      </c>
      <c r="E155" s="1">
        <v>26490</v>
      </c>
      <c r="F155" s="3">
        <f t="shared" si="18"/>
        <v>7</v>
      </c>
      <c r="G155" t="s">
        <v>6</v>
      </c>
      <c r="H155" t="str">
        <f t="shared" si="19"/>
        <v/>
      </c>
      <c r="I155" t="str">
        <f t="shared" si="20"/>
        <v/>
      </c>
      <c r="J155" t="str">
        <f t="shared" si="21"/>
        <v/>
      </c>
      <c r="K155" t="str">
        <f t="shared" si="22"/>
        <v/>
      </c>
      <c r="L155">
        <f t="shared" si="23"/>
        <v>45</v>
      </c>
    </row>
    <row r="156" spans="1:12" x14ac:dyDescent="0.25">
      <c r="A156" t="s">
        <v>229</v>
      </c>
      <c r="B156" t="s">
        <v>105</v>
      </c>
      <c r="C156" t="str">
        <f t="shared" si="16"/>
        <v>kobieta</v>
      </c>
      <c r="D156" s="5">
        <f t="shared" si="17"/>
        <v>36.912328767123284</v>
      </c>
      <c r="E156" s="1">
        <v>28897</v>
      </c>
      <c r="F156" s="3">
        <f t="shared" si="18"/>
        <v>2</v>
      </c>
      <c r="G156" t="s">
        <v>9</v>
      </c>
      <c r="H156">
        <f t="shared" si="19"/>
        <v>1</v>
      </c>
      <c r="I156" t="str">
        <f t="shared" si="20"/>
        <v/>
      </c>
      <c r="J156" t="str">
        <f t="shared" si="21"/>
        <v/>
      </c>
      <c r="K156" t="str">
        <f t="shared" si="22"/>
        <v/>
      </c>
      <c r="L156">
        <f t="shared" si="23"/>
        <v>37.5</v>
      </c>
    </row>
    <row r="157" spans="1:12" x14ac:dyDescent="0.25">
      <c r="A157" t="s">
        <v>230</v>
      </c>
      <c r="B157" t="s">
        <v>231</v>
      </c>
      <c r="C157" t="str">
        <f t="shared" si="16"/>
        <v>kobieta</v>
      </c>
      <c r="D157" s="5">
        <f t="shared" si="17"/>
        <v>24.427397260273974</v>
      </c>
      <c r="E157" s="1">
        <v>33454</v>
      </c>
      <c r="F157" s="3">
        <f t="shared" si="18"/>
        <v>8</v>
      </c>
      <c r="G157" t="s">
        <v>12</v>
      </c>
      <c r="H157" t="str">
        <f t="shared" si="19"/>
        <v/>
      </c>
      <c r="I157" t="str">
        <f t="shared" si="20"/>
        <v/>
      </c>
      <c r="J157" t="str">
        <f t="shared" si="21"/>
        <v/>
      </c>
      <c r="K157">
        <f t="shared" si="22"/>
        <v>1</v>
      </c>
      <c r="L157">
        <f t="shared" si="23"/>
        <v>25</v>
      </c>
    </row>
    <row r="158" spans="1:12" x14ac:dyDescent="0.25">
      <c r="A158" t="s">
        <v>232</v>
      </c>
      <c r="B158" t="s">
        <v>233</v>
      </c>
      <c r="C158" t="str">
        <f t="shared" si="16"/>
        <v>mężczyzna</v>
      </c>
      <c r="D158" s="5">
        <f t="shared" si="17"/>
        <v>48.852054794520548</v>
      </c>
      <c r="E158" s="1">
        <v>24539</v>
      </c>
      <c r="F158" s="3">
        <f t="shared" si="18"/>
        <v>3</v>
      </c>
      <c r="G158" t="s">
        <v>12</v>
      </c>
      <c r="H158" t="str">
        <f t="shared" si="19"/>
        <v/>
      </c>
      <c r="I158" t="str">
        <f t="shared" si="20"/>
        <v/>
      </c>
      <c r="J158" t="str">
        <f t="shared" si="21"/>
        <v/>
      </c>
      <c r="K158" t="str">
        <f t="shared" si="22"/>
        <v/>
      </c>
      <c r="L158">
        <f t="shared" si="23"/>
        <v>36</v>
      </c>
    </row>
    <row r="159" spans="1:12" x14ac:dyDescent="0.25">
      <c r="A159" t="s">
        <v>234</v>
      </c>
      <c r="B159" t="s">
        <v>235</v>
      </c>
      <c r="C159" t="str">
        <f t="shared" si="16"/>
        <v>kobieta</v>
      </c>
      <c r="D159" s="5">
        <f t="shared" si="17"/>
        <v>39.391780821917806</v>
      </c>
      <c r="E159" s="1">
        <v>27992</v>
      </c>
      <c r="F159" s="3">
        <f t="shared" si="18"/>
        <v>8</v>
      </c>
      <c r="G159" t="s">
        <v>6</v>
      </c>
      <c r="H159" t="str">
        <f t="shared" si="19"/>
        <v/>
      </c>
      <c r="I159">
        <f t="shared" si="20"/>
        <v>1</v>
      </c>
      <c r="J159" t="str">
        <f t="shared" si="21"/>
        <v/>
      </c>
      <c r="K159" t="str">
        <f t="shared" si="22"/>
        <v/>
      </c>
      <c r="L159">
        <f t="shared" si="23"/>
        <v>37.5</v>
      </c>
    </row>
    <row r="160" spans="1:12" x14ac:dyDescent="0.25">
      <c r="A160" t="s">
        <v>147</v>
      </c>
      <c r="B160" t="s">
        <v>236</v>
      </c>
      <c r="C160" t="str">
        <f t="shared" si="16"/>
        <v>kobieta</v>
      </c>
      <c r="D160" s="5">
        <f t="shared" si="17"/>
        <v>43.93150684931507</v>
      </c>
      <c r="E160" s="1">
        <v>26335</v>
      </c>
      <c r="F160" s="3">
        <f t="shared" si="18"/>
        <v>2</v>
      </c>
      <c r="G160" t="s">
        <v>40</v>
      </c>
      <c r="H160" t="str">
        <f t="shared" si="19"/>
        <v/>
      </c>
      <c r="I160" t="str">
        <f t="shared" si="20"/>
        <v/>
      </c>
      <c r="J160">
        <f t="shared" si="21"/>
        <v>1</v>
      </c>
      <c r="K160" t="str">
        <f t="shared" si="22"/>
        <v/>
      </c>
      <c r="L160">
        <f t="shared" si="23"/>
        <v>37.5</v>
      </c>
    </row>
    <row r="161" spans="1:12" x14ac:dyDescent="0.25">
      <c r="A161" t="s">
        <v>237</v>
      </c>
      <c r="B161" t="s">
        <v>167</v>
      </c>
      <c r="C161" t="str">
        <f t="shared" si="16"/>
        <v>mężczyzna</v>
      </c>
      <c r="D161" s="5">
        <f t="shared" si="17"/>
        <v>30.890410958904109</v>
      </c>
      <c r="E161" s="1">
        <v>31095</v>
      </c>
      <c r="F161" s="3">
        <f t="shared" si="18"/>
        <v>2</v>
      </c>
      <c r="G161" t="s">
        <v>12</v>
      </c>
      <c r="H161" t="str">
        <f t="shared" si="19"/>
        <v/>
      </c>
      <c r="I161" t="str">
        <f t="shared" si="20"/>
        <v/>
      </c>
      <c r="J161" t="str">
        <f t="shared" si="21"/>
        <v/>
      </c>
      <c r="K161" t="str">
        <f t="shared" si="22"/>
        <v/>
      </c>
      <c r="L161">
        <f t="shared" si="23"/>
        <v>45</v>
      </c>
    </row>
    <row r="162" spans="1:12" x14ac:dyDescent="0.25">
      <c r="A162" t="s">
        <v>238</v>
      </c>
      <c r="B162" t="s">
        <v>169</v>
      </c>
      <c r="C162" t="str">
        <f t="shared" si="16"/>
        <v>mężczyzna</v>
      </c>
      <c r="D162" s="5">
        <f t="shared" si="17"/>
        <v>44.542465753424658</v>
      </c>
      <c r="E162" s="1">
        <v>26112</v>
      </c>
      <c r="F162" s="3">
        <f t="shared" si="18"/>
        <v>6</v>
      </c>
      <c r="G162" t="s">
        <v>40</v>
      </c>
      <c r="H162" t="str">
        <f t="shared" si="19"/>
        <v/>
      </c>
      <c r="I162" t="str">
        <f t="shared" si="20"/>
        <v/>
      </c>
      <c r="J162" t="str">
        <f t="shared" si="21"/>
        <v/>
      </c>
      <c r="K162" t="str">
        <f t="shared" si="22"/>
        <v/>
      </c>
      <c r="L162">
        <f t="shared" si="23"/>
        <v>45</v>
      </c>
    </row>
    <row r="163" spans="1:12" x14ac:dyDescent="0.25">
      <c r="A163" t="s">
        <v>239</v>
      </c>
      <c r="B163" t="s">
        <v>54</v>
      </c>
      <c r="C163" t="str">
        <f t="shared" si="16"/>
        <v>kobieta</v>
      </c>
      <c r="D163" s="5">
        <f t="shared" si="17"/>
        <v>52.323287671232876</v>
      </c>
      <c r="E163" s="1">
        <v>23272</v>
      </c>
      <c r="F163" s="3">
        <f t="shared" si="18"/>
        <v>9</v>
      </c>
      <c r="G163" t="s">
        <v>6</v>
      </c>
      <c r="H163" t="str">
        <f t="shared" si="19"/>
        <v/>
      </c>
      <c r="I163">
        <f t="shared" si="20"/>
        <v>1</v>
      </c>
      <c r="J163" t="str">
        <f t="shared" si="21"/>
        <v/>
      </c>
      <c r="K163" t="str">
        <f t="shared" si="22"/>
        <v/>
      </c>
      <c r="L163">
        <f t="shared" si="23"/>
        <v>29.999999999999996</v>
      </c>
    </row>
    <row r="164" spans="1:12" x14ac:dyDescent="0.25">
      <c r="A164" t="s">
        <v>240</v>
      </c>
      <c r="B164" t="s">
        <v>32</v>
      </c>
      <c r="C164" t="str">
        <f t="shared" si="16"/>
        <v>mężczyzna</v>
      </c>
      <c r="D164" s="5">
        <f t="shared" si="17"/>
        <v>25.802739726027397</v>
      </c>
      <c r="E164" s="1">
        <v>32952</v>
      </c>
      <c r="F164" s="3">
        <f t="shared" si="18"/>
        <v>3</v>
      </c>
      <c r="G164" t="s">
        <v>40</v>
      </c>
      <c r="H164" t="str">
        <f t="shared" si="19"/>
        <v/>
      </c>
      <c r="I164" t="str">
        <f t="shared" si="20"/>
        <v/>
      </c>
      <c r="J164" t="str">
        <f t="shared" si="21"/>
        <v/>
      </c>
      <c r="K164" t="str">
        <f t="shared" si="22"/>
        <v/>
      </c>
      <c r="L164">
        <f t="shared" si="23"/>
        <v>30</v>
      </c>
    </row>
    <row r="165" spans="1:12" x14ac:dyDescent="0.25">
      <c r="A165" t="s">
        <v>241</v>
      </c>
      <c r="B165" t="s">
        <v>39</v>
      </c>
      <c r="C165" t="str">
        <f t="shared" si="16"/>
        <v>kobieta</v>
      </c>
      <c r="D165" s="5">
        <f t="shared" si="17"/>
        <v>61.947945205479449</v>
      </c>
      <c r="E165" s="1">
        <v>19759</v>
      </c>
      <c r="F165" s="3">
        <f t="shared" si="18"/>
        <v>2</v>
      </c>
      <c r="G165" t="s">
        <v>9</v>
      </c>
      <c r="H165">
        <f t="shared" si="19"/>
        <v>1</v>
      </c>
      <c r="I165" t="str">
        <f t="shared" si="20"/>
        <v/>
      </c>
      <c r="J165" t="str">
        <f t="shared" si="21"/>
        <v/>
      </c>
      <c r="K165" t="str">
        <f t="shared" si="22"/>
        <v/>
      </c>
      <c r="L165">
        <f t="shared" si="23"/>
        <v>79</v>
      </c>
    </row>
    <row r="166" spans="1:12" x14ac:dyDescent="0.25">
      <c r="A166" t="s">
        <v>242</v>
      </c>
      <c r="B166" t="s">
        <v>152</v>
      </c>
      <c r="C166" t="str">
        <f t="shared" si="16"/>
        <v>mężczyzna</v>
      </c>
      <c r="D166" s="5">
        <f t="shared" si="17"/>
        <v>41.221917808219175</v>
      </c>
      <c r="E166" s="1">
        <v>27324</v>
      </c>
      <c r="F166" s="3">
        <f t="shared" si="18"/>
        <v>10</v>
      </c>
      <c r="G166" t="s">
        <v>9</v>
      </c>
      <c r="H166" t="str">
        <f t="shared" si="19"/>
        <v/>
      </c>
      <c r="I166" t="str">
        <f t="shared" si="20"/>
        <v/>
      </c>
      <c r="J166" t="str">
        <f t="shared" si="21"/>
        <v/>
      </c>
      <c r="K166" t="str">
        <f t="shared" si="22"/>
        <v/>
      </c>
      <c r="L166">
        <f t="shared" si="23"/>
        <v>45</v>
      </c>
    </row>
    <row r="167" spans="1:12" x14ac:dyDescent="0.25">
      <c r="A167" t="s">
        <v>243</v>
      </c>
      <c r="B167" t="s">
        <v>236</v>
      </c>
      <c r="C167" t="str">
        <f t="shared" si="16"/>
        <v>kobieta</v>
      </c>
      <c r="D167" s="5">
        <f t="shared" si="17"/>
        <v>56.252054794520546</v>
      </c>
      <c r="E167" s="1">
        <v>21838</v>
      </c>
      <c r="F167" s="3">
        <f t="shared" si="18"/>
        <v>10</v>
      </c>
      <c r="G167" t="s">
        <v>6</v>
      </c>
      <c r="H167" t="str">
        <f t="shared" si="19"/>
        <v/>
      </c>
      <c r="I167">
        <f t="shared" si="20"/>
        <v>1</v>
      </c>
      <c r="J167" t="str">
        <f t="shared" si="21"/>
        <v/>
      </c>
      <c r="K167" t="str">
        <f t="shared" si="22"/>
        <v/>
      </c>
      <c r="L167">
        <f t="shared" si="23"/>
        <v>29.999999999999996</v>
      </c>
    </row>
    <row r="168" spans="1:12" x14ac:dyDescent="0.25">
      <c r="A168" t="s">
        <v>244</v>
      </c>
      <c r="B168" t="s">
        <v>47</v>
      </c>
      <c r="C168" t="str">
        <f t="shared" si="16"/>
        <v>kobieta</v>
      </c>
      <c r="D168" s="5">
        <f t="shared" si="17"/>
        <v>58.408219178082192</v>
      </c>
      <c r="E168" s="1">
        <v>21051</v>
      </c>
      <c r="F168" s="3">
        <f t="shared" si="18"/>
        <v>8</v>
      </c>
      <c r="G168" t="s">
        <v>40</v>
      </c>
      <c r="H168" t="str">
        <f t="shared" si="19"/>
        <v/>
      </c>
      <c r="I168" t="str">
        <f t="shared" si="20"/>
        <v/>
      </c>
      <c r="J168">
        <f t="shared" si="21"/>
        <v>1</v>
      </c>
      <c r="K168" t="str">
        <f t="shared" si="22"/>
        <v/>
      </c>
      <c r="L168">
        <f t="shared" si="23"/>
        <v>29.999999999999996</v>
      </c>
    </row>
    <row r="169" spans="1:12" x14ac:dyDescent="0.25">
      <c r="A169" t="s">
        <v>245</v>
      </c>
      <c r="B169" t="s">
        <v>246</v>
      </c>
      <c r="C169" t="str">
        <f t="shared" si="16"/>
        <v>mężczyzna</v>
      </c>
      <c r="D169" s="5">
        <f t="shared" si="17"/>
        <v>30.350684931506848</v>
      </c>
      <c r="E169" s="1">
        <v>31292</v>
      </c>
      <c r="F169" s="3">
        <f t="shared" si="18"/>
        <v>9</v>
      </c>
      <c r="G169" t="s">
        <v>40</v>
      </c>
      <c r="H169" t="str">
        <f t="shared" si="19"/>
        <v/>
      </c>
      <c r="I169" t="str">
        <f t="shared" si="20"/>
        <v/>
      </c>
      <c r="J169" t="str">
        <f t="shared" si="21"/>
        <v/>
      </c>
      <c r="K169" t="str">
        <f t="shared" si="22"/>
        <v/>
      </c>
      <c r="L169">
        <f t="shared" si="23"/>
        <v>45</v>
      </c>
    </row>
    <row r="170" spans="1:12" x14ac:dyDescent="0.25">
      <c r="A170" t="s">
        <v>247</v>
      </c>
      <c r="B170" t="s">
        <v>248</v>
      </c>
      <c r="C170" t="str">
        <f t="shared" si="16"/>
        <v>kobieta</v>
      </c>
      <c r="D170" s="5">
        <f t="shared" si="17"/>
        <v>69.016438356164386</v>
      </c>
      <c r="E170" s="1">
        <v>17179</v>
      </c>
      <c r="F170" s="3">
        <f t="shared" si="18"/>
        <v>1</v>
      </c>
      <c r="G170" t="s">
        <v>12</v>
      </c>
      <c r="H170" t="str">
        <f t="shared" si="19"/>
        <v/>
      </c>
      <c r="I170" t="str">
        <f t="shared" si="20"/>
        <v/>
      </c>
      <c r="J170" t="str">
        <f t="shared" si="21"/>
        <v/>
      </c>
      <c r="K170">
        <f t="shared" si="22"/>
        <v>1</v>
      </c>
      <c r="L170">
        <f t="shared" si="23"/>
        <v>79</v>
      </c>
    </row>
    <row r="171" spans="1:12" x14ac:dyDescent="0.25">
      <c r="A171" t="s">
        <v>249</v>
      </c>
      <c r="B171" t="s">
        <v>250</v>
      </c>
      <c r="C171" t="str">
        <f t="shared" si="16"/>
        <v>mężczyzna</v>
      </c>
      <c r="D171" s="5">
        <f t="shared" si="17"/>
        <v>27.575342465753426</v>
      </c>
      <c r="E171" s="1">
        <v>32305</v>
      </c>
      <c r="F171" s="3">
        <f t="shared" si="18"/>
        <v>6</v>
      </c>
      <c r="G171" t="s">
        <v>6</v>
      </c>
      <c r="H171" t="str">
        <f t="shared" si="19"/>
        <v/>
      </c>
      <c r="I171" t="str">
        <f t="shared" si="20"/>
        <v/>
      </c>
      <c r="J171" t="str">
        <f t="shared" si="21"/>
        <v/>
      </c>
      <c r="K171" t="str">
        <f t="shared" si="22"/>
        <v/>
      </c>
      <c r="L171">
        <f t="shared" si="23"/>
        <v>30</v>
      </c>
    </row>
    <row r="172" spans="1:12" x14ac:dyDescent="0.25">
      <c r="A172" t="s">
        <v>251</v>
      </c>
      <c r="B172" t="s">
        <v>252</v>
      </c>
      <c r="C172" t="str">
        <f t="shared" si="16"/>
        <v>mężczyzna</v>
      </c>
      <c r="D172" s="5">
        <f t="shared" si="17"/>
        <v>28.18904109589041</v>
      </c>
      <c r="E172" s="1">
        <v>32081</v>
      </c>
      <c r="F172" s="3">
        <f t="shared" si="18"/>
        <v>10</v>
      </c>
      <c r="G172" t="s">
        <v>12</v>
      </c>
      <c r="H172" t="str">
        <f t="shared" si="19"/>
        <v/>
      </c>
      <c r="I172" t="str">
        <f t="shared" si="20"/>
        <v/>
      </c>
      <c r="J172" t="str">
        <f t="shared" si="21"/>
        <v/>
      </c>
      <c r="K172" t="str">
        <f t="shared" si="22"/>
        <v/>
      </c>
      <c r="L172">
        <f t="shared" si="23"/>
        <v>30</v>
      </c>
    </row>
    <row r="173" spans="1:12" x14ac:dyDescent="0.25">
      <c r="A173" t="s">
        <v>253</v>
      </c>
      <c r="B173" t="s">
        <v>121</v>
      </c>
      <c r="C173" t="str">
        <f t="shared" si="16"/>
        <v>kobieta</v>
      </c>
      <c r="D173" s="5">
        <f t="shared" si="17"/>
        <v>29.098630136986301</v>
      </c>
      <c r="E173" s="1">
        <v>31749</v>
      </c>
      <c r="F173" s="3">
        <f t="shared" si="18"/>
        <v>12</v>
      </c>
      <c r="G173" t="s">
        <v>6</v>
      </c>
      <c r="H173" t="str">
        <f t="shared" si="19"/>
        <v/>
      </c>
      <c r="I173">
        <f t="shared" si="20"/>
        <v>1</v>
      </c>
      <c r="J173" t="str">
        <f t="shared" si="21"/>
        <v/>
      </c>
      <c r="K173" t="str">
        <f t="shared" si="22"/>
        <v/>
      </c>
      <c r="L173">
        <f t="shared" si="23"/>
        <v>25</v>
      </c>
    </row>
    <row r="174" spans="1:12" x14ac:dyDescent="0.25">
      <c r="A174" t="s">
        <v>254</v>
      </c>
      <c r="B174" t="s">
        <v>255</v>
      </c>
      <c r="C174" t="str">
        <f t="shared" si="16"/>
        <v>mężczyzna</v>
      </c>
      <c r="D174" s="5">
        <f t="shared" si="17"/>
        <v>64.991780821917814</v>
      </c>
      <c r="E174" s="1">
        <v>18648</v>
      </c>
      <c r="F174" s="3">
        <f t="shared" si="18"/>
        <v>1</v>
      </c>
      <c r="G174" t="s">
        <v>40</v>
      </c>
      <c r="H174" t="str">
        <f t="shared" si="19"/>
        <v/>
      </c>
      <c r="I174" t="str">
        <f t="shared" si="20"/>
        <v/>
      </c>
      <c r="J174" t="str">
        <f t="shared" si="21"/>
        <v/>
      </c>
      <c r="K174" t="str">
        <f t="shared" si="22"/>
        <v/>
      </c>
      <c r="L174">
        <f t="shared" si="23"/>
        <v>85</v>
      </c>
    </row>
    <row r="175" spans="1:12" x14ac:dyDescent="0.25">
      <c r="A175" t="s">
        <v>256</v>
      </c>
      <c r="B175" t="s">
        <v>257</v>
      </c>
      <c r="C175" t="str">
        <f t="shared" si="16"/>
        <v>mężczyzna</v>
      </c>
      <c r="D175" s="5">
        <f t="shared" si="17"/>
        <v>70.235616438356161</v>
      </c>
      <c r="E175" s="1">
        <v>16734</v>
      </c>
      <c r="F175" s="3">
        <f t="shared" si="18"/>
        <v>10</v>
      </c>
      <c r="G175" t="s">
        <v>6</v>
      </c>
      <c r="H175" t="str">
        <f t="shared" si="19"/>
        <v/>
      </c>
      <c r="I175" t="str">
        <f t="shared" si="20"/>
        <v/>
      </c>
      <c r="J175" t="str">
        <f t="shared" si="21"/>
        <v/>
      </c>
      <c r="K175" t="str">
        <f t="shared" si="22"/>
        <v/>
      </c>
      <c r="L175">
        <f t="shared" si="23"/>
        <v>85</v>
      </c>
    </row>
    <row r="176" spans="1:12" x14ac:dyDescent="0.25">
      <c r="A176" t="s">
        <v>258</v>
      </c>
      <c r="B176" t="s">
        <v>47</v>
      </c>
      <c r="C176" t="str">
        <f t="shared" si="16"/>
        <v>kobieta</v>
      </c>
      <c r="D176" s="5">
        <f t="shared" si="17"/>
        <v>47.490410958904107</v>
      </c>
      <c r="E176" s="1">
        <v>25036</v>
      </c>
      <c r="F176" s="3">
        <f t="shared" si="18"/>
        <v>7</v>
      </c>
      <c r="G176" t="s">
        <v>12</v>
      </c>
      <c r="H176" t="str">
        <f t="shared" si="19"/>
        <v/>
      </c>
      <c r="I176" t="str">
        <f t="shared" si="20"/>
        <v/>
      </c>
      <c r="J176" t="str">
        <f t="shared" si="21"/>
        <v/>
      </c>
      <c r="K176">
        <f t="shared" si="22"/>
        <v>1</v>
      </c>
      <c r="L176">
        <f t="shared" si="23"/>
        <v>29.999999999999996</v>
      </c>
    </row>
    <row r="177" spans="1:12" x14ac:dyDescent="0.25">
      <c r="A177" t="s">
        <v>259</v>
      </c>
      <c r="B177" t="s">
        <v>260</v>
      </c>
      <c r="C177" t="str">
        <f t="shared" si="16"/>
        <v>mężczyzna</v>
      </c>
      <c r="D177" s="5">
        <f t="shared" si="17"/>
        <v>68.569863013698637</v>
      </c>
      <c r="E177" s="1">
        <v>17342</v>
      </c>
      <c r="F177" s="3">
        <f t="shared" si="18"/>
        <v>6</v>
      </c>
      <c r="G177" t="s">
        <v>6</v>
      </c>
      <c r="H177" t="str">
        <f t="shared" si="19"/>
        <v/>
      </c>
      <c r="I177" t="str">
        <f t="shared" si="20"/>
        <v/>
      </c>
      <c r="J177" t="str">
        <f t="shared" si="21"/>
        <v/>
      </c>
      <c r="K177" t="str">
        <f t="shared" si="22"/>
        <v/>
      </c>
      <c r="L177">
        <f t="shared" si="23"/>
        <v>85</v>
      </c>
    </row>
    <row r="178" spans="1:12" x14ac:dyDescent="0.25">
      <c r="A178" t="s">
        <v>206</v>
      </c>
      <c r="B178" t="s">
        <v>167</v>
      </c>
      <c r="C178" t="str">
        <f t="shared" si="16"/>
        <v>mężczyzna</v>
      </c>
      <c r="D178" s="5">
        <f t="shared" si="17"/>
        <v>52.638356164383559</v>
      </c>
      <c r="E178" s="1">
        <v>23157</v>
      </c>
      <c r="F178" s="3">
        <f t="shared" si="18"/>
        <v>5</v>
      </c>
      <c r="G178" t="s">
        <v>9</v>
      </c>
      <c r="H178" t="str">
        <f t="shared" si="19"/>
        <v/>
      </c>
      <c r="I178" t="str">
        <f t="shared" si="20"/>
        <v/>
      </c>
      <c r="J178" t="str">
        <f t="shared" si="21"/>
        <v/>
      </c>
      <c r="K178" t="str">
        <f t="shared" si="22"/>
        <v/>
      </c>
      <c r="L178">
        <f t="shared" si="23"/>
        <v>36</v>
      </c>
    </row>
    <row r="179" spans="1:12" x14ac:dyDescent="0.25">
      <c r="A179" t="s">
        <v>261</v>
      </c>
      <c r="B179" t="s">
        <v>37</v>
      </c>
      <c r="C179" t="str">
        <f t="shared" si="16"/>
        <v>kobieta</v>
      </c>
      <c r="D179" s="5">
        <f t="shared" si="17"/>
        <v>69.052054794520544</v>
      </c>
      <c r="E179" s="1">
        <v>17166</v>
      </c>
      <c r="F179" s="3">
        <f t="shared" si="18"/>
        <v>12</v>
      </c>
      <c r="G179" t="s">
        <v>12</v>
      </c>
      <c r="H179" t="str">
        <f t="shared" si="19"/>
        <v/>
      </c>
      <c r="I179" t="str">
        <f t="shared" si="20"/>
        <v/>
      </c>
      <c r="J179" t="str">
        <f t="shared" si="21"/>
        <v/>
      </c>
      <c r="K179">
        <f t="shared" si="22"/>
        <v>1</v>
      </c>
      <c r="L179">
        <f t="shared" si="23"/>
        <v>79</v>
      </c>
    </row>
    <row r="180" spans="1:12" x14ac:dyDescent="0.25">
      <c r="A180" t="s">
        <v>262</v>
      </c>
      <c r="B180" t="s">
        <v>263</v>
      </c>
      <c r="C180" t="str">
        <f t="shared" si="16"/>
        <v>kobieta</v>
      </c>
      <c r="D180" s="5">
        <f t="shared" si="17"/>
        <v>49.038356164383565</v>
      </c>
      <c r="E180" s="1">
        <v>24471</v>
      </c>
      <c r="F180" s="3">
        <f t="shared" si="18"/>
        <v>12</v>
      </c>
      <c r="G180" t="s">
        <v>12</v>
      </c>
      <c r="H180" t="str">
        <f t="shared" si="19"/>
        <v/>
      </c>
      <c r="I180" t="str">
        <f t="shared" si="20"/>
        <v/>
      </c>
      <c r="J180" t="str">
        <f t="shared" si="21"/>
        <v/>
      </c>
      <c r="K180">
        <f t="shared" si="22"/>
        <v>1</v>
      </c>
      <c r="L180">
        <f t="shared" si="23"/>
        <v>29.999999999999996</v>
      </c>
    </row>
    <row r="181" spans="1:12" x14ac:dyDescent="0.25">
      <c r="A181" t="s">
        <v>264</v>
      </c>
      <c r="B181" t="s">
        <v>157</v>
      </c>
      <c r="C181" t="str">
        <f t="shared" si="16"/>
        <v>kobieta</v>
      </c>
      <c r="D181" s="5">
        <f t="shared" si="17"/>
        <v>21.4986301369863</v>
      </c>
      <c r="E181" s="1">
        <v>34523</v>
      </c>
      <c r="F181" s="3">
        <f t="shared" si="18"/>
        <v>7</v>
      </c>
      <c r="G181" t="s">
        <v>6</v>
      </c>
      <c r="H181" t="str">
        <f t="shared" si="19"/>
        <v/>
      </c>
      <c r="I181">
        <f t="shared" si="20"/>
        <v>1</v>
      </c>
      <c r="J181" t="str">
        <f t="shared" si="21"/>
        <v/>
      </c>
      <c r="K181" t="str">
        <f t="shared" si="22"/>
        <v/>
      </c>
      <c r="L181">
        <f t="shared" si="23"/>
        <v>25</v>
      </c>
    </row>
    <row r="182" spans="1:12" x14ac:dyDescent="0.25">
      <c r="A182" t="s">
        <v>265</v>
      </c>
      <c r="B182" t="s">
        <v>139</v>
      </c>
      <c r="C182" t="str">
        <f t="shared" si="16"/>
        <v>mężczyzna</v>
      </c>
      <c r="D182" s="5">
        <f t="shared" si="17"/>
        <v>65.797260273972597</v>
      </c>
      <c r="E182" s="1">
        <v>18354</v>
      </c>
      <c r="F182" s="3">
        <f t="shared" si="18"/>
        <v>4</v>
      </c>
      <c r="G182" t="s">
        <v>6</v>
      </c>
      <c r="H182" t="str">
        <f t="shared" si="19"/>
        <v/>
      </c>
      <c r="I182" t="str">
        <f t="shared" si="20"/>
        <v/>
      </c>
      <c r="J182" t="str">
        <f t="shared" si="21"/>
        <v/>
      </c>
      <c r="K182" t="str">
        <f t="shared" si="22"/>
        <v/>
      </c>
      <c r="L182">
        <f t="shared" si="23"/>
        <v>85</v>
      </c>
    </row>
    <row r="183" spans="1:12" x14ac:dyDescent="0.25">
      <c r="A183" t="s">
        <v>266</v>
      </c>
      <c r="B183" t="s">
        <v>267</v>
      </c>
      <c r="C183" t="str">
        <f t="shared" si="16"/>
        <v>mężczyzna</v>
      </c>
      <c r="D183" s="5">
        <f t="shared" si="17"/>
        <v>22.742465753424657</v>
      </c>
      <c r="E183" s="1">
        <v>34069</v>
      </c>
      <c r="F183" s="3">
        <f t="shared" si="18"/>
        <v>4</v>
      </c>
      <c r="G183" t="s">
        <v>12</v>
      </c>
      <c r="H183" t="str">
        <f t="shared" si="19"/>
        <v/>
      </c>
      <c r="I183" t="str">
        <f t="shared" si="20"/>
        <v/>
      </c>
      <c r="J183" t="str">
        <f t="shared" si="21"/>
        <v/>
      </c>
      <c r="K183" t="str">
        <f t="shared" si="22"/>
        <v/>
      </c>
      <c r="L183">
        <f t="shared" si="23"/>
        <v>30</v>
      </c>
    </row>
    <row r="184" spans="1:12" x14ac:dyDescent="0.25">
      <c r="A184" t="s">
        <v>268</v>
      </c>
      <c r="B184" t="s">
        <v>269</v>
      </c>
      <c r="C184" t="str">
        <f t="shared" si="16"/>
        <v>kobieta</v>
      </c>
      <c r="D184" s="5">
        <f t="shared" si="17"/>
        <v>68.599999999999994</v>
      </c>
      <c r="E184" s="1">
        <v>17331</v>
      </c>
      <c r="F184" s="3">
        <f t="shared" si="18"/>
        <v>6</v>
      </c>
      <c r="G184" t="s">
        <v>12</v>
      </c>
      <c r="H184" t="str">
        <f t="shared" si="19"/>
        <v/>
      </c>
      <c r="I184" t="str">
        <f t="shared" si="20"/>
        <v/>
      </c>
      <c r="J184" t="str">
        <f t="shared" si="21"/>
        <v/>
      </c>
      <c r="K184">
        <f t="shared" si="22"/>
        <v>1</v>
      </c>
      <c r="L184">
        <f t="shared" si="23"/>
        <v>79</v>
      </c>
    </row>
    <row r="185" spans="1:12" x14ac:dyDescent="0.25">
      <c r="A185" t="s">
        <v>270</v>
      </c>
      <c r="B185" t="s">
        <v>39</v>
      </c>
      <c r="C185" t="str">
        <f t="shared" si="16"/>
        <v>kobieta</v>
      </c>
      <c r="D185" s="5">
        <f t="shared" si="17"/>
        <v>24.164383561643834</v>
      </c>
      <c r="E185" s="1">
        <v>33550</v>
      </c>
      <c r="F185" s="3">
        <f t="shared" si="18"/>
        <v>11</v>
      </c>
      <c r="G185" t="s">
        <v>40</v>
      </c>
      <c r="H185" t="str">
        <f t="shared" si="19"/>
        <v/>
      </c>
      <c r="I185" t="str">
        <f t="shared" si="20"/>
        <v/>
      </c>
      <c r="J185">
        <f t="shared" si="21"/>
        <v>1</v>
      </c>
      <c r="K185" t="str">
        <f t="shared" si="22"/>
        <v/>
      </c>
      <c r="L185">
        <f t="shared" si="23"/>
        <v>25</v>
      </c>
    </row>
    <row r="186" spans="1:12" x14ac:dyDescent="0.25">
      <c r="A186" t="s">
        <v>271</v>
      </c>
      <c r="B186" t="s">
        <v>255</v>
      </c>
      <c r="C186" t="str">
        <f t="shared" si="16"/>
        <v>mężczyzna</v>
      </c>
      <c r="D186" s="5">
        <f t="shared" si="17"/>
        <v>49.161643835616438</v>
      </c>
      <c r="E186" s="1">
        <v>24426</v>
      </c>
      <c r="F186" s="3">
        <f t="shared" si="18"/>
        <v>11</v>
      </c>
      <c r="G186" t="s">
        <v>6</v>
      </c>
      <c r="H186" t="str">
        <f t="shared" si="19"/>
        <v/>
      </c>
      <c r="I186" t="str">
        <f t="shared" si="20"/>
        <v/>
      </c>
      <c r="J186" t="str">
        <f t="shared" si="21"/>
        <v/>
      </c>
      <c r="K186" t="str">
        <f t="shared" si="22"/>
        <v/>
      </c>
      <c r="L186">
        <f t="shared" si="23"/>
        <v>36</v>
      </c>
    </row>
    <row r="187" spans="1:12" x14ac:dyDescent="0.25">
      <c r="A187" t="s">
        <v>272</v>
      </c>
      <c r="B187" t="s">
        <v>273</v>
      </c>
      <c r="C187" t="str">
        <f t="shared" si="16"/>
        <v>mężczyzna</v>
      </c>
      <c r="D187" s="5">
        <f t="shared" si="17"/>
        <v>63.186301369863017</v>
      </c>
      <c r="E187" s="1">
        <v>19307</v>
      </c>
      <c r="F187" s="3">
        <f t="shared" si="18"/>
        <v>11</v>
      </c>
      <c r="G187" t="s">
        <v>40</v>
      </c>
      <c r="H187" t="str">
        <f t="shared" si="19"/>
        <v/>
      </c>
      <c r="I187" t="str">
        <f t="shared" si="20"/>
        <v/>
      </c>
      <c r="J187" t="str">
        <f t="shared" si="21"/>
        <v/>
      </c>
      <c r="K187" t="str">
        <f t="shared" si="22"/>
        <v/>
      </c>
      <c r="L187">
        <f t="shared" si="23"/>
        <v>85</v>
      </c>
    </row>
    <row r="188" spans="1:12" x14ac:dyDescent="0.25">
      <c r="A188" t="s">
        <v>274</v>
      </c>
      <c r="B188" t="s">
        <v>121</v>
      </c>
      <c r="C188" t="str">
        <f t="shared" si="16"/>
        <v>kobieta</v>
      </c>
      <c r="D188" s="5">
        <f t="shared" si="17"/>
        <v>43.134246575342466</v>
      </c>
      <c r="E188" s="1">
        <v>26626</v>
      </c>
      <c r="F188" s="3">
        <f t="shared" si="18"/>
        <v>11</v>
      </c>
      <c r="G188" t="s">
        <v>12</v>
      </c>
      <c r="H188" t="str">
        <f t="shared" si="19"/>
        <v/>
      </c>
      <c r="I188" t="str">
        <f t="shared" si="20"/>
        <v/>
      </c>
      <c r="J188" t="str">
        <f t="shared" si="21"/>
        <v/>
      </c>
      <c r="K188">
        <f t="shared" si="22"/>
        <v>1</v>
      </c>
      <c r="L188">
        <f t="shared" si="23"/>
        <v>37.5</v>
      </c>
    </row>
    <row r="189" spans="1:12" x14ac:dyDescent="0.25">
      <c r="A189" t="s">
        <v>275</v>
      </c>
      <c r="B189" t="s">
        <v>169</v>
      </c>
      <c r="C189" t="str">
        <f t="shared" si="16"/>
        <v>mężczyzna</v>
      </c>
      <c r="D189" s="5">
        <f t="shared" si="17"/>
        <v>56.090410958904108</v>
      </c>
      <c r="E189" s="1">
        <v>21897</v>
      </c>
      <c r="F189" s="3">
        <f t="shared" si="18"/>
        <v>12</v>
      </c>
      <c r="G189" t="s">
        <v>12</v>
      </c>
      <c r="H189" t="str">
        <f t="shared" si="19"/>
        <v/>
      </c>
      <c r="I189" t="str">
        <f t="shared" si="20"/>
        <v/>
      </c>
      <c r="J189" t="str">
        <f t="shared" si="21"/>
        <v/>
      </c>
      <c r="K189" t="str">
        <f t="shared" si="22"/>
        <v/>
      </c>
      <c r="L189">
        <f t="shared" si="23"/>
        <v>36</v>
      </c>
    </row>
    <row r="190" spans="1:12" x14ac:dyDescent="0.25">
      <c r="A190" t="s">
        <v>276</v>
      </c>
      <c r="B190" t="s">
        <v>52</v>
      </c>
      <c r="C190" t="str">
        <f t="shared" si="16"/>
        <v>kobieta</v>
      </c>
      <c r="D190" s="5">
        <f t="shared" si="17"/>
        <v>20.561643835616437</v>
      </c>
      <c r="E190" s="1">
        <v>34865</v>
      </c>
      <c r="F190" s="3">
        <f t="shared" si="18"/>
        <v>6</v>
      </c>
      <c r="G190" t="s">
        <v>12</v>
      </c>
      <c r="H190" t="str">
        <f t="shared" si="19"/>
        <v/>
      </c>
      <c r="I190" t="str">
        <f t="shared" si="20"/>
        <v/>
      </c>
      <c r="J190" t="str">
        <f t="shared" si="21"/>
        <v/>
      </c>
      <c r="K190">
        <f t="shared" si="22"/>
        <v>1</v>
      </c>
      <c r="L190">
        <f t="shared" si="23"/>
        <v>25</v>
      </c>
    </row>
    <row r="191" spans="1:12" x14ac:dyDescent="0.25">
      <c r="A191" t="s">
        <v>163</v>
      </c>
      <c r="B191" t="s">
        <v>277</v>
      </c>
      <c r="C191" t="str">
        <f t="shared" si="16"/>
        <v>kobieta</v>
      </c>
      <c r="D191" s="5">
        <f t="shared" si="17"/>
        <v>62.076712328767123</v>
      </c>
      <c r="E191" s="1">
        <v>19712</v>
      </c>
      <c r="F191" s="3">
        <f t="shared" si="18"/>
        <v>12</v>
      </c>
      <c r="G191" t="s">
        <v>12</v>
      </c>
      <c r="H191" t="str">
        <f t="shared" si="19"/>
        <v/>
      </c>
      <c r="I191" t="str">
        <f t="shared" si="20"/>
        <v/>
      </c>
      <c r="J191" t="str">
        <f t="shared" si="21"/>
        <v/>
      </c>
      <c r="K191">
        <f t="shared" si="22"/>
        <v>1</v>
      </c>
      <c r="L191">
        <f t="shared" si="23"/>
        <v>79</v>
      </c>
    </row>
    <row r="192" spans="1:12" x14ac:dyDescent="0.25">
      <c r="A192" t="s">
        <v>278</v>
      </c>
      <c r="B192" t="s">
        <v>52</v>
      </c>
      <c r="C192" t="str">
        <f t="shared" si="16"/>
        <v>kobieta</v>
      </c>
      <c r="D192" s="5">
        <f t="shared" si="17"/>
        <v>39.663013698630138</v>
      </c>
      <c r="E192" s="1">
        <v>27893</v>
      </c>
      <c r="F192" s="3">
        <f t="shared" si="18"/>
        <v>5</v>
      </c>
      <c r="G192" t="s">
        <v>6</v>
      </c>
      <c r="H192" t="str">
        <f t="shared" si="19"/>
        <v/>
      </c>
      <c r="I192">
        <f t="shared" si="20"/>
        <v>1</v>
      </c>
      <c r="J192" t="str">
        <f t="shared" si="21"/>
        <v/>
      </c>
      <c r="K192" t="str">
        <f t="shared" si="22"/>
        <v/>
      </c>
      <c r="L192">
        <f t="shared" si="23"/>
        <v>37.5</v>
      </c>
    </row>
    <row r="193" spans="1:12" x14ac:dyDescent="0.25">
      <c r="A193" t="s">
        <v>279</v>
      </c>
      <c r="B193" t="s">
        <v>280</v>
      </c>
      <c r="C193" t="str">
        <f t="shared" si="16"/>
        <v>kobieta</v>
      </c>
      <c r="D193" s="5">
        <f t="shared" si="17"/>
        <v>38.750684931506846</v>
      </c>
      <c r="E193" s="1">
        <v>28226</v>
      </c>
      <c r="F193" s="3">
        <f t="shared" si="18"/>
        <v>4</v>
      </c>
      <c r="G193" t="s">
        <v>12</v>
      </c>
      <c r="H193" t="str">
        <f t="shared" si="19"/>
        <v/>
      </c>
      <c r="I193" t="str">
        <f t="shared" si="20"/>
        <v/>
      </c>
      <c r="J193" t="str">
        <f t="shared" si="21"/>
        <v/>
      </c>
      <c r="K193">
        <f t="shared" si="22"/>
        <v>1</v>
      </c>
      <c r="L193">
        <f t="shared" si="23"/>
        <v>37.5</v>
      </c>
    </row>
    <row r="194" spans="1:12" x14ac:dyDescent="0.25">
      <c r="A194" t="s">
        <v>281</v>
      </c>
      <c r="B194" t="s">
        <v>77</v>
      </c>
      <c r="C194" t="str">
        <f t="shared" si="16"/>
        <v>mężczyzna</v>
      </c>
      <c r="D194" s="5">
        <f t="shared" si="17"/>
        <v>34.016438356164386</v>
      </c>
      <c r="E194" s="1">
        <v>29954</v>
      </c>
      <c r="F194" s="3">
        <f t="shared" si="18"/>
        <v>1</v>
      </c>
      <c r="G194" t="s">
        <v>9</v>
      </c>
      <c r="H194" t="str">
        <f t="shared" si="19"/>
        <v/>
      </c>
      <c r="I194" t="str">
        <f t="shared" si="20"/>
        <v/>
      </c>
      <c r="J194" t="str">
        <f t="shared" si="21"/>
        <v/>
      </c>
      <c r="K194" t="str">
        <f t="shared" si="22"/>
        <v/>
      </c>
      <c r="L194">
        <f t="shared" si="23"/>
        <v>45</v>
      </c>
    </row>
    <row r="195" spans="1:12" x14ac:dyDescent="0.25">
      <c r="A195" t="s">
        <v>282</v>
      </c>
      <c r="B195" t="s">
        <v>179</v>
      </c>
      <c r="C195" t="str">
        <f t="shared" ref="C195:C258" si="24">IF(RIGHT(B195,1)="a","kobieta","mężczyzna")</f>
        <v>mężczyzna</v>
      </c>
      <c r="D195" s="5">
        <f t="shared" ref="D195:D258" si="25">(O$28-E195)/365</f>
        <v>52.764383561643832</v>
      </c>
      <c r="E195" s="1">
        <v>23111</v>
      </c>
      <c r="F195" s="3">
        <f t="shared" ref="F195:F258" si="26">MONTH(E195)</f>
        <v>4</v>
      </c>
      <c r="G195" t="s">
        <v>12</v>
      </c>
      <c r="H195" t="str">
        <f t="shared" ref="H195:H258" si="27">IF(AND($G195 ="wies",C195="kobieta"),1,"")</f>
        <v/>
      </c>
      <c r="I195" t="str">
        <f t="shared" ref="I195:I258" si="28">IF(AND($G195 ="srednie miasto",C195="kobieta"),1,"")</f>
        <v/>
      </c>
      <c r="J195" t="str">
        <f t="shared" ref="J195:J258" si="29">IF(AND($G195 ="male miasto",C195="kobieta"),1,"")</f>
        <v/>
      </c>
      <c r="K195" t="str">
        <f t="shared" ref="K195:K258" si="30">IF(AND($G195 ="duze miasto",C195="kobieta"),1,"")</f>
        <v/>
      </c>
      <c r="L195">
        <f t="shared" ref="L195:L258" si="31">IF(C195="mężczyzna",30000,25000) * IF(D195&lt;=30,0.001,IF(D195&lt;=45,0.0015,0.0012)) + IF(D195&gt;=60,49,0)</f>
        <v>36</v>
      </c>
    </row>
    <row r="196" spans="1:12" x14ac:dyDescent="0.25">
      <c r="A196" t="s">
        <v>283</v>
      </c>
      <c r="B196" t="s">
        <v>39</v>
      </c>
      <c r="C196" t="str">
        <f t="shared" si="24"/>
        <v>kobieta</v>
      </c>
      <c r="D196" s="5">
        <f t="shared" si="25"/>
        <v>48.115068493150687</v>
      </c>
      <c r="E196" s="1">
        <v>24808</v>
      </c>
      <c r="F196" s="3">
        <f t="shared" si="26"/>
        <v>12</v>
      </c>
      <c r="G196" t="s">
        <v>12</v>
      </c>
      <c r="H196" t="str">
        <f t="shared" si="27"/>
        <v/>
      </c>
      <c r="I196" t="str">
        <f t="shared" si="28"/>
        <v/>
      </c>
      <c r="J196" t="str">
        <f t="shared" si="29"/>
        <v/>
      </c>
      <c r="K196">
        <f t="shared" si="30"/>
        <v>1</v>
      </c>
      <c r="L196">
        <f t="shared" si="31"/>
        <v>29.999999999999996</v>
      </c>
    </row>
    <row r="197" spans="1:12" x14ac:dyDescent="0.25">
      <c r="A197" t="s">
        <v>284</v>
      </c>
      <c r="B197" t="s">
        <v>16</v>
      </c>
      <c r="C197" t="str">
        <f t="shared" si="24"/>
        <v>kobieta</v>
      </c>
      <c r="D197" s="5">
        <f t="shared" si="25"/>
        <v>67.860273972602741</v>
      </c>
      <c r="E197" s="1">
        <v>17601</v>
      </c>
      <c r="F197" s="3">
        <f t="shared" si="26"/>
        <v>3</v>
      </c>
      <c r="G197" t="s">
        <v>40</v>
      </c>
      <c r="H197" t="str">
        <f t="shared" si="27"/>
        <v/>
      </c>
      <c r="I197" t="str">
        <f t="shared" si="28"/>
        <v/>
      </c>
      <c r="J197">
        <f t="shared" si="29"/>
        <v>1</v>
      </c>
      <c r="K197" t="str">
        <f t="shared" si="30"/>
        <v/>
      </c>
      <c r="L197">
        <f t="shared" si="31"/>
        <v>79</v>
      </c>
    </row>
    <row r="198" spans="1:12" x14ac:dyDescent="0.25">
      <c r="A198" t="s">
        <v>285</v>
      </c>
      <c r="B198" t="s">
        <v>179</v>
      </c>
      <c r="C198" t="str">
        <f t="shared" si="24"/>
        <v>mężczyzna</v>
      </c>
      <c r="D198" s="5">
        <f t="shared" si="25"/>
        <v>58.0027397260274</v>
      </c>
      <c r="E198" s="1">
        <v>21199</v>
      </c>
      <c r="F198" s="3">
        <f t="shared" si="26"/>
        <v>1</v>
      </c>
      <c r="G198" t="s">
        <v>9</v>
      </c>
      <c r="H198" t="str">
        <f t="shared" si="27"/>
        <v/>
      </c>
      <c r="I198" t="str">
        <f t="shared" si="28"/>
        <v/>
      </c>
      <c r="J198" t="str">
        <f t="shared" si="29"/>
        <v/>
      </c>
      <c r="K198" t="str">
        <f t="shared" si="30"/>
        <v/>
      </c>
      <c r="L198">
        <f t="shared" si="31"/>
        <v>36</v>
      </c>
    </row>
    <row r="199" spans="1:12" x14ac:dyDescent="0.25">
      <c r="A199" t="s">
        <v>286</v>
      </c>
      <c r="B199" t="s">
        <v>20</v>
      </c>
      <c r="C199" t="str">
        <f t="shared" si="24"/>
        <v>kobieta</v>
      </c>
      <c r="D199" s="5">
        <f t="shared" si="25"/>
        <v>34.221917808219175</v>
      </c>
      <c r="E199" s="1">
        <v>29879</v>
      </c>
      <c r="F199" s="3">
        <f t="shared" si="26"/>
        <v>10</v>
      </c>
      <c r="G199" t="s">
        <v>12</v>
      </c>
      <c r="H199" t="str">
        <f t="shared" si="27"/>
        <v/>
      </c>
      <c r="I199" t="str">
        <f t="shared" si="28"/>
        <v/>
      </c>
      <c r="J199" t="str">
        <f t="shared" si="29"/>
        <v/>
      </c>
      <c r="K199">
        <f t="shared" si="30"/>
        <v>1</v>
      </c>
      <c r="L199">
        <f t="shared" si="31"/>
        <v>37.5</v>
      </c>
    </row>
    <row r="200" spans="1:12" x14ac:dyDescent="0.25">
      <c r="A200" t="s">
        <v>287</v>
      </c>
      <c r="B200" t="s">
        <v>81</v>
      </c>
      <c r="C200" t="str">
        <f t="shared" si="24"/>
        <v>kobieta</v>
      </c>
      <c r="D200" s="5">
        <f t="shared" si="25"/>
        <v>62.221917808219175</v>
      </c>
      <c r="E200" s="1">
        <v>19659</v>
      </c>
      <c r="F200" s="3">
        <f t="shared" si="26"/>
        <v>10</v>
      </c>
      <c r="G200" t="s">
        <v>6</v>
      </c>
      <c r="H200" t="str">
        <f t="shared" si="27"/>
        <v/>
      </c>
      <c r="I200">
        <f t="shared" si="28"/>
        <v>1</v>
      </c>
      <c r="J200" t="str">
        <f t="shared" si="29"/>
        <v/>
      </c>
      <c r="K200" t="str">
        <f t="shared" si="30"/>
        <v/>
      </c>
      <c r="L200">
        <f t="shared" si="31"/>
        <v>79</v>
      </c>
    </row>
    <row r="201" spans="1:12" x14ac:dyDescent="0.25">
      <c r="A201" t="s">
        <v>288</v>
      </c>
      <c r="B201" t="s">
        <v>8</v>
      </c>
      <c r="C201" t="str">
        <f t="shared" si="24"/>
        <v>mężczyzna</v>
      </c>
      <c r="D201" s="5">
        <f t="shared" si="25"/>
        <v>54.4</v>
      </c>
      <c r="E201" s="1">
        <v>22514</v>
      </c>
      <c r="F201" s="3">
        <f t="shared" si="26"/>
        <v>8</v>
      </c>
      <c r="G201" t="s">
        <v>12</v>
      </c>
      <c r="H201" t="str">
        <f t="shared" si="27"/>
        <v/>
      </c>
      <c r="I201" t="str">
        <f t="shared" si="28"/>
        <v/>
      </c>
      <c r="J201" t="str">
        <f t="shared" si="29"/>
        <v/>
      </c>
      <c r="K201" t="str">
        <f t="shared" si="30"/>
        <v/>
      </c>
      <c r="L201">
        <f t="shared" si="31"/>
        <v>36</v>
      </c>
    </row>
    <row r="202" spans="1:12" x14ac:dyDescent="0.25">
      <c r="A202" t="s">
        <v>289</v>
      </c>
      <c r="B202" t="s">
        <v>121</v>
      </c>
      <c r="C202" t="str">
        <f t="shared" si="24"/>
        <v>kobieta</v>
      </c>
      <c r="D202" s="5">
        <f t="shared" si="25"/>
        <v>46.679452054794524</v>
      </c>
      <c r="E202" s="1">
        <v>25332</v>
      </c>
      <c r="F202" s="3">
        <f t="shared" si="26"/>
        <v>5</v>
      </c>
      <c r="G202" t="s">
        <v>12</v>
      </c>
      <c r="H202" t="str">
        <f t="shared" si="27"/>
        <v/>
      </c>
      <c r="I202" t="str">
        <f t="shared" si="28"/>
        <v/>
      </c>
      <c r="J202" t="str">
        <f t="shared" si="29"/>
        <v/>
      </c>
      <c r="K202">
        <f t="shared" si="30"/>
        <v>1</v>
      </c>
      <c r="L202">
        <f t="shared" si="31"/>
        <v>29.999999999999996</v>
      </c>
    </row>
    <row r="203" spans="1:12" x14ac:dyDescent="0.25">
      <c r="A203" t="s">
        <v>290</v>
      </c>
      <c r="B203" t="s">
        <v>255</v>
      </c>
      <c r="C203" t="str">
        <f t="shared" si="24"/>
        <v>mężczyzna</v>
      </c>
      <c r="D203" s="5">
        <f t="shared" si="25"/>
        <v>60.791780821917811</v>
      </c>
      <c r="E203" s="1">
        <v>20181</v>
      </c>
      <c r="F203" s="3">
        <f t="shared" si="26"/>
        <v>4</v>
      </c>
      <c r="G203" t="s">
        <v>40</v>
      </c>
      <c r="H203" t="str">
        <f t="shared" si="27"/>
        <v/>
      </c>
      <c r="I203" t="str">
        <f t="shared" si="28"/>
        <v/>
      </c>
      <c r="J203" t="str">
        <f t="shared" si="29"/>
        <v/>
      </c>
      <c r="K203" t="str">
        <f t="shared" si="30"/>
        <v/>
      </c>
      <c r="L203">
        <f t="shared" si="31"/>
        <v>85</v>
      </c>
    </row>
    <row r="204" spans="1:12" x14ac:dyDescent="0.25">
      <c r="A204" t="s">
        <v>291</v>
      </c>
      <c r="B204" t="s">
        <v>141</v>
      </c>
      <c r="C204" t="str">
        <f t="shared" si="24"/>
        <v>mężczyzna</v>
      </c>
      <c r="D204" s="5">
        <f t="shared" si="25"/>
        <v>63.641095890410959</v>
      </c>
      <c r="E204" s="1">
        <v>19141</v>
      </c>
      <c r="F204" s="3">
        <f t="shared" si="26"/>
        <v>5</v>
      </c>
      <c r="G204" t="s">
        <v>12</v>
      </c>
      <c r="H204" t="str">
        <f t="shared" si="27"/>
        <v/>
      </c>
      <c r="I204" t="str">
        <f t="shared" si="28"/>
        <v/>
      </c>
      <c r="J204" t="str">
        <f t="shared" si="29"/>
        <v/>
      </c>
      <c r="K204" t="str">
        <f t="shared" si="30"/>
        <v/>
      </c>
      <c r="L204">
        <f t="shared" si="31"/>
        <v>85</v>
      </c>
    </row>
    <row r="205" spans="1:12" x14ac:dyDescent="0.25">
      <c r="A205" t="s">
        <v>292</v>
      </c>
      <c r="B205" t="s">
        <v>293</v>
      </c>
      <c r="C205" t="str">
        <f t="shared" si="24"/>
        <v>kobieta</v>
      </c>
      <c r="D205" s="5">
        <f t="shared" si="25"/>
        <v>66.364383561643834</v>
      </c>
      <c r="E205" s="1">
        <v>18147</v>
      </c>
      <c r="F205" s="3">
        <f t="shared" si="26"/>
        <v>9</v>
      </c>
      <c r="G205" t="s">
        <v>12</v>
      </c>
      <c r="H205" t="str">
        <f t="shared" si="27"/>
        <v/>
      </c>
      <c r="I205" t="str">
        <f t="shared" si="28"/>
        <v/>
      </c>
      <c r="J205" t="str">
        <f t="shared" si="29"/>
        <v/>
      </c>
      <c r="K205">
        <f t="shared" si="30"/>
        <v>1</v>
      </c>
      <c r="L205">
        <f t="shared" si="31"/>
        <v>79</v>
      </c>
    </row>
    <row r="206" spans="1:12" x14ac:dyDescent="0.25">
      <c r="A206" t="s">
        <v>294</v>
      </c>
      <c r="B206" t="s">
        <v>52</v>
      </c>
      <c r="C206" t="str">
        <f t="shared" si="24"/>
        <v>kobieta</v>
      </c>
      <c r="D206" s="5">
        <f t="shared" si="25"/>
        <v>44.449315068493149</v>
      </c>
      <c r="E206" s="1">
        <v>26146</v>
      </c>
      <c r="F206" s="3">
        <f t="shared" si="26"/>
        <v>8</v>
      </c>
      <c r="G206" t="s">
        <v>6</v>
      </c>
      <c r="H206" t="str">
        <f t="shared" si="27"/>
        <v/>
      </c>
      <c r="I206">
        <f t="shared" si="28"/>
        <v>1</v>
      </c>
      <c r="J206" t="str">
        <f t="shared" si="29"/>
        <v/>
      </c>
      <c r="K206" t="str">
        <f t="shared" si="30"/>
        <v/>
      </c>
      <c r="L206">
        <f t="shared" si="31"/>
        <v>37.5</v>
      </c>
    </row>
    <row r="207" spans="1:12" x14ac:dyDescent="0.25">
      <c r="A207" t="s">
        <v>295</v>
      </c>
      <c r="B207" t="s">
        <v>139</v>
      </c>
      <c r="C207" t="str">
        <f t="shared" si="24"/>
        <v>mężczyzna</v>
      </c>
      <c r="D207" s="5">
        <f t="shared" si="25"/>
        <v>31.704109589041096</v>
      </c>
      <c r="E207" s="1">
        <v>30798</v>
      </c>
      <c r="F207" s="3">
        <f t="shared" si="26"/>
        <v>4</v>
      </c>
      <c r="G207" t="s">
        <v>40</v>
      </c>
      <c r="H207" t="str">
        <f t="shared" si="27"/>
        <v/>
      </c>
      <c r="I207" t="str">
        <f t="shared" si="28"/>
        <v/>
      </c>
      <c r="J207" t="str">
        <f t="shared" si="29"/>
        <v/>
      </c>
      <c r="K207" t="str">
        <f t="shared" si="30"/>
        <v/>
      </c>
      <c r="L207">
        <f t="shared" si="31"/>
        <v>45</v>
      </c>
    </row>
    <row r="208" spans="1:12" x14ac:dyDescent="0.25">
      <c r="A208" t="s">
        <v>296</v>
      </c>
      <c r="B208" t="s">
        <v>297</v>
      </c>
      <c r="C208" t="str">
        <f t="shared" si="24"/>
        <v>kobieta</v>
      </c>
      <c r="D208" s="5">
        <f t="shared" si="25"/>
        <v>48.62191780821918</v>
      </c>
      <c r="E208" s="1">
        <v>24623</v>
      </c>
      <c r="F208" s="3">
        <f t="shared" si="26"/>
        <v>5</v>
      </c>
      <c r="G208" t="s">
        <v>12</v>
      </c>
      <c r="H208" t="str">
        <f t="shared" si="27"/>
        <v/>
      </c>
      <c r="I208" t="str">
        <f t="shared" si="28"/>
        <v/>
      </c>
      <c r="J208" t="str">
        <f t="shared" si="29"/>
        <v/>
      </c>
      <c r="K208">
        <f t="shared" si="30"/>
        <v>1</v>
      </c>
      <c r="L208">
        <f t="shared" si="31"/>
        <v>29.999999999999996</v>
      </c>
    </row>
    <row r="209" spans="1:12" x14ac:dyDescent="0.25">
      <c r="A209" t="s">
        <v>298</v>
      </c>
      <c r="B209" t="s">
        <v>18</v>
      </c>
      <c r="C209" t="str">
        <f t="shared" si="24"/>
        <v>mężczyzna</v>
      </c>
      <c r="D209" s="5">
        <f t="shared" si="25"/>
        <v>28.909589041095892</v>
      </c>
      <c r="E209" s="1">
        <v>31818</v>
      </c>
      <c r="F209" s="3">
        <f t="shared" si="26"/>
        <v>2</v>
      </c>
      <c r="G209" t="s">
        <v>6</v>
      </c>
      <c r="H209" t="str">
        <f t="shared" si="27"/>
        <v/>
      </c>
      <c r="I209" t="str">
        <f t="shared" si="28"/>
        <v/>
      </c>
      <c r="J209" t="str">
        <f t="shared" si="29"/>
        <v/>
      </c>
      <c r="K209" t="str">
        <f t="shared" si="30"/>
        <v/>
      </c>
      <c r="L209">
        <f t="shared" si="31"/>
        <v>30</v>
      </c>
    </row>
    <row r="210" spans="1:12" x14ac:dyDescent="0.25">
      <c r="A210" t="s">
        <v>299</v>
      </c>
      <c r="B210" t="s">
        <v>300</v>
      </c>
      <c r="C210" t="str">
        <f t="shared" si="24"/>
        <v>kobieta</v>
      </c>
      <c r="D210" s="5">
        <f t="shared" si="25"/>
        <v>22.38082191780822</v>
      </c>
      <c r="E210" s="1">
        <v>34201</v>
      </c>
      <c r="F210" s="3">
        <f t="shared" si="26"/>
        <v>8</v>
      </c>
      <c r="G210" t="s">
        <v>12</v>
      </c>
      <c r="H210" t="str">
        <f t="shared" si="27"/>
        <v/>
      </c>
      <c r="I210" t="str">
        <f t="shared" si="28"/>
        <v/>
      </c>
      <c r="J210" t="str">
        <f t="shared" si="29"/>
        <v/>
      </c>
      <c r="K210">
        <f t="shared" si="30"/>
        <v>1</v>
      </c>
      <c r="L210">
        <f t="shared" si="31"/>
        <v>25</v>
      </c>
    </row>
    <row r="211" spans="1:12" x14ac:dyDescent="0.25">
      <c r="A211" t="s">
        <v>301</v>
      </c>
      <c r="B211" t="s">
        <v>8</v>
      </c>
      <c r="C211" t="str">
        <f t="shared" si="24"/>
        <v>mężczyzna</v>
      </c>
      <c r="D211" s="5">
        <f t="shared" si="25"/>
        <v>41.893150684931506</v>
      </c>
      <c r="E211" s="1">
        <v>27079</v>
      </c>
      <c r="F211" s="3">
        <f t="shared" si="26"/>
        <v>2</v>
      </c>
      <c r="G211" t="s">
        <v>9</v>
      </c>
      <c r="H211" t="str">
        <f t="shared" si="27"/>
        <v/>
      </c>
      <c r="I211" t="str">
        <f t="shared" si="28"/>
        <v/>
      </c>
      <c r="J211" t="str">
        <f t="shared" si="29"/>
        <v/>
      </c>
      <c r="K211" t="str">
        <f t="shared" si="30"/>
        <v/>
      </c>
      <c r="L211">
        <f t="shared" si="31"/>
        <v>45</v>
      </c>
    </row>
    <row r="212" spans="1:12" x14ac:dyDescent="0.25">
      <c r="A212" t="s">
        <v>302</v>
      </c>
      <c r="B212" t="s">
        <v>303</v>
      </c>
      <c r="C212" t="str">
        <f t="shared" si="24"/>
        <v>mężczyzna</v>
      </c>
      <c r="D212" s="5">
        <f t="shared" si="25"/>
        <v>66.62191780821918</v>
      </c>
      <c r="E212" s="1">
        <v>18053</v>
      </c>
      <c r="F212" s="3">
        <f t="shared" si="26"/>
        <v>6</v>
      </c>
      <c r="G212" t="s">
        <v>9</v>
      </c>
      <c r="H212" t="str">
        <f t="shared" si="27"/>
        <v/>
      </c>
      <c r="I212" t="str">
        <f t="shared" si="28"/>
        <v/>
      </c>
      <c r="J212" t="str">
        <f t="shared" si="29"/>
        <v/>
      </c>
      <c r="K212" t="str">
        <f t="shared" si="30"/>
        <v/>
      </c>
      <c r="L212">
        <f t="shared" si="31"/>
        <v>85</v>
      </c>
    </row>
    <row r="213" spans="1:12" x14ac:dyDescent="0.25">
      <c r="A213" t="s">
        <v>304</v>
      </c>
      <c r="B213" t="s">
        <v>49</v>
      </c>
      <c r="C213" t="str">
        <f t="shared" si="24"/>
        <v>mężczyzna</v>
      </c>
      <c r="D213" s="5">
        <f t="shared" si="25"/>
        <v>41.947945205479449</v>
      </c>
      <c r="E213" s="1">
        <v>27059</v>
      </c>
      <c r="F213" s="3">
        <f t="shared" si="26"/>
        <v>1</v>
      </c>
      <c r="G213" t="s">
        <v>12</v>
      </c>
      <c r="H213" t="str">
        <f t="shared" si="27"/>
        <v/>
      </c>
      <c r="I213" t="str">
        <f t="shared" si="28"/>
        <v/>
      </c>
      <c r="J213" t="str">
        <f t="shared" si="29"/>
        <v/>
      </c>
      <c r="K213" t="str">
        <f t="shared" si="30"/>
        <v/>
      </c>
      <c r="L213">
        <f t="shared" si="31"/>
        <v>45</v>
      </c>
    </row>
    <row r="214" spans="1:12" x14ac:dyDescent="0.25">
      <c r="A214" t="s">
        <v>305</v>
      </c>
      <c r="B214" t="s">
        <v>246</v>
      </c>
      <c r="C214" t="str">
        <f t="shared" si="24"/>
        <v>mężczyzna</v>
      </c>
      <c r="D214" s="5">
        <f t="shared" si="25"/>
        <v>31.043835616438358</v>
      </c>
      <c r="E214" s="1">
        <v>31039</v>
      </c>
      <c r="F214" s="3">
        <f t="shared" si="26"/>
        <v>12</v>
      </c>
      <c r="G214" t="s">
        <v>6</v>
      </c>
      <c r="H214" t="str">
        <f t="shared" si="27"/>
        <v/>
      </c>
      <c r="I214" t="str">
        <f t="shared" si="28"/>
        <v/>
      </c>
      <c r="J214" t="str">
        <f t="shared" si="29"/>
        <v/>
      </c>
      <c r="K214" t="str">
        <f t="shared" si="30"/>
        <v/>
      </c>
      <c r="L214">
        <f t="shared" si="31"/>
        <v>45</v>
      </c>
    </row>
    <row r="215" spans="1:12" x14ac:dyDescent="0.25">
      <c r="A215" t="s">
        <v>306</v>
      </c>
      <c r="B215" t="s">
        <v>307</v>
      </c>
      <c r="C215" t="str">
        <f t="shared" si="24"/>
        <v>mężczyzna</v>
      </c>
      <c r="D215" s="5">
        <f t="shared" si="25"/>
        <v>20.484931506849314</v>
      </c>
      <c r="E215" s="1">
        <v>34893</v>
      </c>
      <c r="F215" s="3">
        <f t="shared" si="26"/>
        <v>7</v>
      </c>
      <c r="G215" t="s">
        <v>12</v>
      </c>
      <c r="H215" t="str">
        <f t="shared" si="27"/>
        <v/>
      </c>
      <c r="I215" t="str">
        <f t="shared" si="28"/>
        <v/>
      </c>
      <c r="J215" t="str">
        <f t="shared" si="29"/>
        <v/>
      </c>
      <c r="K215" t="str">
        <f t="shared" si="30"/>
        <v/>
      </c>
      <c r="L215">
        <f t="shared" si="31"/>
        <v>30</v>
      </c>
    </row>
    <row r="216" spans="1:12" x14ac:dyDescent="0.25">
      <c r="A216" t="s">
        <v>308</v>
      </c>
      <c r="B216" t="s">
        <v>307</v>
      </c>
      <c r="C216" t="str">
        <f t="shared" si="24"/>
        <v>mężczyzna</v>
      </c>
      <c r="D216" s="5">
        <f t="shared" si="25"/>
        <v>55.531506849315072</v>
      </c>
      <c r="E216" s="1">
        <v>22101</v>
      </c>
      <c r="F216" s="3">
        <f t="shared" si="26"/>
        <v>7</v>
      </c>
      <c r="G216" t="s">
        <v>6</v>
      </c>
      <c r="H216" t="str">
        <f t="shared" si="27"/>
        <v/>
      </c>
      <c r="I216" t="str">
        <f t="shared" si="28"/>
        <v/>
      </c>
      <c r="J216" t="str">
        <f t="shared" si="29"/>
        <v/>
      </c>
      <c r="K216" t="str">
        <f t="shared" si="30"/>
        <v/>
      </c>
      <c r="L216">
        <f t="shared" si="31"/>
        <v>36</v>
      </c>
    </row>
    <row r="217" spans="1:12" x14ac:dyDescent="0.25">
      <c r="A217" t="s">
        <v>309</v>
      </c>
      <c r="B217" t="s">
        <v>177</v>
      </c>
      <c r="C217" t="str">
        <f t="shared" si="24"/>
        <v>kobieta</v>
      </c>
      <c r="D217" s="5">
        <f t="shared" si="25"/>
        <v>71.515068493150679</v>
      </c>
      <c r="E217" s="1">
        <v>16267</v>
      </c>
      <c r="F217" s="3">
        <f t="shared" si="26"/>
        <v>7</v>
      </c>
      <c r="G217" t="s">
        <v>12</v>
      </c>
      <c r="H217" t="str">
        <f t="shared" si="27"/>
        <v/>
      </c>
      <c r="I217" t="str">
        <f t="shared" si="28"/>
        <v/>
      </c>
      <c r="J217" t="str">
        <f t="shared" si="29"/>
        <v/>
      </c>
      <c r="K217">
        <f t="shared" si="30"/>
        <v>1</v>
      </c>
      <c r="L217">
        <f t="shared" si="31"/>
        <v>79</v>
      </c>
    </row>
    <row r="218" spans="1:12" x14ac:dyDescent="0.25">
      <c r="A218" t="s">
        <v>310</v>
      </c>
      <c r="B218" t="s">
        <v>45</v>
      </c>
      <c r="C218" t="str">
        <f t="shared" si="24"/>
        <v>kobieta</v>
      </c>
      <c r="D218" s="5">
        <f t="shared" si="25"/>
        <v>28.12876712328767</v>
      </c>
      <c r="E218" s="1">
        <v>32103</v>
      </c>
      <c r="F218" s="3">
        <f t="shared" si="26"/>
        <v>11</v>
      </c>
      <c r="G218" t="s">
        <v>12</v>
      </c>
      <c r="H218" t="str">
        <f t="shared" si="27"/>
        <v/>
      </c>
      <c r="I218" t="str">
        <f t="shared" si="28"/>
        <v/>
      </c>
      <c r="J218" t="str">
        <f t="shared" si="29"/>
        <v/>
      </c>
      <c r="K218">
        <f t="shared" si="30"/>
        <v>1</v>
      </c>
      <c r="L218">
        <f t="shared" si="31"/>
        <v>25</v>
      </c>
    </row>
    <row r="219" spans="1:12" x14ac:dyDescent="0.25">
      <c r="A219" t="s">
        <v>311</v>
      </c>
      <c r="B219" t="s">
        <v>248</v>
      </c>
      <c r="C219" t="str">
        <f t="shared" si="24"/>
        <v>kobieta</v>
      </c>
      <c r="D219" s="5">
        <f t="shared" si="25"/>
        <v>44.860273972602741</v>
      </c>
      <c r="E219" s="1">
        <v>25996</v>
      </c>
      <c r="F219" s="3">
        <f t="shared" si="26"/>
        <v>3</v>
      </c>
      <c r="G219" t="s">
        <v>9</v>
      </c>
      <c r="H219">
        <f t="shared" si="27"/>
        <v>1</v>
      </c>
      <c r="I219" t="str">
        <f t="shared" si="28"/>
        <v/>
      </c>
      <c r="J219" t="str">
        <f t="shared" si="29"/>
        <v/>
      </c>
      <c r="K219" t="str">
        <f t="shared" si="30"/>
        <v/>
      </c>
      <c r="L219">
        <f t="shared" si="31"/>
        <v>37.5</v>
      </c>
    </row>
    <row r="220" spans="1:12" x14ac:dyDescent="0.25">
      <c r="A220" t="s">
        <v>312</v>
      </c>
      <c r="B220" t="s">
        <v>134</v>
      </c>
      <c r="C220" t="str">
        <f t="shared" si="24"/>
        <v>kobieta</v>
      </c>
      <c r="D220" s="5">
        <f t="shared" si="25"/>
        <v>25.561643835616437</v>
      </c>
      <c r="E220" s="1">
        <v>33040</v>
      </c>
      <c r="F220" s="3">
        <f t="shared" si="26"/>
        <v>6</v>
      </c>
      <c r="G220" t="s">
        <v>12</v>
      </c>
      <c r="H220" t="str">
        <f t="shared" si="27"/>
        <v/>
      </c>
      <c r="I220" t="str">
        <f t="shared" si="28"/>
        <v/>
      </c>
      <c r="J220" t="str">
        <f t="shared" si="29"/>
        <v/>
      </c>
      <c r="K220">
        <f t="shared" si="30"/>
        <v>1</v>
      </c>
      <c r="L220">
        <f t="shared" si="31"/>
        <v>25</v>
      </c>
    </row>
    <row r="221" spans="1:12" x14ac:dyDescent="0.25">
      <c r="A221" t="s">
        <v>313</v>
      </c>
      <c r="B221" t="s">
        <v>20</v>
      </c>
      <c r="C221" t="str">
        <f t="shared" si="24"/>
        <v>kobieta</v>
      </c>
      <c r="D221" s="5">
        <f t="shared" si="25"/>
        <v>32.052054794520551</v>
      </c>
      <c r="E221" s="1">
        <v>30671</v>
      </c>
      <c r="F221" s="3">
        <f t="shared" si="26"/>
        <v>12</v>
      </c>
      <c r="G221" t="s">
        <v>9</v>
      </c>
      <c r="H221">
        <f t="shared" si="27"/>
        <v>1</v>
      </c>
      <c r="I221" t="str">
        <f t="shared" si="28"/>
        <v/>
      </c>
      <c r="J221" t="str">
        <f t="shared" si="29"/>
        <v/>
      </c>
      <c r="K221" t="str">
        <f t="shared" si="30"/>
        <v/>
      </c>
      <c r="L221">
        <f t="shared" si="31"/>
        <v>37.5</v>
      </c>
    </row>
    <row r="222" spans="1:12" x14ac:dyDescent="0.25">
      <c r="A222" t="s">
        <v>314</v>
      </c>
      <c r="B222" t="s">
        <v>37</v>
      </c>
      <c r="C222" t="str">
        <f t="shared" si="24"/>
        <v>kobieta</v>
      </c>
      <c r="D222" s="5">
        <f t="shared" si="25"/>
        <v>46.923287671232877</v>
      </c>
      <c r="E222" s="1">
        <v>25243</v>
      </c>
      <c r="F222" s="3">
        <f t="shared" si="26"/>
        <v>2</v>
      </c>
      <c r="G222" t="s">
        <v>12</v>
      </c>
      <c r="H222" t="str">
        <f t="shared" si="27"/>
        <v/>
      </c>
      <c r="I222" t="str">
        <f t="shared" si="28"/>
        <v/>
      </c>
      <c r="J222" t="str">
        <f t="shared" si="29"/>
        <v/>
      </c>
      <c r="K222">
        <f t="shared" si="30"/>
        <v>1</v>
      </c>
      <c r="L222">
        <f t="shared" si="31"/>
        <v>29.999999999999996</v>
      </c>
    </row>
    <row r="223" spans="1:12" x14ac:dyDescent="0.25">
      <c r="A223" t="s">
        <v>315</v>
      </c>
      <c r="B223" t="s">
        <v>20</v>
      </c>
      <c r="C223" t="str">
        <f t="shared" si="24"/>
        <v>kobieta</v>
      </c>
      <c r="D223" s="5">
        <f t="shared" si="25"/>
        <v>40.358904109589041</v>
      </c>
      <c r="E223" s="1">
        <v>27639</v>
      </c>
      <c r="F223" s="3">
        <f t="shared" si="26"/>
        <v>9</v>
      </c>
      <c r="G223" t="s">
        <v>12</v>
      </c>
      <c r="H223" t="str">
        <f t="shared" si="27"/>
        <v/>
      </c>
      <c r="I223" t="str">
        <f t="shared" si="28"/>
        <v/>
      </c>
      <c r="J223" t="str">
        <f t="shared" si="29"/>
        <v/>
      </c>
      <c r="K223">
        <f t="shared" si="30"/>
        <v>1</v>
      </c>
      <c r="L223">
        <f t="shared" si="31"/>
        <v>37.5</v>
      </c>
    </row>
    <row r="224" spans="1:12" x14ac:dyDescent="0.25">
      <c r="A224" t="s">
        <v>316</v>
      </c>
      <c r="B224" t="s">
        <v>169</v>
      </c>
      <c r="C224" t="str">
        <f t="shared" si="24"/>
        <v>mężczyzna</v>
      </c>
      <c r="D224" s="5">
        <f t="shared" si="25"/>
        <v>45.824657534246576</v>
      </c>
      <c r="E224" s="1">
        <v>25644</v>
      </c>
      <c r="F224" s="3">
        <f t="shared" si="26"/>
        <v>3</v>
      </c>
      <c r="G224" t="s">
        <v>12</v>
      </c>
      <c r="H224" t="str">
        <f t="shared" si="27"/>
        <v/>
      </c>
      <c r="I224" t="str">
        <f t="shared" si="28"/>
        <v/>
      </c>
      <c r="J224" t="str">
        <f t="shared" si="29"/>
        <v/>
      </c>
      <c r="K224" t="str">
        <f t="shared" si="30"/>
        <v/>
      </c>
      <c r="L224">
        <f t="shared" si="31"/>
        <v>36</v>
      </c>
    </row>
    <row r="225" spans="1:12" x14ac:dyDescent="0.25">
      <c r="A225" t="s">
        <v>317</v>
      </c>
      <c r="B225" t="s">
        <v>318</v>
      </c>
      <c r="C225" t="str">
        <f t="shared" si="24"/>
        <v>kobieta</v>
      </c>
      <c r="D225" s="5">
        <f t="shared" si="25"/>
        <v>40.238356164383561</v>
      </c>
      <c r="E225" s="1">
        <v>27683</v>
      </c>
      <c r="F225" s="3">
        <f t="shared" si="26"/>
        <v>10</v>
      </c>
      <c r="G225" t="s">
        <v>6</v>
      </c>
      <c r="H225" t="str">
        <f t="shared" si="27"/>
        <v/>
      </c>
      <c r="I225">
        <f t="shared" si="28"/>
        <v>1</v>
      </c>
      <c r="J225" t="str">
        <f t="shared" si="29"/>
        <v/>
      </c>
      <c r="K225" t="str">
        <f t="shared" si="30"/>
        <v/>
      </c>
      <c r="L225">
        <f t="shared" si="31"/>
        <v>37.5</v>
      </c>
    </row>
    <row r="226" spans="1:12" x14ac:dyDescent="0.25">
      <c r="A226" t="s">
        <v>174</v>
      </c>
      <c r="B226" t="s">
        <v>319</v>
      </c>
      <c r="C226" t="str">
        <f t="shared" si="24"/>
        <v>kobieta</v>
      </c>
      <c r="D226" s="5">
        <f t="shared" si="25"/>
        <v>26.315068493150687</v>
      </c>
      <c r="E226" s="1">
        <v>32765</v>
      </c>
      <c r="F226" s="3">
        <f t="shared" si="26"/>
        <v>9</v>
      </c>
      <c r="G226" t="s">
        <v>9</v>
      </c>
      <c r="H226">
        <f t="shared" si="27"/>
        <v>1</v>
      </c>
      <c r="I226" t="str">
        <f t="shared" si="28"/>
        <v/>
      </c>
      <c r="J226" t="str">
        <f t="shared" si="29"/>
        <v/>
      </c>
      <c r="K226" t="str">
        <f t="shared" si="30"/>
        <v/>
      </c>
      <c r="L226">
        <f t="shared" si="31"/>
        <v>25</v>
      </c>
    </row>
    <row r="227" spans="1:12" x14ac:dyDescent="0.25">
      <c r="A227" t="s">
        <v>243</v>
      </c>
      <c r="B227" t="s">
        <v>121</v>
      </c>
      <c r="C227" t="str">
        <f t="shared" si="24"/>
        <v>kobieta</v>
      </c>
      <c r="D227" s="5">
        <f t="shared" si="25"/>
        <v>43.80821917808219</v>
      </c>
      <c r="E227" s="1">
        <v>26380</v>
      </c>
      <c r="F227" s="3">
        <f t="shared" si="26"/>
        <v>3</v>
      </c>
      <c r="G227" t="s">
        <v>9</v>
      </c>
      <c r="H227">
        <f t="shared" si="27"/>
        <v>1</v>
      </c>
      <c r="I227" t="str">
        <f t="shared" si="28"/>
        <v/>
      </c>
      <c r="J227" t="str">
        <f t="shared" si="29"/>
        <v/>
      </c>
      <c r="K227" t="str">
        <f t="shared" si="30"/>
        <v/>
      </c>
      <c r="L227">
        <f t="shared" si="31"/>
        <v>37.5</v>
      </c>
    </row>
    <row r="228" spans="1:12" x14ac:dyDescent="0.25">
      <c r="A228" t="s">
        <v>320</v>
      </c>
      <c r="B228" t="s">
        <v>81</v>
      </c>
      <c r="C228" t="str">
        <f t="shared" si="24"/>
        <v>kobieta</v>
      </c>
      <c r="D228" s="5">
        <f t="shared" si="25"/>
        <v>57.156164383561645</v>
      </c>
      <c r="E228" s="1">
        <v>21508</v>
      </c>
      <c r="F228" s="3">
        <f t="shared" si="26"/>
        <v>11</v>
      </c>
      <c r="G228" t="s">
        <v>6</v>
      </c>
      <c r="H228" t="str">
        <f t="shared" si="27"/>
        <v/>
      </c>
      <c r="I228">
        <f t="shared" si="28"/>
        <v>1</v>
      </c>
      <c r="J228" t="str">
        <f t="shared" si="29"/>
        <v/>
      </c>
      <c r="K228" t="str">
        <f t="shared" si="30"/>
        <v/>
      </c>
      <c r="L228">
        <f t="shared" si="31"/>
        <v>29.999999999999996</v>
      </c>
    </row>
    <row r="229" spans="1:12" x14ac:dyDescent="0.25">
      <c r="A229" t="s">
        <v>321</v>
      </c>
      <c r="B229" t="s">
        <v>11</v>
      </c>
      <c r="C229" t="str">
        <f t="shared" si="24"/>
        <v>kobieta</v>
      </c>
      <c r="D229" s="5">
        <f t="shared" si="25"/>
        <v>26.246575342465754</v>
      </c>
      <c r="E229" s="1">
        <v>32790</v>
      </c>
      <c r="F229" s="3">
        <f t="shared" si="26"/>
        <v>10</v>
      </c>
      <c r="G229" t="s">
        <v>6</v>
      </c>
      <c r="H229" t="str">
        <f t="shared" si="27"/>
        <v/>
      </c>
      <c r="I229">
        <f t="shared" si="28"/>
        <v>1</v>
      </c>
      <c r="J229" t="str">
        <f t="shared" si="29"/>
        <v/>
      </c>
      <c r="K229" t="str">
        <f t="shared" si="30"/>
        <v/>
      </c>
      <c r="L229">
        <f t="shared" si="31"/>
        <v>25</v>
      </c>
    </row>
    <row r="230" spans="1:12" x14ac:dyDescent="0.25">
      <c r="A230" t="s">
        <v>164</v>
      </c>
      <c r="B230" t="s">
        <v>322</v>
      </c>
      <c r="C230" t="str">
        <f t="shared" si="24"/>
        <v>kobieta</v>
      </c>
      <c r="D230" s="5">
        <f t="shared" si="25"/>
        <v>49.4986301369863</v>
      </c>
      <c r="E230" s="1">
        <v>24303</v>
      </c>
      <c r="F230" s="3">
        <f t="shared" si="26"/>
        <v>7</v>
      </c>
      <c r="G230" t="s">
        <v>6</v>
      </c>
      <c r="H230" t="str">
        <f t="shared" si="27"/>
        <v/>
      </c>
      <c r="I230">
        <f t="shared" si="28"/>
        <v>1</v>
      </c>
      <c r="J230" t="str">
        <f t="shared" si="29"/>
        <v/>
      </c>
      <c r="K230" t="str">
        <f t="shared" si="30"/>
        <v/>
      </c>
      <c r="L230">
        <f t="shared" si="31"/>
        <v>29.999999999999996</v>
      </c>
    </row>
    <row r="231" spans="1:12" x14ac:dyDescent="0.25">
      <c r="A231" t="s">
        <v>323</v>
      </c>
      <c r="B231" t="s">
        <v>300</v>
      </c>
      <c r="C231" t="str">
        <f t="shared" si="24"/>
        <v>kobieta</v>
      </c>
      <c r="D231" s="5">
        <f t="shared" si="25"/>
        <v>31.843835616438355</v>
      </c>
      <c r="E231" s="1">
        <v>30747</v>
      </c>
      <c r="F231" s="3">
        <f t="shared" si="26"/>
        <v>3</v>
      </c>
      <c r="G231" t="s">
        <v>9</v>
      </c>
      <c r="H231">
        <f t="shared" si="27"/>
        <v>1</v>
      </c>
      <c r="I231" t="str">
        <f t="shared" si="28"/>
        <v/>
      </c>
      <c r="J231" t="str">
        <f t="shared" si="29"/>
        <v/>
      </c>
      <c r="K231" t="str">
        <f t="shared" si="30"/>
        <v/>
      </c>
      <c r="L231">
        <f t="shared" si="31"/>
        <v>37.5</v>
      </c>
    </row>
    <row r="232" spans="1:12" x14ac:dyDescent="0.25">
      <c r="A232" t="s">
        <v>324</v>
      </c>
      <c r="B232" t="s">
        <v>49</v>
      </c>
      <c r="C232" t="str">
        <f t="shared" si="24"/>
        <v>mężczyzna</v>
      </c>
      <c r="D232" s="5">
        <f t="shared" si="25"/>
        <v>61.69041095890411</v>
      </c>
      <c r="E232" s="1">
        <v>19853</v>
      </c>
      <c r="F232" s="3">
        <f t="shared" si="26"/>
        <v>5</v>
      </c>
      <c r="G232" t="s">
        <v>12</v>
      </c>
      <c r="H232" t="str">
        <f t="shared" si="27"/>
        <v/>
      </c>
      <c r="I232" t="str">
        <f t="shared" si="28"/>
        <v/>
      </c>
      <c r="J232" t="str">
        <f t="shared" si="29"/>
        <v/>
      </c>
      <c r="K232" t="str">
        <f t="shared" si="30"/>
        <v/>
      </c>
      <c r="L232">
        <f t="shared" si="31"/>
        <v>85</v>
      </c>
    </row>
    <row r="233" spans="1:12" x14ac:dyDescent="0.25">
      <c r="A233" t="s">
        <v>325</v>
      </c>
      <c r="B233" t="s">
        <v>20</v>
      </c>
      <c r="C233" t="str">
        <f t="shared" si="24"/>
        <v>kobieta</v>
      </c>
      <c r="D233" s="5">
        <f t="shared" si="25"/>
        <v>28.008219178082193</v>
      </c>
      <c r="E233" s="1">
        <v>32147</v>
      </c>
      <c r="F233" s="3">
        <f t="shared" si="26"/>
        <v>1</v>
      </c>
      <c r="G233" t="s">
        <v>12</v>
      </c>
      <c r="H233" t="str">
        <f t="shared" si="27"/>
        <v/>
      </c>
      <c r="I233" t="str">
        <f t="shared" si="28"/>
        <v/>
      </c>
      <c r="J233" t="str">
        <f t="shared" si="29"/>
        <v/>
      </c>
      <c r="K233">
        <f t="shared" si="30"/>
        <v>1</v>
      </c>
      <c r="L233">
        <f t="shared" si="31"/>
        <v>25</v>
      </c>
    </row>
    <row r="234" spans="1:12" x14ac:dyDescent="0.25">
      <c r="A234" t="s">
        <v>326</v>
      </c>
      <c r="B234" t="s">
        <v>327</v>
      </c>
      <c r="C234" t="str">
        <f t="shared" si="24"/>
        <v>mężczyzna</v>
      </c>
      <c r="D234" s="5">
        <f t="shared" si="25"/>
        <v>67.030136986301372</v>
      </c>
      <c r="E234" s="1">
        <v>17904</v>
      </c>
      <c r="F234" s="3">
        <f t="shared" si="26"/>
        <v>1</v>
      </c>
      <c r="G234" t="s">
        <v>12</v>
      </c>
      <c r="H234" t="str">
        <f t="shared" si="27"/>
        <v/>
      </c>
      <c r="I234" t="str">
        <f t="shared" si="28"/>
        <v/>
      </c>
      <c r="J234" t="str">
        <f t="shared" si="29"/>
        <v/>
      </c>
      <c r="K234" t="str">
        <f t="shared" si="30"/>
        <v/>
      </c>
      <c r="L234">
        <f t="shared" si="31"/>
        <v>85</v>
      </c>
    </row>
    <row r="235" spans="1:12" x14ac:dyDescent="0.25">
      <c r="A235" t="s">
        <v>328</v>
      </c>
      <c r="B235" t="s">
        <v>157</v>
      </c>
      <c r="C235" t="str">
        <f t="shared" si="24"/>
        <v>kobieta</v>
      </c>
      <c r="D235" s="5">
        <f t="shared" si="25"/>
        <v>61.131506849315066</v>
      </c>
      <c r="E235" s="1">
        <v>20057</v>
      </c>
      <c r="F235" s="3">
        <f t="shared" si="26"/>
        <v>11</v>
      </c>
      <c r="G235" t="s">
        <v>12</v>
      </c>
      <c r="H235" t="str">
        <f t="shared" si="27"/>
        <v/>
      </c>
      <c r="I235" t="str">
        <f t="shared" si="28"/>
        <v/>
      </c>
      <c r="J235" t="str">
        <f t="shared" si="29"/>
        <v/>
      </c>
      <c r="K235">
        <f t="shared" si="30"/>
        <v>1</v>
      </c>
      <c r="L235">
        <f t="shared" si="31"/>
        <v>79</v>
      </c>
    </row>
    <row r="236" spans="1:12" x14ac:dyDescent="0.25">
      <c r="A236" t="s">
        <v>329</v>
      </c>
      <c r="B236" t="s">
        <v>146</v>
      </c>
      <c r="C236" t="str">
        <f t="shared" si="24"/>
        <v>mężczyzna</v>
      </c>
      <c r="D236" s="5">
        <f t="shared" si="25"/>
        <v>31.526027397260275</v>
      </c>
      <c r="E236" s="1">
        <v>30863</v>
      </c>
      <c r="F236" s="3">
        <f t="shared" si="26"/>
        <v>6</v>
      </c>
      <c r="G236" t="s">
        <v>9</v>
      </c>
      <c r="H236" t="str">
        <f t="shared" si="27"/>
        <v/>
      </c>
      <c r="I236" t="str">
        <f t="shared" si="28"/>
        <v/>
      </c>
      <c r="J236" t="str">
        <f t="shared" si="29"/>
        <v/>
      </c>
      <c r="K236" t="str">
        <f t="shared" si="30"/>
        <v/>
      </c>
      <c r="L236">
        <f t="shared" si="31"/>
        <v>45</v>
      </c>
    </row>
    <row r="237" spans="1:12" x14ac:dyDescent="0.25">
      <c r="A237" t="s">
        <v>330</v>
      </c>
      <c r="B237" t="s">
        <v>139</v>
      </c>
      <c r="C237" t="str">
        <f t="shared" si="24"/>
        <v>mężczyzna</v>
      </c>
      <c r="D237" s="5">
        <f t="shared" si="25"/>
        <v>54.61643835616438</v>
      </c>
      <c r="E237" s="1">
        <v>22435</v>
      </c>
      <c r="F237" s="3">
        <f t="shared" si="26"/>
        <v>6</v>
      </c>
      <c r="G237" t="s">
        <v>6</v>
      </c>
      <c r="H237" t="str">
        <f t="shared" si="27"/>
        <v/>
      </c>
      <c r="I237" t="str">
        <f t="shared" si="28"/>
        <v/>
      </c>
      <c r="J237" t="str">
        <f t="shared" si="29"/>
        <v/>
      </c>
      <c r="K237" t="str">
        <f t="shared" si="30"/>
        <v/>
      </c>
      <c r="L237">
        <f t="shared" si="31"/>
        <v>36</v>
      </c>
    </row>
    <row r="238" spans="1:12" x14ac:dyDescent="0.25">
      <c r="A238" t="s">
        <v>130</v>
      </c>
      <c r="B238" t="s">
        <v>84</v>
      </c>
      <c r="C238" t="str">
        <f t="shared" si="24"/>
        <v>kobieta</v>
      </c>
      <c r="D238" s="5">
        <f t="shared" si="25"/>
        <v>69.37534246575342</v>
      </c>
      <c r="E238" s="1">
        <v>17048</v>
      </c>
      <c r="F238" s="3">
        <f t="shared" si="26"/>
        <v>9</v>
      </c>
      <c r="G238" t="s">
        <v>12</v>
      </c>
      <c r="H238" t="str">
        <f t="shared" si="27"/>
        <v/>
      </c>
      <c r="I238" t="str">
        <f t="shared" si="28"/>
        <v/>
      </c>
      <c r="J238" t="str">
        <f t="shared" si="29"/>
        <v/>
      </c>
      <c r="K238">
        <f t="shared" si="30"/>
        <v>1</v>
      </c>
      <c r="L238">
        <f t="shared" si="31"/>
        <v>79</v>
      </c>
    </row>
    <row r="239" spans="1:12" x14ac:dyDescent="0.25">
      <c r="A239" t="s">
        <v>331</v>
      </c>
      <c r="B239" t="s">
        <v>332</v>
      </c>
      <c r="C239" t="str">
        <f t="shared" si="24"/>
        <v>mężczyzna</v>
      </c>
      <c r="D239" s="5">
        <f t="shared" si="25"/>
        <v>48.323287671232876</v>
      </c>
      <c r="E239" s="1">
        <v>24732</v>
      </c>
      <c r="F239" s="3">
        <f t="shared" si="26"/>
        <v>9</v>
      </c>
      <c r="G239" t="s">
        <v>6</v>
      </c>
      <c r="H239" t="str">
        <f t="shared" si="27"/>
        <v/>
      </c>
      <c r="I239" t="str">
        <f t="shared" si="28"/>
        <v/>
      </c>
      <c r="J239" t="str">
        <f t="shared" si="29"/>
        <v/>
      </c>
      <c r="K239" t="str">
        <f t="shared" si="30"/>
        <v/>
      </c>
      <c r="L239">
        <f t="shared" si="31"/>
        <v>36</v>
      </c>
    </row>
    <row r="240" spans="1:12" x14ac:dyDescent="0.25">
      <c r="A240" t="s">
        <v>333</v>
      </c>
      <c r="B240" t="s">
        <v>11</v>
      </c>
      <c r="C240" t="str">
        <f t="shared" si="24"/>
        <v>kobieta</v>
      </c>
      <c r="D240" s="5">
        <f t="shared" si="25"/>
        <v>65.153424657534245</v>
      </c>
      <c r="E240" s="1">
        <v>18589</v>
      </c>
      <c r="F240" s="3">
        <f t="shared" si="26"/>
        <v>11</v>
      </c>
      <c r="G240" t="s">
        <v>6</v>
      </c>
      <c r="H240" t="str">
        <f t="shared" si="27"/>
        <v/>
      </c>
      <c r="I240">
        <f t="shared" si="28"/>
        <v>1</v>
      </c>
      <c r="J240" t="str">
        <f t="shared" si="29"/>
        <v/>
      </c>
      <c r="K240" t="str">
        <f t="shared" si="30"/>
        <v/>
      </c>
      <c r="L240">
        <f t="shared" si="31"/>
        <v>79</v>
      </c>
    </row>
    <row r="241" spans="1:12" x14ac:dyDescent="0.25">
      <c r="A241" t="s">
        <v>334</v>
      </c>
      <c r="B241" t="s">
        <v>49</v>
      </c>
      <c r="C241" t="str">
        <f t="shared" si="24"/>
        <v>mężczyzna</v>
      </c>
      <c r="D241" s="5">
        <f t="shared" si="25"/>
        <v>59.295890410958904</v>
      </c>
      <c r="E241" s="1">
        <v>20727</v>
      </c>
      <c r="F241" s="3">
        <f t="shared" si="26"/>
        <v>9</v>
      </c>
      <c r="G241" t="s">
        <v>12</v>
      </c>
      <c r="H241" t="str">
        <f t="shared" si="27"/>
        <v/>
      </c>
      <c r="I241" t="str">
        <f t="shared" si="28"/>
        <v/>
      </c>
      <c r="J241" t="str">
        <f t="shared" si="29"/>
        <v/>
      </c>
      <c r="K241" t="str">
        <f t="shared" si="30"/>
        <v/>
      </c>
      <c r="L241">
        <f t="shared" si="31"/>
        <v>36</v>
      </c>
    </row>
    <row r="242" spans="1:12" x14ac:dyDescent="0.25">
      <c r="A242" t="s">
        <v>335</v>
      </c>
      <c r="B242" t="s">
        <v>114</v>
      </c>
      <c r="C242" t="str">
        <f t="shared" si="24"/>
        <v>mężczyzna</v>
      </c>
      <c r="D242" s="5">
        <f t="shared" si="25"/>
        <v>51.969863013698628</v>
      </c>
      <c r="E242" s="1">
        <v>23401</v>
      </c>
      <c r="F242" s="3">
        <f t="shared" si="26"/>
        <v>1</v>
      </c>
      <c r="G242" t="s">
        <v>6</v>
      </c>
      <c r="H242" t="str">
        <f t="shared" si="27"/>
        <v/>
      </c>
      <c r="I242" t="str">
        <f t="shared" si="28"/>
        <v/>
      </c>
      <c r="J242" t="str">
        <f t="shared" si="29"/>
        <v/>
      </c>
      <c r="K242" t="str">
        <f t="shared" si="30"/>
        <v/>
      </c>
      <c r="L242">
        <f t="shared" si="31"/>
        <v>36</v>
      </c>
    </row>
    <row r="243" spans="1:12" x14ac:dyDescent="0.25">
      <c r="A243" t="s">
        <v>336</v>
      </c>
      <c r="B243" t="s">
        <v>337</v>
      </c>
      <c r="C243" t="str">
        <f t="shared" si="24"/>
        <v>kobieta</v>
      </c>
      <c r="D243" s="5">
        <f t="shared" si="25"/>
        <v>69.276712328767118</v>
      </c>
      <c r="E243" s="1">
        <v>17084</v>
      </c>
      <c r="F243" s="3">
        <f t="shared" si="26"/>
        <v>10</v>
      </c>
      <c r="G243" t="s">
        <v>6</v>
      </c>
      <c r="H243" t="str">
        <f t="shared" si="27"/>
        <v/>
      </c>
      <c r="I243">
        <f t="shared" si="28"/>
        <v>1</v>
      </c>
      <c r="J243" t="str">
        <f t="shared" si="29"/>
        <v/>
      </c>
      <c r="K243" t="str">
        <f t="shared" si="30"/>
        <v/>
      </c>
      <c r="L243">
        <f t="shared" si="31"/>
        <v>79</v>
      </c>
    </row>
    <row r="244" spans="1:12" x14ac:dyDescent="0.25">
      <c r="A244" t="s">
        <v>338</v>
      </c>
      <c r="B244" t="s">
        <v>8</v>
      </c>
      <c r="C244" t="str">
        <f t="shared" si="24"/>
        <v>mężczyzna</v>
      </c>
      <c r="D244" s="5">
        <f t="shared" si="25"/>
        <v>32.57260273972603</v>
      </c>
      <c r="E244" s="1">
        <v>30481</v>
      </c>
      <c r="F244" s="3">
        <f t="shared" si="26"/>
        <v>6</v>
      </c>
      <c r="G244" t="s">
        <v>12</v>
      </c>
      <c r="H244" t="str">
        <f t="shared" si="27"/>
        <v/>
      </c>
      <c r="I244" t="str">
        <f t="shared" si="28"/>
        <v/>
      </c>
      <c r="J244" t="str">
        <f t="shared" si="29"/>
        <v/>
      </c>
      <c r="K244" t="str">
        <f t="shared" si="30"/>
        <v/>
      </c>
      <c r="L244">
        <f t="shared" si="31"/>
        <v>45</v>
      </c>
    </row>
    <row r="245" spans="1:12" x14ac:dyDescent="0.25">
      <c r="A245" t="s">
        <v>339</v>
      </c>
      <c r="B245" t="s">
        <v>20</v>
      </c>
      <c r="C245" t="str">
        <f t="shared" si="24"/>
        <v>kobieta</v>
      </c>
      <c r="D245" s="5">
        <f t="shared" si="25"/>
        <v>59.504109589041093</v>
      </c>
      <c r="E245" s="1">
        <v>20651</v>
      </c>
      <c r="F245" s="3">
        <f t="shared" si="26"/>
        <v>7</v>
      </c>
      <c r="G245" t="s">
        <v>12</v>
      </c>
      <c r="H245" t="str">
        <f t="shared" si="27"/>
        <v/>
      </c>
      <c r="I245" t="str">
        <f t="shared" si="28"/>
        <v/>
      </c>
      <c r="J245" t="str">
        <f t="shared" si="29"/>
        <v/>
      </c>
      <c r="K245">
        <f t="shared" si="30"/>
        <v>1</v>
      </c>
      <c r="L245">
        <f t="shared" si="31"/>
        <v>29.999999999999996</v>
      </c>
    </row>
    <row r="246" spans="1:12" x14ac:dyDescent="0.25">
      <c r="A246" t="s">
        <v>340</v>
      </c>
      <c r="B246" t="s">
        <v>185</v>
      </c>
      <c r="C246" t="str">
        <f t="shared" si="24"/>
        <v>kobieta</v>
      </c>
      <c r="D246" s="5">
        <f t="shared" si="25"/>
        <v>26.82191780821918</v>
      </c>
      <c r="E246" s="1">
        <v>32580</v>
      </c>
      <c r="F246" s="3">
        <f t="shared" si="26"/>
        <v>3</v>
      </c>
      <c r="G246" t="s">
        <v>12</v>
      </c>
      <c r="H246" t="str">
        <f t="shared" si="27"/>
        <v/>
      </c>
      <c r="I246" t="str">
        <f t="shared" si="28"/>
        <v/>
      </c>
      <c r="J246" t="str">
        <f t="shared" si="29"/>
        <v/>
      </c>
      <c r="K246">
        <f t="shared" si="30"/>
        <v>1</v>
      </c>
      <c r="L246">
        <f t="shared" si="31"/>
        <v>25</v>
      </c>
    </row>
    <row r="247" spans="1:12" x14ac:dyDescent="0.25">
      <c r="A247" t="s">
        <v>341</v>
      </c>
      <c r="B247" t="s">
        <v>139</v>
      </c>
      <c r="C247" t="str">
        <f t="shared" si="24"/>
        <v>mężczyzna</v>
      </c>
      <c r="D247" s="5">
        <f t="shared" si="25"/>
        <v>66.128767123287673</v>
      </c>
      <c r="E247" s="1">
        <v>18233</v>
      </c>
      <c r="F247" s="3">
        <f t="shared" si="26"/>
        <v>12</v>
      </c>
      <c r="G247" t="s">
        <v>12</v>
      </c>
      <c r="H247" t="str">
        <f t="shared" si="27"/>
        <v/>
      </c>
      <c r="I247" t="str">
        <f t="shared" si="28"/>
        <v/>
      </c>
      <c r="J247" t="str">
        <f t="shared" si="29"/>
        <v/>
      </c>
      <c r="K247" t="str">
        <f t="shared" si="30"/>
        <v/>
      </c>
      <c r="L247">
        <f t="shared" si="31"/>
        <v>85</v>
      </c>
    </row>
    <row r="248" spans="1:12" x14ac:dyDescent="0.25">
      <c r="A248" t="s">
        <v>342</v>
      </c>
      <c r="B248" t="s">
        <v>177</v>
      </c>
      <c r="C248" t="str">
        <f t="shared" si="24"/>
        <v>kobieta</v>
      </c>
      <c r="D248" s="5">
        <f t="shared" si="25"/>
        <v>49.712328767123289</v>
      </c>
      <c r="E248" s="1">
        <v>24225</v>
      </c>
      <c r="F248" s="3">
        <f t="shared" si="26"/>
        <v>4</v>
      </c>
      <c r="G248" t="s">
        <v>6</v>
      </c>
      <c r="H248" t="str">
        <f t="shared" si="27"/>
        <v/>
      </c>
      <c r="I248">
        <f t="shared" si="28"/>
        <v>1</v>
      </c>
      <c r="J248" t="str">
        <f t="shared" si="29"/>
        <v/>
      </c>
      <c r="K248" t="str">
        <f t="shared" si="30"/>
        <v/>
      </c>
      <c r="L248">
        <f t="shared" si="31"/>
        <v>29.999999999999996</v>
      </c>
    </row>
    <row r="249" spans="1:12" x14ac:dyDescent="0.25">
      <c r="A249" t="s">
        <v>343</v>
      </c>
      <c r="B249" t="s">
        <v>45</v>
      </c>
      <c r="C249" t="str">
        <f t="shared" si="24"/>
        <v>kobieta</v>
      </c>
      <c r="D249" s="5">
        <f t="shared" si="25"/>
        <v>41.290410958904111</v>
      </c>
      <c r="E249" s="1">
        <v>27299</v>
      </c>
      <c r="F249" s="3">
        <f t="shared" si="26"/>
        <v>9</v>
      </c>
      <c r="G249" t="s">
        <v>6</v>
      </c>
      <c r="H249" t="str">
        <f t="shared" si="27"/>
        <v/>
      </c>
      <c r="I249">
        <f t="shared" si="28"/>
        <v>1</v>
      </c>
      <c r="J249" t="str">
        <f t="shared" si="29"/>
        <v/>
      </c>
      <c r="K249" t="str">
        <f t="shared" si="30"/>
        <v/>
      </c>
      <c r="L249">
        <f t="shared" si="31"/>
        <v>37.5</v>
      </c>
    </row>
    <row r="250" spans="1:12" x14ac:dyDescent="0.25">
      <c r="A250" t="s">
        <v>344</v>
      </c>
      <c r="B250" t="s">
        <v>345</v>
      </c>
      <c r="C250" t="str">
        <f t="shared" si="24"/>
        <v>kobieta</v>
      </c>
      <c r="D250" s="5">
        <f t="shared" si="25"/>
        <v>65.676712328767124</v>
      </c>
      <c r="E250" s="1">
        <v>18398</v>
      </c>
      <c r="F250" s="3">
        <f t="shared" si="26"/>
        <v>5</v>
      </c>
      <c r="G250" t="s">
        <v>12</v>
      </c>
      <c r="H250" t="str">
        <f t="shared" si="27"/>
        <v/>
      </c>
      <c r="I250" t="str">
        <f t="shared" si="28"/>
        <v/>
      </c>
      <c r="J250" t="str">
        <f t="shared" si="29"/>
        <v/>
      </c>
      <c r="K250">
        <f t="shared" si="30"/>
        <v>1</v>
      </c>
      <c r="L250">
        <f t="shared" si="31"/>
        <v>79</v>
      </c>
    </row>
    <row r="251" spans="1:12" x14ac:dyDescent="0.25">
      <c r="A251" t="s">
        <v>329</v>
      </c>
      <c r="B251" t="s">
        <v>194</v>
      </c>
      <c r="C251" t="str">
        <f t="shared" si="24"/>
        <v>kobieta</v>
      </c>
      <c r="D251" s="5">
        <f t="shared" si="25"/>
        <v>21.835616438356166</v>
      </c>
      <c r="E251" s="1">
        <v>34400</v>
      </c>
      <c r="F251" s="3">
        <f t="shared" si="26"/>
        <v>3</v>
      </c>
      <c r="G251" t="s">
        <v>12</v>
      </c>
      <c r="H251" t="str">
        <f t="shared" si="27"/>
        <v/>
      </c>
      <c r="I251" t="str">
        <f t="shared" si="28"/>
        <v/>
      </c>
      <c r="J251" t="str">
        <f t="shared" si="29"/>
        <v/>
      </c>
      <c r="K251">
        <f t="shared" si="30"/>
        <v>1</v>
      </c>
      <c r="L251">
        <f t="shared" si="31"/>
        <v>25</v>
      </c>
    </row>
    <row r="252" spans="1:12" x14ac:dyDescent="0.25">
      <c r="A252" t="s">
        <v>51</v>
      </c>
      <c r="B252" t="s">
        <v>346</v>
      </c>
      <c r="C252" t="str">
        <f t="shared" si="24"/>
        <v>kobieta</v>
      </c>
      <c r="D252" s="5">
        <f t="shared" si="25"/>
        <v>57.142465753424659</v>
      </c>
      <c r="E252" s="1">
        <v>21513</v>
      </c>
      <c r="F252" s="3">
        <f t="shared" si="26"/>
        <v>11</v>
      </c>
      <c r="G252" t="s">
        <v>12</v>
      </c>
      <c r="H252" t="str">
        <f t="shared" si="27"/>
        <v/>
      </c>
      <c r="I252" t="str">
        <f t="shared" si="28"/>
        <v/>
      </c>
      <c r="J252" t="str">
        <f t="shared" si="29"/>
        <v/>
      </c>
      <c r="K252">
        <f t="shared" si="30"/>
        <v>1</v>
      </c>
      <c r="L252">
        <f t="shared" si="31"/>
        <v>29.999999999999996</v>
      </c>
    </row>
    <row r="253" spans="1:12" x14ac:dyDescent="0.25">
      <c r="A253" t="s">
        <v>347</v>
      </c>
      <c r="B253" t="s">
        <v>236</v>
      </c>
      <c r="C253" t="str">
        <f t="shared" si="24"/>
        <v>kobieta</v>
      </c>
      <c r="D253" s="5">
        <f t="shared" si="25"/>
        <v>29.098630136986301</v>
      </c>
      <c r="E253" s="1">
        <v>31749</v>
      </c>
      <c r="F253" s="3">
        <f t="shared" si="26"/>
        <v>12</v>
      </c>
      <c r="G253" t="s">
        <v>6</v>
      </c>
      <c r="H253" t="str">
        <f t="shared" si="27"/>
        <v/>
      </c>
      <c r="I253">
        <f t="shared" si="28"/>
        <v>1</v>
      </c>
      <c r="J253" t="str">
        <f t="shared" si="29"/>
        <v/>
      </c>
      <c r="K253" t="str">
        <f t="shared" si="30"/>
        <v/>
      </c>
      <c r="L253">
        <f t="shared" si="31"/>
        <v>25</v>
      </c>
    </row>
    <row r="254" spans="1:12" x14ac:dyDescent="0.25">
      <c r="A254" t="s">
        <v>348</v>
      </c>
      <c r="B254" t="s">
        <v>5</v>
      </c>
      <c r="C254" t="str">
        <f t="shared" si="24"/>
        <v>kobieta</v>
      </c>
      <c r="D254" s="5">
        <f t="shared" si="25"/>
        <v>22.287671232876711</v>
      </c>
      <c r="E254" s="1">
        <v>34235</v>
      </c>
      <c r="F254" s="3">
        <f t="shared" si="26"/>
        <v>9</v>
      </c>
      <c r="G254" t="s">
        <v>6</v>
      </c>
      <c r="H254" t="str">
        <f t="shared" si="27"/>
        <v/>
      </c>
      <c r="I254">
        <f t="shared" si="28"/>
        <v>1</v>
      </c>
      <c r="J254" t="str">
        <f t="shared" si="29"/>
        <v/>
      </c>
      <c r="K254" t="str">
        <f t="shared" si="30"/>
        <v/>
      </c>
      <c r="L254">
        <f t="shared" si="31"/>
        <v>25</v>
      </c>
    </row>
    <row r="255" spans="1:12" x14ac:dyDescent="0.25">
      <c r="A255" t="s">
        <v>349</v>
      </c>
      <c r="B255" t="s">
        <v>131</v>
      </c>
      <c r="C255" t="str">
        <f t="shared" si="24"/>
        <v>kobieta</v>
      </c>
      <c r="D255" s="5">
        <f t="shared" si="25"/>
        <v>63.526027397260272</v>
      </c>
      <c r="E255" s="1">
        <v>19183</v>
      </c>
      <c r="F255" s="3">
        <f t="shared" si="26"/>
        <v>7</v>
      </c>
      <c r="G255" t="s">
        <v>9</v>
      </c>
      <c r="H255">
        <f t="shared" si="27"/>
        <v>1</v>
      </c>
      <c r="I255" t="str">
        <f t="shared" si="28"/>
        <v/>
      </c>
      <c r="J255" t="str">
        <f t="shared" si="29"/>
        <v/>
      </c>
      <c r="K255" t="str">
        <f t="shared" si="30"/>
        <v/>
      </c>
      <c r="L255">
        <f t="shared" si="31"/>
        <v>79</v>
      </c>
    </row>
    <row r="256" spans="1:12" x14ac:dyDescent="0.25">
      <c r="A256" t="s">
        <v>350</v>
      </c>
      <c r="B256" t="s">
        <v>8</v>
      </c>
      <c r="C256" t="str">
        <f t="shared" si="24"/>
        <v>mężczyzna</v>
      </c>
      <c r="D256" s="5">
        <f t="shared" si="25"/>
        <v>40.947945205479449</v>
      </c>
      <c r="E256" s="1">
        <v>27424</v>
      </c>
      <c r="F256" s="3">
        <f t="shared" si="26"/>
        <v>1</v>
      </c>
      <c r="G256" t="s">
        <v>12</v>
      </c>
      <c r="H256" t="str">
        <f t="shared" si="27"/>
        <v/>
      </c>
      <c r="I256" t="str">
        <f t="shared" si="28"/>
        <v/>
      </c>
      <c r="J256" t="str">
        <f t="shared" si="29"/>
        <v/>
      </c>
      <c r="K256" t="str">
        <f t="shared" si="30"/>
        <v/>
      </c>
      <c r="L256">
        <f t="shared" si="31"/>
        <v>45</v>
      </c>
    </row>
    <row r="257" spans="1:12" x14ac:dyDescent="0.25">
      <c r="A257" t="s">
        <v>351</v>
      </c>
      <c r="B257" t="s">
        <v>152</v>
      </c>
      <c r="C257" t="str">
        <f t="shared" si="24"/>
        <v>mężczyzna</v>
      </c>
      <c r="D257" s="5">
        <f t="shared" si="25"/>
        <v>51.246575342465754</v>
      </c>
      <c r="E257" s="1">
        <v>23665</v>
      </c>
      <c r="F257" s="3">
        <f t="shared" si="26"/>
        <v>10</v>
      </c>
      <c r="G257" t="s">
        <v>12</v>
      </c>
      <c r="H257" t="str">
        <f t="shared" si="27"/>
        <v/>
      </c>
      <c r="I257" t="str">
        <f t="shared" si="28"/>
        <v/>
      </c>
      <c r="J257" t="str">
        <f t="shared" si="29"/>
        <v/>
      </c>
      <c r="K257" t="str">
        <f t="shared" si="30"/>
        <v/>
      </c>
      <c r="L257">
        <f t="shared" si="31"/>
        <v>36</v>
      </c>
    </row>
    <row r="258" spans="1:12" x14ac:dyDescent="0.25">
      <c r="A258" t="s">
        <v>352</v>
      </c>
      <c r="B258" t="s">
        <v>11</v>
      </c>
      <c r="C258" t="str">
        <f t="shared" si="24"/>
        <v>kobieta</v>
      </c>
      <c r="D258" s="5">
        <f t="shared" si="25"/>
        <v>67.728767123287668</v>
      </c>
      <c r="E258" s="1">
        <v>17649</v>
      </c>
      <c r="F258" s="3">
        <f t="shared" si="26"/>
        <v>4</v>
      </c>
      <c r="G258" t="s">
        <v>6</v>
      </c>
      <c r="H258" t="str">
        <f t="shared" si="27"/>
        <v/>
      </c>
      <c r="I258">
        <f t="shared" si="28"/>
        <v>1</v>
      </c>
      <c r="J258" t="str">
        <f t="shared" si="29"/>
        <v/>
      </c>
      <c r="K258" t="str">
        <f t="shared" si="30"/>
        <v/>
      </c>
      <c r="L258">
        <f t="shared" si="31"/>
        <v>79</v>
      </c>
    </row>
    <row r="259" spans="1:12" x14ac:dyDescent="0.25">
      <c r="A259" t="s">
        <v>353</v>
      </c>
      <c r="B259" t="s">
        <v>354</v>
      </c>
      <c r="C259" t="str">
        <f t="shared" ref="C259:C322" si="32">IF(RIGHT(B259,1)="a","kobieta","mężczyzna")</f>
        <v>kobieta</v>
      </c>
      <c r="D259" s="5">
        <f t="shared" ref="D259:D322" si="33">(O$28-E259)/365</f>
        <v>46.136986301369866</v>
      </c>
      <c r="E259" s="1">
        <v>25530</v>
      </c>
      <c r="F259" s="3">
        <f t="shared" ref="F259:F322" si="34">MONTH(E259)</f>
        <v>11</v>
      </c>
      <c r="G259" t="s">
        <v>6</v>
      </c>
      <c r="H259" t="str">
        <f t="shared" ref="H259:H322" si="35">IF(AND($G259 ="wies",C259="kobieta"),1,"")</f>
        <v/>
      </c>
      <c r="I259">
        <f t="shared" ref="I259:I322" si="36">IF(AND($G259 ="srednie miasto",C259="kobieta"),1,"")</f>
        <v>1</v>
      </c>
      <c r="J259" t="str">
        <f t="shared" ref="J259:J322" si="37">IF(AND($G259 ="male miasto",C259="kobieta"),1,"")</f>
        <v/>
      </c>
      <c r="K259" t="str">
        <f t="shared" ref="K259:K322" si="38">IF(AND($G259 ="duze miasto",C259="kobieta"),1,"")</f>
        <v/>
      </c>
      <c r="L259">
        <f t="shared" ref="L259:L322" si="39">IF(C259="mężczyzna",30000,25000) * IF(D259&lt;=30,0.001,IF(D259&lt;=45,0.0015,0.0012)) + IF(D259&gt;=60,49,0)</f>
        <v>29.999999999999996</v>
      </c>
    </row>
    <row r="260" spans="1:12" x14ac:dyDescent="0.25">
      <c r="A260" t="s">
        <v>355</v>
      </c>
      <c r="B260" t="s">
        <v>356</v>
      </c>
      <c r="C260" t="str">
        <f t="shared" si="32"/>
        <v>kobieta</v>
      </c>
      <c r="D260" s="5">
        <f t="shared" si="33"/>
        <v>20.854794520547944</v>
      </c>
      <c r="E260" s="1">
        <v>34758</v>
      </c>
      <c r="F260" s="3">
        <f t="shared" si="34"/>
        <v>2</v>
      </c>
      <c r="G260" t="s">
        <v>9</v>
      </c>
      <c r="H260">
        <f t="shared" si="35"/>
        <v>1</v>
      </c>
      <c r="I260" t="str">
        <f t="shared" si="36"/>
        <v/>
      </c>
      <c r="J260" t="str">
        <f t="shared" si="37"/>
        <v/>
      </c>
      <c r="K260" t="str">
        <f t="shared" si="38"/>
        <v/>
      </c>
      <c r="L260">
        <f t="shared" si="39"/>
        <v>25</v>
      </c>
    </row>
    <row r="261" spans="1:12" x14ac:dyDescent="0.25">
      <c r="A261" t="s">
        <v>19</v>
      </c>
      <c r="B261" t="s">
        <v>357</v>
      </c>
      <c r="C261" t="str">
        <f t="shared" si="32"/>
        <v>mężczyzna</v>
      </c>
      <c r="D261" s="5">
        <f t="shared" si="33"/>
        <v>68.052054794520544</v>
      </c>
      <c r="E261" s="1">
        <v>17531</v>
      </c>
      <c r="F261" s="3">
        <f t="shared" si="34"/>
        <v>12</v>
      </c>
      <c r="G261" t="s">
        <v>12</v>
      </c>
      <c r="H261" t="str">
        <f t="shared" si="35"/>
        <v/>
      </c>
      <c r="I261" t="str">
        <f t="shared" si="36"/>
        <v/>
      </c>
      <c r="J261" t="str">
        <f t="shared" si="37"/>
        <v/>
      </c>
      <c r="K261" t="str">
        <f t="shared" si="38"/>
        <v/>
      </c>
      <c r="L261">
        <f t="shared" si="39"/>
        <v>85</v>
      </c>
    </row>
    <row r="262" spans="1:12" x14ac:dyDescent="0.25">
      <c r="A262" t="s">
        <v>358</v>
      </c>
      <c r="B262" t="s">
        <v>8</v>
      </c>
      <c r="C262" t="str">
        <f t="shared" si="32"/>
        <v>mężczyzna</v>
      </c>
      <c r="D262" s="5">
        <f t="shared" si="33"/>
        <v>27.090410958904108</v>
      </c>
      <c r="E262" s="1">
        <v>32482</v>
      </c>
      <c r="F262" s="3">
        <f t="shared" si="34"/>
        <v>12</v>
      </c>
      <c r="G262" t="s">
        <v>6</v>
      </c>
      <c r="H262" t="str">
        <f t="shared" si="35"/>
        <v/>
      </c>
      <c r="I262" t="str">
        <f t="shared" si="36"/>
        <v/>
      </c>
      <c r="J262" t="str">
        <f t="shared" si="37"/>
        <v/>
      </c>
      <c r="K262" t="str">
        <f t="shared" si="38"/>
        <v/>
      </c>
      <c r="L262">
        <f t="shared" si="39"/>
        <v>30</v>
      </c>
    </row>
    <row r="263" spans="1:12" x14ac:dyDescent="0.25">
      <c r="A263" t="s">
        <v>359</v>
      </c>
      <c r="B263" t="s">
        <v>246</v>
      </c>
      <c r="C263" t="str">
        <f t="shared" si="32"/>
        <v>mężczyzna</v>
      </c>
      <c r="D263" s="5">
        <f t="shared" si="33"/>
        <v>21.471232876712328</v>
      </c>
      <c r="E263" s="1">
        <v>34533</v>
      </c>
      <c r="F263" s="3">
        <f t="shared" si="34"/>
        <v>7</v>
      </c>
      <c r="G263" t="s">
        <v>12</v>
      </c>
      <c r="H263" t="str">
        <f t="shared" si="35"/>
        <v/>
      </c>
      <c r="I263" t="str">
        <f t="shared" si="36"/>
        <v/>
      </c>
      <c r="J263" t="str">
        <f t="shared" si="37"/>
        <v/>
      </c>
      <c r="K263" t="str">
        <f t="shared" si="38"/>
        <v/>
      </c>
      <c r="L263">
        <f t="shared" si="39"/>
        <v>30</v>
      </c>
    </row>
    <row r="264" spans="1:12" x14ac:dyDescent="0.25">
      <c r="A264" t="s">
        <v>308</v>
      </c>
      <c r="B264" t="s">
        <v>79</v>
      </c>
      <c r="C264" t="str">
        <f t="shared" si="32"/>
        <v>kobieta</v>
      </c>
      <c r="D264" s="5">
        <f t="shared" si="33"/>
        <v>38.024657534246572</v>
      </c>
      <c r="E264" s="1">
        <v>28491</v>
      </c>
      <c r="F264" s="3">
        <f t="shared" si="34"/>
        <v>1</v>
      </c>
      <c r="G264" t="s">
        <v>12</v>
      </c>
      <c r="H264" t="str">
        <f t="shared" si="35"/>
        <v/>
      </c>
      <c r="I264" t="str">
        <f t="shared" si="36"/>
        <v/>
      </c>
      <c r="J264" t="str">
        <f t="shared" si="37"/>
        <v/>
      </c>
      <c r="K264">
        <f t="shared" si="38"/>
        <v>1</v>
      </c>
      <c r="L264">
        <f t="shared" si="39"/>
        <v>37.5</v>
      </c>
    </row>
    <row r="265" spans="1:12" x14ac:dyDescent="0.25">
      <c r="A265" t="s">
        <v>360</v>
      </c>
      <c r="B265" t="s">
        <v>361</v>
      </c>
      <c r="C265" t="str">
        <f t="shared" si="32"/>
        <v>kobieta</v>
      </c>
      <c r="D265" s="5">
        <f t="shared" si="33"/>
        <v>26.523287671232875</v>
      </c>
      <c r="E265" s="1">
        <v>32689</v>
      </c>
      <c r="F265" s="3">
        <f t="shared" si="34"/>
        <v>6</v>
      </c>
      <c r="G265" t="s">
        <v>9</v>
      </c>
      <c r="H265">
        <f t="shared" si="35"/>
        <v>1</v>
      </c>
      <c r="I265" t="str">
        <f t="shared" si="36"/>
        <v/>
      </c>
      <c r="J265" t="str">
        <f t="shared" si="37"/>
        <v/>
      </c>
      <c r="K265" t="str">
        <f t="shared" si="38"/>
        <v/>
      </c>
      <c r="L265">
        <f t="shared" si="39"/>
        <v>25</v>
      </c>
    </row>
    <row r="266" spans="1:12" x14ac:dyDescent="0.25">
      <c r="A266" t="s">
        <v>162</v>
      </c>
      <c r="B266" t="s">
        <v>362</v>
      </c>
      <c r="C266" t="str">
        <f t="shared" si="32"/>
        <v>kobieta</v>
      </c>
      <c r="D266" s="5">
        <f t="shared" si="33"/>
        <v>41.802739726027397</v>
      </c>
      <c r="E266" s="1">
        <v>27112</v>
      </c>
      <c r="F266" s="3">
        <f t="shared" si="34"/>
        <v>3</v>
      </c>
      <c r="G266" t="s">
        <v>6</v>
      </c>
      <c r="H266" t="str">
        <f t="shared" si="35"/>
        <v/>
      </c>
      <c r="I266">
        <f t="shared" si="36"/>
        <v>1</v>
      </c>
      <c r="J266" t="str">
        <f t="shared" si="37"/>
        <v/>
      </c>
      <c r="K266" t="str">
        <f t="shared" si="38"/>
        <v/>
      </c>
      <c r="L266">
        <f t="shared" si="39"/>
        <v>37.5</v>
      </c>
    </row>
    <row r="267" spans="1:12" x14ac:dyDescent="0.25">
      <c r="A267" t="s">
        <v>363</v>
      </c>
      <c r="B267" t="s">
        <v>16</v>
      </c>
      <c r="C267" t="str">
        <f t="shared" si="32"/>
        <v>kobieta</v>
      </c>
      <c r="D267" s="5">
        <f t="shared" si="33"/>
        <v>35.920547945205477</v>
      </c>
      <c r="E267" s="1">
        <v>29259</v>
      </c>
      <c r="F267" s="3">
        <f t="shared" si="34"/>
        <v>2</v>
      </c>
      <c r="G267" t="s">
        <v>12</v>
      </c>
      <c r="H267" t="str">
        <f t="shared" si="35"/>
        <v/>
      </c>
      <c r="I267" t="str">
        <f t="shared" si="36"/>
        <v/>
      </c>
      <c r="J267" t="str">
        <f t="shared" si="37"/>
        <v/>
      </c>
      <c r="K267">
        <f t="shared" si="38"/>
        <v>1</v>
      </c>
      <c r="L267">
        <f t="shared" si="39"/>
        <v>37.5</v>
      </c>
    </row>
    <row r="268" spans="1:12" x14ac:dyDescent="0.25">
      <c r="A268" t="s">
        <v>83</v>
      </c>
      <c r="B268" t="s">
        <v>123</v>
      </c>
      <c r="C268" t="str">
        <f t="shared" si="32"/>
        <v>kobieta</v>
      </c>
      <c r="D268" s="5">
        <f t="shared" si="33"/>
        <v>65.569863013698637</v>
      </c>
      <c r="E268" s="1">
        <v>18437</v>
      </c>
      <c r="F268" s="3">
        <f t="shared" si="34"/>
        <v>6</v>
      </c>
      <c r="G268" t="s">
        <v>6</v>
      </c>
      <c r="H268" t="str">
        <f t="shared" si="35"/>
        <v/>
      </c>
      <c r="I268">
        <f t="shared" si="36"/>
        <v>1</v>
      </c>
      <c r="J268" t="str">
        <f t="shared" si="37"/>
        <v/>
      </c>
      <c r="K268" t="str">
        <f t="shared" si="38"/>
        <v/>
      </c>
      <c r="L268">
        <f t="shared" si="39"/>
        <v>79</v>
      </c>
    </row>
    <row r="269" spans="1:12" x14ac:dyDescent="0.25">
      <c r="A269" t="s">
        <v>364</v>
      </c>
      <c r="B269" t="s">
        <v>194</v>
      </c>
      <c r="C269" t="str">
        <f t="shared" si="32"/>
        <v>kobieta</v>
      </c>
      <c r="D269" s="5">
        <f t="shared" si="33"/>
        <v>21.81917808219178</v>
      </c>
      <c r="E269" s="1">
        <v>34406</v>
      </c>
      <c r="F269" s="3">
        <f t="shared" si="34"/>
        <v>3</v>
      </c>
      <c r="G269" t="s">
        <v>12</v>
      </c>
      <c r="H269" t="str">
        <f t="shared" si="35"/>
        <v/>
      </c>
      <c r="I269" t="str">
        <f t="shared" si="36"/>
        <v/>
      </c>
      <c r="J269" t="str">
        <f t="shared" si="37"/>
        <v/>
      </c>
      <c r="K269">
        <f t="shared" si="38"/>
        <v>1</v>
      </c>
      <c r="L269">
        <f t="shared" si="39"/>
        <v>25</v>
      </c>
    </row>
    <row r="270" spans="1:12" x14ac:dyDescent="0.25">
      <c r="A270" t="s">
        <v>365</v>
      </c>
      <c r="B270" t="s">
        <v>366</v>
      </c>
      <c r="C270" t="str">
        <f t="shared" si="32"/>
        <v>mężczyzna</v>
      </c>
      <c r="D270" s="5">
        <f t="shared" si="33"/>
        <v>42.961643835616435</v>
      </c>
      <c r="E270" s="1">
        <v>26689</v>
      </c>
      <c r="F270" s="3">
        <f t="shared" si="34"/>
        <v>1</v>
      </c>
      <c r="G270" t="s">
        <v>12</v>
      </c>
      <c r="H270" t="str">
        <f t="shared" si="35"/>
        <v/>
      </c>
      <c r="I270" t="str">
        <f t="shared" si="36"/>
        <v/>
      </c>
      <c r="J270" t="str">
        <f t="shared" si="37"/>
        <v/>
      </c>
      <c r="K270" t="str">
        <f t="shared" si="38"/>
        <v/>
      </c>
      <c r="L270">
        <f t="shared" si="39"/>
        <v>45</v>
      </c>
    </row>
    <row r="271" spans="1:12" x14ac:dyDescent="0.25">
      <c r="A271" t="s">
        <v>174</v>
      </c>
      <c r="B271" t="s">
        <v>52</v>
      </c>
      <c r="C271" t="str">
        <f t="shared" si="32"/>
        <v>kobieta</v>
      </c>
      <c r="D271" s="5">
        <f t="shared" si="33"/>
        <v>49.257534246575339</v>
      </c>
      <c r="E271" s="1">
        <v>24391</v>
      </c>
      <c r="F271" s="3">
        <f t="shared" si="34"/>
        <v>10</v>
      </c>
      <c r="G271" t="s">
        <v>6</v>
      </c>
      <c r="H271" t="str">
        <f t="shared" si="35"/>
        <v/>
      </c>
      <c r="I271">
        <f t="shared" si="36"/>
        <v>1</v>
      </c>
      <c r="J271" t="str">
        <f t="shared" si="37"/>
        <v/>
      </c>
      <c r="K271" t="str">
        <f t="shared" si="38"/>
        <v/>
      </c>
      <c r="L271">
        <f t="shared" si="39"/>
        <v>29.999999999999996</v>
      </c>
    </row>
    <row r="272" spans="1:12" x14ac:dyDescent="0.25">
      <c r="A272" t="s">
        <v>367</v>
      </c>
      <c r="B272" t="s">
        <v>368</v>
      </c>
      <c r="C272" t="str">
        <f t="shared" si="32"/>
        <v>kobieta</v>
      </c>
      <c r="D272" s="5">
        <f t="shared" si="33"/>
        <v>55.780821917808218</v>
      </c>
      <c r="E272" s="1">
        <v>22010</v>
      </c>
      <c r="F272" s="3">
        <f t="shared" si="34"/>
        <v>4</v>
      </c>
      <c r="G272" t="s">
        <v>12</v>
      </c>
      <c r="H272" t="str">
        <f t="shared" si="35"/>
        <v/>
      </c>
      <c r="I272" t="str">
        <f t="shared" si="36"/>
        <v/>
      </c>
      <c r="J272" t="str">
        <f t="shared" si="37"/>
        <v/>
      </c>
      <c r="K272">
        <f t="shared" si="38"/>
        <v>1</v>
      </c>
      <c r="L272">
        <f t="shared" si="39"/>
        <v>29.999999999999996</v>
      </c>
    </row>
    <row r="273" spans="1:12" x14ac:dyDescent="0.25">
      <c r="A273" t="s">
        <v>369</v>
      </c>
      <c r="B273" t="s">
        <v>332</v>
      </c>
      <c r="C273" t="str">
        <f t="shared" si="32"/>
        <v>mężczyzna</v>
      </c>
      <c r="D273" s="5">
        <f t="shared" si="33"/>
        <v>68.939726027397256</v>
      </c>
      <c r="E273" s="1">
        <v>17207</v>
      </c>
      <c r="F273" s="3">
        <f t="shared" si="34"/>
        <v>2</v>
      </c>
      <c r="G273" t="s">
        <v>9</v>
      </c>
      <c r="H273" t="str">
        <f t="shared" si="35"/>
        <v/>
      </c>
      <c r="I273" t="str">
        <f t="shared" si="36"/>
        <v/>
      </c>
      <c r="J273" t="str">
        <f t="shared" si="37"/>
        <v/>
      </c>
      <c r="K273" t="str">
        <f t="shared" si="38"/>
        <v/>
      </c>
      <c r="L273">
        <f t="shared" si="39"/>
        <v>85</v>
      </c>
    </row>
    <row r="274" spans="1:12" x14ac:dyDescent="0.25">
      <c r="A274" t="s">
        <v>370</v>
      </c>
      <c r="B274" t="s">
        <v>160</v>
      </c>
      <c r="C274" t="str">
        <f t="shared" si="32"/>
        <v>mężczyzna</v>
      </c>
      <c r="D274" s="5">
        <f t="shared" si="33"/>
        <v>54.30958904109589</v>
      </c>
      <c r="E274" s="1">
        <v>22547</v>
      </c>
      <c r="F274" s="3">
        <f t="shared" si="34"/>
        <v>9</v>
      </c>
      <c r="G274" t="s">
        <v>6</v>
      </c>
      <c r="H274" t="str">
        <f t="shared" si="35"/>
        <v/>
      </c>
      <c r="I274" t="str">
        <f t="shared" si="36"/>
        <v/>
      </c>
      <c r="J274" t="str">
        <f t="shared" si="37"/>
        <v/>
      </c>
      <c r="K274" t="str">
        <f t="shared" si="38"/>
        <v/>
      </c>
      <c r="L274">
        <f t="shared" si="39"/>
        <v>36</v>
      </c>
    </row>
    <row r="275" spans="1:12" x14ac:dyDescent="0.25">
      <c r="A275" t="s">
        <v>371</v>
      </c>
      <c r="B275" t="s">
        <v>372</v>
      </c>
      <c r="C275" t="str">
        <f t="shared" si="32"/>
        <v>kobieta</v>
      </c>
      <c r="D275" s="5">
        <f t="shared" si="33"/>
        <v>59.30958904109589</v>
      </c>
      <c r="E275" s="1">
        <v>20722</v>
      </c>
      <c r="F275" s="3">
        <f t="shared" si="34"/>
        <v>9</v>
      </c>
      <c r="G275" t="s">
        <v>12</v>
      </c>
      <c r="H275" t="str">
        <f t="shared" si="35"/>
        <v/>
      </c>
      <c r="I275" t="str">
        <f t="shared" si="36"/>
        <v/>
      </c>
      <c r="J275" t="str">
        <f t="shared" si="37"/>
        <v/>
      </c>
      <c r="K275">
        <f t="shared" si="38"/>
        <v>1</v>
      </c>
      <c r="L275">
        <f t="shared" si="39"/>
        <v>29.999999999999996</v>
      </c>
    </row>
    <row r="276" spans="1:12" x14ac:dyDescent="0.25">
      <c r="A276" t="s">
        <v>373</v>
      </c>
      <c r="B276" t="s">
        <v>29</v>
      </c>
      <c r="C276" t="str">
        <f t="shared" si="32"/>
        <v>mężczyzna</v>
      </c>
      <c r="D276" s="5">
        <f t="shared" si="33"/>
        <v>47.863013698630134</v>
      </c>
      <c r="E276" s="1">
        <v>24900</v>
      </c>
      <c r="F276" s="3">
        <f t="shared" si="34"/>
        <v>3</v>
      </c>
      <c r="G276" t="s">
        <v>12</v>
      </c>
      <c r="H276" t="str">
        <f t="shared" si="35"/>
        <v/>
      </c>
      <c r="I276" t="str">
        <f t="shared" si="36"/>
        <v/>
      </c>
      <c r="J276" t="str">
        <f t="shared" si="37"/>
        <v/>
      </c>
      <c r="K276" t="str">
        <f t="shared" si="38"/>
        <v/>
      </c>
      <c r="L276">
        <f t="shared" si="39"/>
        <v>36</v>
      </c>
    </row>
    <row r="277" spans="1:12" x14ac:dyDescent="0.25">
      <c r="A277" t="s">
        <v>374</v>
      </c>
      <c r="B277" t="s">
        <v>37</v>
      </c>
      <c r="C277" t="str">
        <f t="shared" si="32"/>
        <v>kobieta</v>
      </c>
      <c r="D277" s="5">
        <f t="shared" si="33"/>
        <v>59.073972602739723</v>
      </c>
      <c r="E277" s="1">
        <v>20808</v>
      </c>
      <c r="F277" s="3">
        <f t="shared" si="34"/>
        <v>12</v>
      </c>
      <c r="G277" t="s">
        <v>12</v>
      </c>
      <c r="H277" t="str">
        <f t="shared" si="35"/>
        <v/>
      </c>
      <c r="I277" t="str">
        <f t="shared" si="36"/>
        <v/>
      </c>
      <c r="J277" t="str">
        <f t="shared" si="37"/>
        <v/>
      </c>
      <c r="K277">
        <f t="shared" si="38"/>
        <v>1</v>
      </c>
      <c r="L277">
        <f t="shared" si="39"/>
        <v>29.999999999999996</v>
      </c>
    </row>
    <row r="278" spans="1:12" x14ac:dyDescent="0.25">
      <c r="A278" t="s">
        <v>375</v>
      </c>
      <c r="B278" t="s">
        <v>131</v>
      </c>
      <c r="C278" t="str">
        <f t="shared" si="32"/>
        <v>kobieta</v>
      </c>
      <c r="D278" s="5">
        <f t="shared" si="33"/>
        <v>33.246575342465754</v>
      </c>
      <c r="E278" s="1">
        <v>30235</v>
      </c>
      <c r="F278" s="3">
        <f t="shared" si="34"/>
        <v>10</v>
      </c>
      <c r="G278" t="s">
        <v>12</v>
      </c>
      <c r="H278" t="str">
        <f t="shared" si="35"/>
        <v/>
      </c>
      <c r="I278" t="str">
        <f t="shared" si="36"/>
        <v/>
      </c>
      <c r="J278" t="str">
        <f t="shared" si="37"/>
        <v/>
      </c>
      <c r="K278">
        <f t="shared" si="38"/>
        <v>1</v>
      </c>
      <c r="L278">
        <f t="shared" si="39"/>
        <v>37.5</v>
      </c>
    </row>
    <row r="279" spans="1:12" x14ac:dyDescent="0.25">
      <c r="A279" t="s">
        <v>376</v>
      </c>
      <c r="B279" t="s">
        <v>257</v>
      </c>
      <c r="C279" t="str">
        <f t="shared" si="32"/>
        <v>mężczyzna</v>
      </c>
      <c r="D279" s="5">
        <f t="shared" si="33"/>
        <v>57.942465753424656</v>
      </c>
      <c r="E279" s="1">
        <v>21221</v>
      </c>
      <c r="F279" s="3">
        <f t="shared" si="34"/>
        <v>2</v>
      </c>
      <c r="G279" t="s">
        <v>9</v>
      </c>
      <c r="H279" t="str">
        <f t="shared" si="35"/>
        <v/>
      </c>
      <c r="I279" t="str">
        <f t="shared" si="36"/>
        <v/>
      </c>
      <c r="J279" t="str">
        <f t="shared" si="37"/>
        <v/>
      </c>
      <c r="K279" t="str">
        <f t="shared" si="38"/>
        <v/>
      </c>
      <c r="L279">
        <f t="shared" si="39"/>
        <v>36</v>
      </c>
    </row>
    <row r="280" spans="1:12" x14ac:dyDescent="0.25">
      <c r="A280" t="s">
        <v>377</v>
      </c>
      <c r="B280" t="s">
        <v>45</v>
      </c>
      <c r="C280" t="str">
        <f t="shared" si="32"/>
        <v>kobieta</v>
      </c>
      <c r="D280" s="5">
        <f t="shared" si="33"/>
        <v>60.758904109589039</v>
      </c>
      <c r="E280" s="1">
        <v>20193</v>
      </c>
      <c r="F280" s="3">
        <f t="shared" si="34"/>
        <v>4</v>
      </c>
      <c r="G280" t="s">
        <v>6</v>
      </c>
      <c r="H280" t="str">
        <f t="shared" si="35"/>
        <v/>
      </c>
      <c r="I280">
        <f t="shared" si="36"/>
        <v>1</v>
      </c>
      <c r="J280" t="str">
        <f t="shared" si="37"/>
        <v/>
      </c>
      <c r="K280" t="str">
        <f t="shared" si="38"/>
        <v/>
      </c>
      <c r="L280">
        <f t="shared" si="39"/>
        <v>79</v>
      </c>
    </row>
    <row r="281" spans="1:12" x14ac:dyDescent="0.25">
      <c r="A281" t="s">
        <v>378</v>
      </c>
      <c r="B281" t="s">
        <v>141</v>
      </c>
      <c r="C281" t="str">
        <f t="shared" si="32"/>
        <v>mężczyzna</v>
      </c>
      <c r="D281" s="5">
        <f t="shared" si="33"/>
        <v>69.131506849315073</v>
      </c>
      <c r="E281" s="1">
        <v>17137</v>
      </c>
      <c r="F281" s="3">
        <f t="shared" si="34"/>
        <v>12</v>
      </c>
      <c r="G281" t="s">
        <v>6</v>
      </c>
      <c r="H281" t="str">
        <f t="shared" si="35"/>
        <v/>
      </c>
      <c r="I281" t="str">
        <f t="shared" si="36"/>
        <v/>
      </c>
      <c r="J281" t="str">
        <f t="shared" si="37"/>
        <v/>
      </c>
      <c r="K281" t="str">
        <f t="shared" si="38"/>
        <v/>
      </c>
      <c r="L281">
        <f t="shared" si="39"/>
        <v>85</v>
      </c>
    </row>
    <row r="282" spans="1:12" x14ac:dyDescent="0.25">
      <c r="A282" t="s">
        <v>379</v>
      </c>
      <c r="B282" t="s">
        <v>49</v>
      </c>
      <c r="C282" t="str">
        <f t="shared" si="32"/>
        <v>mężczyzna</v>
      </c>
      <c r="D282" s="5">
        <f t="shared" si="33"/>
        <v>26.213698630136985</v>
      </c>
      <c r="E282" s="1">
        <v>32802</v>
      </c>
      <c r="F282" s="3">
        <f t="shared" si="34"/>
        <v>10</v>
      </c>
      <c r="G282" t="s">
        <v>6</v>
      </c>
      <c r="H282" t="str">
        <f t="shared" si="35"/>
        <v/>
      </c>
      <c r="I282" t="str">
        <f t="shared" si="36"/>
        <v/>
      </c>
      <c r="J282" t="str">
        <f t="shared" si="37"/>
        <v/>
      </c>
      <c r="K282" t="str">
        <f t="shared" si="38"/>
        <v/>
      </c>
      <c r="L282">
        <f t="shared" si="39"/>
        <v>30</v>
      </c>
    </row>
    <row r="283" spans="1:12" x14ac:dyDescent="0.25">
      <c r="A283" t="s">
        <v>240</v>
      </c>
      <c r="B283" t="s">
        <v>20</v>
      </c>
      <c r="C283" t="str">
        <f t="shared" si="32"/>
        <v>kobieta</v>
      </c>
      <c r="D283" s="5">
        <f t="shared" si="33"/>
        <v>45.290410958904111</v>
      </c>
      <c r="E283" s="1">
        <v>25839</v>
      </c>
      <c r="F283" s="3">
        <f t="shared" si="34"/>
        <v>9</v>
      </c>
      <c r="G283" t="s">
        <v>12</v>
      </c>
      <c r="H283" t="str">
        <f t="shared" si="35"/>
        <v/>
      </c>
      <c r="I283" t="str">
        <f t="shared" si="36"/>
        <v/>
      </c>
      <c r="J283" t="str">
        <f t="shared" si="37"/>
        <v/>
      </c>
      <c r="K283">
        <f t="shared" si="38"/>
        <v>1</v>
      </c>
      <c r="L283">
        <f t="shared" si="39"/>
        <v>29.999999999999996</v>
      </c>
    </row>
    <row r="284" spans="1:12" x14ac:dyDescent="0.25">
      <c r="A284" t="s">
        <v>275</v>
      </c>
      <c r="B284" t="s">
        <v>380</v>
      </c>
      <c r="C284" t="str">
        <f t="shared" si="32"/>
        <v>mężczyzna</v>
      </c>
      <c r="D284" s="5">
        <f t="shared" si="33"/>
        <v>28.334246575342465</v>
      </c>
      <c r="E284" s="1">
        <v>32028</v>
      </c>
      <c r="F284" s="3">
        <f t="shared" si="34"/>
        <v>9</v>
      </c>
      <c r="G284" t="s">
        <v>12</v>
      </c>
      <c r="H284" t="str">
        <f t="shared" si="35"/>
        <v/>
      </c>
      <c r="I284" t="str">
        <f t="shared" si="36"/>
        <v/>
      </c>
      <c r="J284" t="str">
        <f t="shared" si="37"/>
        <v/>
      </c>
      <c r="K284" t="str">
        <f t="shared" si="38"/>
        <v/>
      </c>
      <c r="L284">
        <f t="shared" si="39"/>
        <v>30</v>
      </c>
    </row>
    <row r="285" spans="1:12" x14ac:dyDescent="0.25">
      <c r="A285" t="s">
        <v>317</v>
      </c>
      <c r="B285" t="s">
        <v>192</v>
      </c>
      <c r="C285" t="str">
        <f t="shared" si="32"/>
        <v>kobieta</v>
      </c>
      <c r="D285" s="5">
        <f t="shared" si="33"/>
        <v>29.627397260273973</v>
      </c>
      <c r="E285" s="1">
        <v>31556</v>
      </c>
      <c r="F285" s="3">
        <f t="shared" si="34"/>
        <v>5</v>
      </c>
      <c r="G285" t="s">
        <v>6</v>
      </c>
      <c r="H285" t="str">
        <f t="shared" si="35"/>
        <v/>
      </c>
      <c r="I285">
        <f t="shared" si="36"/>
        <v>1</v>
      </c>
      <c r="J285" t="str">
        <f t="shared" si="37"/>
        <v/>
      </c>
      <c r="K285" t="str">
        <f t="shared" si="38"/>
        <v/>
      </c>
      <c r="L285">
        <f t="shared" si="39"/>
        <v>25</v>
      </c>
    </row>
    <row r="286" spans="1:12" x14ac:dyDescent="0.25">
      <c r="A286" t="s">
        <v>381</v>
      </c>
      <c r="B286" t="s">
        <v>54</v>
      </c>
      <c r="C286" t="str">
        <f t="shared" si="32"/>
        <v>kobieta</v>
      </c>
      <c r="D286" s="5">
        <f t="shared" si="33"/>
        <v>63.608219178082194</v>
      </c>
      <c r="E286" s="1">
        <v>19153</v>
      </c>
      <c r="F286" s="3">
        <f t="shared" si="34"/>
        <v>6</v>
      </c>
      <c r="G286" t="s">
        <v>6</v>
      </c>
      <c r="H286" t="str">
        <f t="shared" si="35"/>
        <v/>
      </c>
      <c r="I286">
        <f t="shared" si="36"/>
        <v>1</v>
      </c>
      <c r="J286" t="str">
        <f t="shared" si="37"/>
        <v/>
      </c>
      <c r="K286" t="str">
        <f t="shared" si="38"/>
        <v/>
      </c>
      <c r="L286">
        <f t="shared" si="39"/>
        <v>79</v>
      </c>
    </row>
    <row r="287" spans="1:12" x14ac:dyDescent="0.25">
      <c r="A287" t="s">
        <v>382</v>
      </c>
      <c r="B287" t="s">
        <v>383</v>
      </c>
      <c r="C287" t="str">
        <f t="shared" si="32"/>
        <v>kobieta</v>
      </c>
      <c r="D287" s="5">
        <f t="shared" si="33"/>
        <v>55.989041095890414</v>
      </c>
      <c r="E287" s="1">
        <v>21934</v>
      </c>
      <c r="F287" s="3">
        <f t="shared" si="34"/>
        <v>1</v>
      </c>
      <c r="G287" t="s">
        <v>6</v>
      </c>
      <c r="H287" t="str">
        <f t="shared" si="35"/>
        <v/>
      </c>
      <c r="I287">
        <f t="shared" si="36"/>
        <v>1</v>
      </c>
      <c r="J287" t="str">
        <f t="shared" si="37"/>
        <v/>
      </c>
      <c r="K287" t="str">
        <f t="shared" si="38"/>
        <v/>
      </c>
      <c r="L287">
        <f t="shared" si="39"/>
        <v>29.999999999999996</v>
      </c>
    </row>
    <row r="288" spans="1:12" x14ac:dyDescent="0.25">
      <c r="A288" t="s">
        <v>384</v>
      </c>
      <c r="B288" t="s">
        <v>361</v>
      </c>
      <c r="C288" t="str">
        <f t="shared" si="32"/>
        <v>kobieta</v>
      </c>
      <c r="D288" s="5">
        <f t="shared" si="33"/>
        <v>38.857534246575341</v>
      </c>
      <c r="E288" s="1">
        <v>28187</v>
      </c>
      <c r="F288" s="3">
        <f t="shared" si="34"/>
        <v>3</v>
      </c>
      <c r="G288" t="s">
        <v>12</v>
      </c>
      <c r="H288" t="str">
        <f t="shared" si="35"/>
        <v/>
      </c>
      <c r="I288" t="str">
        <f t="shared" si="36"/>
        <v/>
      </c>
      <c r="J288" t="str">
        <f t="shared" si="37"/>
        <v/>
      </c>
      <c r="K288">
        <f t="shared" si="38"/>
        <v>1</v>
      </c>
      <c r="L288">
        <f t="shared" si="39"/>
        <v>37.5</v>
      </c>
    </row>
    <row r="289" spans="1:12" x14ac:dyDescent="0.25">
      <c r="A289" t="s">
        <v>385</v>
      </c>
      <c r="B289" t="s">
        <v>252</v>
      </c>
      <c r="C289" t="str">
        <f t="shared" si="32"/>
        <v>mężczyzna</v>
      </c>
      <c r="D289" s="5">
        <f t="shared" si="33"/>
        <v>22.134246575342466</v>
      </c>
      <c r="E289" s="1">
        <v>34291</v>
      </c>
      <c r="F289" s="3">
        <f t="shared" si="34"/>
        <v>11</v>
      </c>
      <c r="G289" t="s">
        <v>12</v>
      </c>
      <c r="H289" t="str">
        <f t="shared" si="35"/>
        <v/>
      </c>
      <c r="I289" t="str">
        <f t="shared" si="36"/>
        <v/>
      </c>
      <c r="J289" t="str">
        <f t="shared" si="37"/>
        <v/>
      </c>
      <c r="K289" t="str">
        <f t="shared" si="38"/>
        <v/>
      </c>
      <c r="L289">
        <f t="shared" si="39"/>
        <v>30</v>
      </c>
    </row>
    <row r="290" spans="1:12" x14ac:dyDescent="0.25">
      <c r="A290" t="s">
        <v>386</v>
      </c>
      <c r="B290" t="s">
        <v>107</v>
      </c>
      <c r="C290" t="str">
        <f t="shared" si="32"/>
        <v>kobieta</v>
      </c>
      <c r="D290" s="5">
        <f t="shared" si="33"/>
        <v>48.542465753424658</v>
      </c>
      <c r="E290" s="1">
        <v>24652</v>
      </c>
      <c r="F290" s="3">
        <f t="shared" si="34"/>
        <v>6</v>
      </c>
      <c r="G290" t="s">
        <v>6</v>
      </c>
      <c r="H290" t="str">
        <f t="shared" si="35"/>
        <v/>
      </c>
      <c r="I290">
        <f t="shared" si="36"/>
        <v>1</v>
      </c>
      <c r="J290" t="str">
        <f t="shared" si="37"/>
        <v/>
      </c>
      <c r="K290" t="str">
        <f t="shared" si="38"/>
        <v/>
      </c>
      <c r="L290">
        <f t="shared" si="39"/>
        <v>29.999999999999996</v>
      </c>
    </row>
    <row r="291" spans="1:12" x14ac:dyDescent="0.25">
      <c r="A291" t="s">
        <v>387</v>
      </c>
      <c r="B291" t="s">
        <v>121</v>
      </c>
      <c r="C291" t="str">
        <f t="shared" si="32"/>
        <v>kobieta</v>
      </c>
      <c r="D291" s="5">
        <f t="shared" si="33"/>
        <v>66.739726027397253</v>
      </c>
      <c r="E291" s="1">
        <v>18010</v>
      </c>
      <c r="F291" s="3">
        <f t="shared" si="34"/>
        <v>4</v>
      </c>
      <c r="G291" t="s">
        <v>6</v>
      </c>
      <c r="H291" t="str">
        <f t="shared" si="35"/>
        <v/>
      </c>
      <c r="I291">
        <f t="shared" si="36"/>
        <v>1</v>
      </c>
      <c r="J291" t="str">
        <f t="shared" si="37"/>
        <v/>
      </c>
      <c r="K291" t="str">
        <f t="shared" si="38"/>
        <v/>
      </c>
      <c r="L291">
        <f t="shared" si="39"/>
        <v>79</v>
      </c>
    </row>
    <row r="292" spans="1:12" x14ac:dyDescent="0.25">
      <c r="A292" t="s">
        <v>388</v>
      </c>
      <c r="B292" t="s">
        <v>368</v>
      </c>
      <c r="C292" t="str">
        <f t="shared" si="32"/>
        <v>kobieta</v>
      </c>
      <c r="D292" s="5">
        <f t="shared" si="33"/>
        <v>43.463013698630135</v>
      </c>
      <c r="E292" s="1">
        <v>26506</v>
      </c>
      <c r="F292" s="3">
        <f t="shared" si="34"/>
        <v>7</v>
      </c>
      <c r="G292" t="s">
        <v>40</v>
      </c>
      <c r="H292" t="str">
        <f t="shared" si="35"/>
        <v/>
      </c>
      <c r="I292" t="str">
        <f t="shared" si="36"/>
        <v/>
      </c>
      <c r="J292">
        <f t="shared" si="37"/>
        <v>1</v>
      </c>
      <c r="K292" t="str">
        <f t="shared" si="38"/>
        <v/>
      </c>
      <c r="L292">
        <f t="shared" si="39"/>
        <v>37.5</v>
      </c>
    </row>
    <row r="293" spans="1:12" x14ac:dyDescent="0.25">
      <c r="A293" t="s">
        <v>389</v>
      </c>
      <c r="B293" t="s">
        <v>160</v>
      </c>
      <c r="C293" t="str">
        <f t="shared" si="32"/>
        <v>mężczyzna</v>
      </c>
      <c r="D293" s="5">
        <f t="shared" si="33"/>
        <v>32.88219178082192</v>
      </c>
      <c r="E293" s="1">
        <v>30368</v>
      </c>
      <c r="F293" s="3">
        <f t="shared" si="34"/>
        <v>2</v>
      </c>
      <c r="G293" t="s">
        <v>40</v>
      </c>
      <c r="H293" t="str">
        <f t="shared" si="35"/>
        <v/>
      </c>
      <c r="I293" t="str">
        <f t="shared" si="36"/>
        <v/>
      </c>
      <c r="J293" t="str">
        <f t="shared" si="37"/>
        <v/>
      </c>
      <c r="K293" t="str">
        <f t="shared" si="38"/>
        <v/>
      </c>
      <c r="L293">
        <f t="shared" si="39"/>
        <v>45</v>
      </c>
    </row>
    <row r="294" spans="1:12" x14ac:dyDescent="0.25">
      <c r="A294" t="s">
        <v>162</v>
      </c>
      <c r="B294" t="s">
        <v>54</v>
      </c>
      <c r="C294" t="str">
        <f t="shared" si="32"/>
        <v>kobieta</v>
      </c>
      <c r="D294" s="5">
        <f t="shared" si="33"/>
        <v>69.531506849315065</v>
      </c>
      <c r="E294" s="1">
        <v>16991</v>
      </c>
      <c r="F294" s="3">
        <f t="shared" si="34"/>
        <v>7</v>
      </c>
      <c r="G294" t="s">
        <v>12</v>
      </c>
      <c r="H294" t="str">
        <f t="shared" si="35"/>
        <v/>
      </c>
      <c r="I294" t="str">
        <f t="shared" si="36"/>
        <v/>
      </c>
      <c r="J294" t="str">
        <f t="shared" si="37"/>
        <v/>
      </c>
      <c r="K294">
        <f t="shared" si="38"/>
        <v>1</v>
      </c>
      <c r="L294">
        <f t="shared" si="39"/>
        <v>79</v>
      </c>
    </row>
    <row r="295" spans="1:12" x14ac:dyDescent="0.25">
      <c r="A295" t="s">
        <v>390</v>
      </c>
      <c r="B295" t="s">
        <v>152</v>
      </c>
      <c r="C295" t="str">
        <f t="shared" si="32"/>
        <v>mężczyzna</v>
      </c>
      <c r="D295" s="5">
        <f t="shared" si="33"/>
        <v>50.465753424657535</v>
      </c>
      <c r="E295" s="1">
        <v>23950</v>
      </c>
      <c r="F295" s="3">
        <f t="shared" si="34"/>
        <v>7</v>
      </c>
      <c r="G295" t="s">
        <v>12</v>
      </c>
      <c r="H295" t="str">
        <f t="shared" si="35"/>
        <v/>
      </c>
      <c r="I295" t="str">
        <f t="shared" si="36"/>
        <v/>
      </c>
      <c r="J295" t="str">
        <f t="shared" si="37"/>
        <v/>
      </c>
      <c r="K295" t="str">
        <f t="shared" si="38"/>
        <v/>
      </c>
      <c r="L295">
        <f t="shared" si="39"/>
        <v>36</v>
      </c>
    </row>
    <row r="296" spans="1:12" x14ac:dyDescent="0.25">
      <c r="A296" t="s">
        <v>391</v>
      </c>
      <c r="B296" t="s">
        <v>47</v>
      </c>
      <c r="C296" t="str">
        <f t="shared" si="32"/>
        <v>kobieta</v>
      </c>
      <c r="D296" s="5">
        <f t="shared" si="33"/>
        <v>42.463013698630135</v>
      </c>
      <c r="E296" s="1">
        <v>26871</v>
      </c>
      <c r="F296" s="3">
        <f t="shared" si="34"/>
        <v>7</v>
      </c>
      <c r="G296" t="s">
        <v>12</v>
      </c>
      <c r="H296" t="str">
        <f t="shared" si="35"/>
        <v/>
      </c>
      <c r="I296" t="str">
        <f t="shared" si="36"/>
        <v/>
      </c>
      <c r="J296" t="str">
        <f t="shared" si="37"/>
        <v/>
      </c>
      <c r="K296">
        <f t="shared" si="38"/>
        <v>1</v>
      </c>
      <c r="L296">
        <f t="shared" si="39"/>
        <v>37.5</v>
      </c>
    </row>
    <row r="297" spans="1:12" x14ac:dyDescent="0.25">
      <c r="A297" t="s">
        <v>392</v>
      </c>
      <c r="B297" t="s">
        <v>260</v>
      </c>
      <c r="C297" t="str">
        <f t="shared" si="32"/>
        <v>mężczyzna</v>
      </c>
      <c r="D297" s="5">
        <f t="shared" si="33"/>
        <v>68.772602739726025</v>
      </c>
      <c r="E297" s="1">
        <v>17268</v>
      </c>
      <c r="F297" s="3">
        <f t="shared" si="34"/>
        <v>4</v>
      </c>
      <c r="G297" t="s">
        <v>40</v>
      </c>
      <c r="H297" t="str">
        <f t="shared" si="35"/>
        <v/>
      </c>
      <c r="I297" t="str">
        <f t="shared" si="36"/>
        <v/>
      </c>
      <c r="J297" t="str">
        <f t="shared" si="37"/>
        <v/>
      </c>
      <c r="K297" t="str">
        <f t="shared" si="38"/>
        <v/>
      </c>
      <c r="L297">
        <f t="shared" si="39"/>
        <v>85</v>
      </c>
    </row>
    <row r="298" spans="1:12" x14ac:dyDescent="0.25">
      <c r="A298" t="s">
        <v>393</v>
      </c>
      <c r="B298" t="s">
        <v>394</v>
      </c>
      <c r="C298" t="str">
        <f t="shared" si="32"/>
        <v>kobieta</v>
      </c>
      <c r="D298" s="5">
        <f t="shared" si="33"/>
        <v>29.473972602739725</v>
      </c>
      <c r="E298" s="1">
        <v>31612</v>
      </c>
      <c r="F298" s="3">
        <f t="shared" si="34"/>
        <v>7</v>
      </c>
      <c r="G298" t="s">
        <v>6</v>
      </c>
      <c r="H298" t="str">
        <f t="shared" si="35"/>
        <v/>
      </c>
      <c r="I298">
        <f t="shared" si="36"/>
        <v>1</v>
      </c>
      <c r="J298" t="str">
        <f t="shared" si="37"/>
        <v/>
      </c>
      <c r="K298" t="str">
        <f t="shared" si="38"/>
        <v/>
      </c>
      <c r="L298">
        <f t="shared" si="39"/>
        <v>25</v>
      </c>
    </row>
    <row r="299" spans="1:12" x14ac:dyDescent="0.25">
      <c r="A299" t="s">
        <v>395</v>
      </c>
      <c r="B299" t="s">
        <v>131</v>
      </c>
      <c r="C299" t="str">
        <f t="shared" si="32"/>
        <v>kobieta</v>
      </c>
      <c r="D299" s="5">
        <f t="shared" si="33"/>
        <v>57.824657534246576</v>
      </c>
      <c r="E299" s="1">
        <v>21264</v>
      </c>
      <c r="F299" s="3">
        <f t="shared" si="34"/>
        <v>3</v>
      </c>
      <c r="G299" t="s">
        <v>12</v>
      </c>
      <c r="H299" t="str">
        <f t="shared" si="35"/>
        <v/>
      </c>
      <c r="I299" t="str">
        <f t="shared" si="36"/>
        <v/>
      </c>
      <c r="J299" t="str">
        <f t="shared" si="37"/>
        <v/>
      </c>
      <c r="K299">
        <f t="shared" si="38"/>
        <v>1</v>
      </c>
      <c r="L299">
        <f t="shared" si="39"/>
        <v>29.999999999999996</v>
      </c>
    </row>
    <row r="300" spans="1:12" x14ac:dyDescent="0.25">
      <c r="A300" t="s">
        <v>396</v>
      </c>
      <c r="B300" t="s">
        <v>236</v>
      </c>
      <c r="C300" t="str">
        <f t="shared" si="32"/>
        <v>kobieta</v>
      </c>
      <c r="D300" s="5">
        <f t="shared" si="33"/>
        <v>34.926027397260277</v>
      </c>
      <c r="E300" s="1">
        <v>29622</v>
      </c>
      <c r="F300" s="3">
        <f t="shared" si="34"/>
        <v>2</v>
      </c>
      <c r="G300" t="s">
        <v>40</v>
      </c>
      <c r="H300" t="str">
        <f t="shared" si="35"/>
        <v/>
      </c>
      <c r="I300" t="str">
        <f t="shared" si="36"/>
        <v/>
      </c>
      <c r="J300">
        <f t="shared" si="37"/>
        <v>1</v>
      </c>
      <c r="K300" t="str">
        <f t="shared" si="38"/>
        <v/>
      </c>
      <c r="L300">
        <f t="shared" si="39"/>
        <v>37.5</v>
      </c>
    </row>
    <row r="301" spans="1:12" x14ac:dyDescent="0.25">
      <c r="A301" t="s">
        <v>162</v>
      </c>
      <c r="B301" t="s">
        <v>20</v>
      </c>
      <c r="C301" t="str">
        <f t="shared" si="32"/>
        <v>kobieta</v>
      </c>
      <c r="D301" s="5">
        <f t="shared" si="33"/>
        <v>31.493150684931507</v>
      </c>
      <c r="E301" s="1">
        <v>30875</v>
      </c>
      <c r="F301" s="3">
        <f t="shared" si="34"/>
        <v>7</v>
      </c>
      <c r="G301" t="s">
        <v>6</v>
      </c>
      <c r="H301" t="str">
        <f t="shared" si="35"/>
        <v/>
      </c>
      <c r="I301">
        <f t="shared" si="36"/>
        <v>1</v>
      </c>
      <c r="J301" t="str">
        <f t="shared" si="37"/>
        <v/>
      </c>
      <c r="K301" t="str">
        <f t="shared" si="38"/>
        <v/>
      </c>
      <c r="L301">
        <f t="shared" si="39"/>
        <v>37.5</v>
      </c>
    </row>
    <row r="302" spans="1:12" x14ac:dyDescent="0.25">
      <c r="A302" t="s">
        <v>397</v>
      </c>
      <c r="B302" t="s">
        <v>107</v>
      </c>
      <c r="C302" t="str">
        <f t="shared" si="32"/>
        <v>kobieta</v>
      </c>
      <c r="D302" s="5">
        <f t="shared" si="33"/>
        <v>28.61917808219178</v>
      </c>
      <c r="E302" s="1">
        <v>31924</v>
      </c>
      <c r="F302" s="3">
        <f t="shared" si="34"/>
        <v>5</v>
      </c>
      <c r="G302" t="s">
        <v>12</v>
      </c>
      <c r="H302" t="str">
        <f t="shared" si="35"/>
        <v/>
      </c>
      <c r="I302" t="str">
        <f t="shared" si="36"/>
        <v/>
      </c>
      <c r="J302" t="str">
        <f t="shared" si="37"/>
        <v/>
      </c>
      <c r="K302">
        <f t="shared" si="38"/>
        <v>1</v>
      </c>
      <c r="L302">
        <f t="shared" si="39"/>
        <v>25</v>
      </c>
    </row>
    <row r="303" spans="1:12" x14ac:dyDescent="0.25">
      <c r="A303" t="s">
        <v>398</v>
      </c>
      <c r="B303" t="s">
        <v>399</v>
      </c>
      <c r="C303" t="str">
        <f t="shared" si="32"/>
        <v>mężczyzna</v>
      </c>
      <c r="D303" s="5">
        <f t="shared" si="33"/>
        <v>52.016438356164386</v>
      </c>
      <c r="E303" s="1">
        <v>23384</v>
      </c>
      <c r="F303" s="3">
        <f t="shared" si="34"/>
        <v>1</v>
      </c>
      <c r="G303" t="s">
        <v>12</v>
      </c>
      <c r="H303" t="str">
        <f t="shared" si="35"/>
        <v/>
      </c>
      <c r="I303" t="str">
        <f t="shared" si="36"/>
        <v/>
      </c>
      <c r="J303" t="str">
        <f t="shared" si="37"/>
        <v/>
      </c>
      <c r="K303" t="str">
        <f t="shared" si="38"/>
        <v/>
      </c>
      <c r="L303">
        <f t="shared" si="39"/>
        <v>36</v>
      </c>
    </row>
    <row r="304" spans="1:12" x14ac:dyDescent="0.25">
      <c r="A304" t="s">
        <v>400</v>
      </c>
      <c r="B304" t="s">
        <v>401</v>
      </c>
      <c r="C304" t="str">
        <f t="shared" si="32"/>
        <v>mężczyzna</v>
      </c>
      <c r="D304" s="5">
        <f t="shared" si="33"/>
        <v>28.145205479452056</v>
      </c>
      <c r="E304" s="1">
        <v>32097</v>
      </c>
      <c r="F304" s="3">
        <f t="shared" si="34"/>
        <v>11</v>
      </c>
      <c r="G304" t="s">
        <v>6</v>
      </c>
      <c r="H304" t="str">
        <f t="shared" si="35"/>
        <v/>
      </c>
      <c r="I304" t="str">
        <f t="shared" si="36"/>
        <v/>
      </c>
      <c r="J304" t="str">
        <f t="shared" si="37"/>
        <v/>
      </c>
      <c r="K304" t="str">
        <f t="shared" si="38"/>
        <v/>
      </c>
      <c r="L304">
        <f t="shared" si="39"/>
        <v>30</v>
      </c>
    </row>
    <row r="305" spans="1:12" x14ac:dyDescent="0.25">
      <c r="A305" t="s">
        <v>402</v>
      </c>
      <c r="B305" t="s">
        <v>403</v>
      </c>
      <c r="C305" t="str">
        <f t="shared" si="32"/>
        <v>kobieta</v>
      </c>
      <c r="D305" s="5">
        <f t="shared" si="33"/>
        <v>54.287671232876711</v>
      </c>
      <c r="E305" s="1">
        <v>22555</v>
      </c>
      <c r="F305" s="3">
        <f t="shared" si="34"/>
        <v>10</v>
      </c>
      <c r="G305" t="s">
        <v>40</v>
      </c>
      <c r="H305" t="str">
        <f t="shared" si="35"/>
        <v/>
      </c>
      <c r="I305" t="str">
        <f t="shared" si="36"/>
        <v/>
      </c>
      <c r="J305">
        <f t="shared" si="37"/>
        <v>1</v>
      </c>
      <c r="K305" t="str">
        <f t="shared" si="38"/>
        <v/>
      </c>
      <c r="L305">
        <f t="shared" si="39"/>
        <v>29.999999999999996</v>
      </c>
    </row>
    <row r="306" spans="1:12" x14ac:dyDescent="0.25">
      <c r="A306" t="s">
        <v>317</v>
      </c>
      <c r="B306" t="s">
        <v>20</v>
      </c>
      <c r="C306" t="str">
        <f t="shared" si="32"/>
        <v>kobieta</v>
      </c>
      <c r="D306" s="5">
        <f t="shared" si="33"/>
        <v>54.416438356164385</v>
      </c>
      <c r="E306" s="1">
        <v>22508</v>
      </c>
      <c r="F306" s="3">
        <f t="shared" si="34"/>
        <v>8</v>
      </c>
      <c r="G306" t="s">
        <v>12</v>
      </c>
      <c r="H306" t="str">
        <f t="shared" si="35"/>
        <v/>
      </c>
      <c r="I306" t="str">
        <f t="shared" si="36"/>
        <v/>
      </c>
      <c r="J306" t="str">
        <f t="shared" si="37"/>
        <v/>
      </c>
      <c r="K306">
        <f t="shared" si="38"/>
        <v>1</v>
      </c>
      <c r="L306">
        <f t="shared" si="39"/>
        <v>29.999999999999996</v>
      </c>
    </row>
    <row r="307" spans="1:12" x14ac:dyDescent="0.25">
      <c r="A307" t="s">
        <v>404</v>
      </c>
      <c r="B307" t="s">
        <v>72</v>
      </c>
      <c r="C307" t="str">
        <f t="shared" si="32"/>
        <v>mężczyzna</v>
      </c>
      <c r="D307" s="5">
        <f t="shared" si="33"/>
        <v>35.232876712328768</v>
      </c>
      <c r="E307" s="1">
        <v>29510</v>
      </c>
      <c r="F307" s="3">
        <f t="shared" si="34"/>
        <v>10</v>
      </c>
      <c r="G307" t="s">
        <v>6</v>
      </c>
      <c r="H307" t="str">
        <f t="shared" si="35"/>
        <v/>
      </c>
      <c r="I307" t="str">
        <f t="shared" si="36"/>
        <v/>
      </c>
      <c r="J307" t="str">
        <f t="shared" si="37"/>
        <v/>
      </c>
      <c r="K307" t="str">
        <f t="shared" si="38"/>
        <v/>
      </c>
      <c r="L307">
        <f t="shared" si="39"/>
        <v>45</v>
      </c>
    </row>
    <row r="308" spans="1:12" x14ac:dyDescent="0.25">
      <c r="A308" t="s">
        <v>405</v>
      </c>
      <c r="B308" t="s">
        <v>406</v>
      </c>
      <c r="C308" t="str">
        <f t="shared" si="32"/>
        <v>mężczyzna</v>
      </c>
      <c r="D308" s="5">
        <f t="shared" si="33"/>
        <v>54.717808219178082</v>
      </c>
      <c r="E308" s="1">
        <v>22398</v>
      </c>
      <c r="F308" s="3">
        <f t="shared" si="34"/>
        <v>4</v>
      </c>
      <c r="G308" t="s">
        <v>12</v>
      </c>
      <c r="H308" t="str">
        <f t="shared" si="35"/>
        <v/>
      </c>
      <c r="I308" t="str">
        <f t="shared" si="36"/>
        <v/>
      </c>
      <c r="J308" t="str">
        <f t="shared" si="37"/>
        <v/>
      </c>
      <c r="K308" t="str">
        <f t="shared" si="38"/>
        <v/>
      </c>
      <c r="L308">
        <f t="shared" si="39"/>
        <v>36</v>
      </c>
    </row>
    <row r="309" spans="1:12" x14ac:dyDescent="0.25">
      <c r="A309" t="s">
        <v>407</v>
      </c>
      <c r="B309" t="s">
        <v>20</v>
      </c>
      <c r="C309" t="str">
        <f t="shared" si="32"/>
        <v>kobieta</v>
      </c>
      <c r="D309" s="5">
        <f t="shared" si="33"/>
        <v>38.290410958904111</v>
      </c>
      <c r="E309" s="1">
        <v>28394</v>
      </c>
      <c r="F309" s="3">
        <f t="shared" si="34"/>
        <v>9</v>
      </c>
      <c r="G309" t="s">
        <v>9</v>
      </c>
      <c r="H309">
        <f t="shared" si="35"/>
        <v>1</v>
      </c>
      <c r="I309" t="str">
        <f t="shared" si="36"/>
        <v/>
      </c>
      <c r="J309" t="str">
        <f t="shared" si="37"/>
        <v/>
      </c>
      <c r="K309" t="str">
        <f t="shared" si="38"/>
        <v/>
      </c>
      <c r="L309">
        <f t="shared" si="39"/>
        <v>37.5</v>
      </c>
    </row>
    <row r="310" spans="1:12" x14ac:dyDescent="0.25">
      <c r="A310" t="s">
        <v>408</v>
      </c>
      <c r="B310" t="s">
        <v>139</v>
      </c>
      <c r="C310" t="str">
        <f t="shared" si="32"/>
        <v>mężczyzna</v>
      </c>
      <c r="D310" s="5">
        <f t="shared" si="33"/>
        <v>71.578082191780823</v>
      </c>
      <c r="E310" s="1">
        <v>16244</v>
      </c>
      <c r="F310" s="3">
        <f t="shared" si="34"/>
        <v>6</v>
      </c>
      <c r="G310" t="s">
        <v>6</v>
      </c>
      <c r="H310" t="str">
        <f t="shared" si="35"/>
        <v/>
      </c>
      <c r="I310" t="str">
        <f t="shared" si="36"/>
        <v/>
      </c>
      <c r="J310" t="str">
        <f t="shared" si="37"/>
        <v/>
      </c>
      <c r="K310" t="str">
        <f t="shared" si="38"/>
        <v/>
      </c>
      <c r="L310">
        <f t="shared" si="39"/>
        <v>85</v>
      </c>
    </row>
    <row r="311" spans="1:12" x14ac:dyDescent="0.25">
      <c r="A311" t="s">
        <v>409</v>
      </c>
      <c r="B311" t="s">
        <v>167</v>
      </c>
      <c r="C311" t="str">
        <f t="shared" si="32"/>
        <v>mężczyzna</v>
      </c>
      <c r="D311" s="5">
        <f t="shared" si="33"/>
        <v>26.12054794520548</v>
      </c>
      <c r="E311" s="1">
        <v>32836</v>
      </c>
      <c r="F311" s="3">
        <f t="shared" si="34"/>
        <v>11</v>
      </c>
      <c r="G311" t="s">
        <v>12</v>
      </c>
      <c r="H311" t="str">
        <f t="shared" si="35"/>
        <v/>
      </c>
      <c r="I311" t="str">
        <f t="shared" si="36"/>
        <v/>
      </c>
      <c r="J311" t="str">
        <f t="shared" si="37"/>
        <v/>
      </c>
      <c r="K311" t="str">
        <f t="shared" si="38"/>
        <v/>
      </c>
      <c r="L311">
        <f t="shared" si="39"/>
        <v>30</v>
      </c>
    </row>
    <row r="312" spans="1:12" x14ac:dyDescent="0.25">
      <c r="A312" t="s">
        <v>410</v>
      </c>
      <c r="B312" t="s">
        <v>141</v>
      </c>
      <c r="C312" t="str">
        <f t="shared" si="32"/>
        <v>mężczyzna</v>
      </c>
      <c r="D312" s="5">
        <f t="shared" si="33"/>
        <v>51.62191780821918</v>
      </c>
      <c r="E312" s="1">
        <v>23528</v>
      </c>
      <c r="F312" s="3">
        <f t="shared" si="34"/>
        <v>5</v>
      </c>
      <c r="G312" t="s">
        <v>6</v>
      </c>
      <c r="H312" t="str">
        <f t="shared" si="35"/>
        <v/>
      </c>
      <c r="I312" t="str">
        <f t="shared" si="36"/>
        <v/>
      </c>
      <c r="J312" t="str">
        <f t="shared" si="37"/>
        <v/>
      </c>
      <c r="K312" t="str">
        <f t="shared" si="38"/>
        <v/>
      </c>
      <c r="L312">
        <f t="shared" si="39"/>
        <v>36</v>
      </c>
    </row>
    <row r="313" spans="1:12" x14ac:dyDescent="0.25">
      <c r="A313" t="s">
        <v>411</v>
      </c>
      <c r="B313" t="s">
        <v>412</v>
      </c>
      <c r="C313" t="str">
        <f t="shared" si="32"/>
        <v>kobieta</v>
      </c>
      <c r="D313" s="5">
        <f t="shared" si="33"/>
        <v>38.030136986301372</v>
      </c>
      <c r="E313" s="1">
        <v>28489</v>
      </c>
      <c r="F313" s="3">
        <f t="shared" si="34"/>
        <v>12</v>
      </c>
      <c r="G313" t="s">
        <v>12</v>
      </c>
      <c r="H313" t="str">
        <f t="shared" si="35"/>
        <v/>
      </c>
      <c r="I313" t="str">
        <f t="shared" si="36"/>
        <v/>
      </c>
      <c r="J313" t="str">
        <f t="shared" si="37"/>
        <v/>
      </c>
      <c r="K313">
        <f t="shared" si="38"/>
        <v>1</v>
      </c>
      <c r="L313">
        <f t="shared" si="39"/>
        <v>37.5</v>
      </c>
    </row>
    <row r="314" spans="1:12" x14ac:dyDescent="0.25">
      <c r="A314" t="s">
        <v>413</v>
      </c>
      <c r="B314" t="s">
        <v>399</v>
      </c>
      <c r="C314" t="str">
        <f t="shared" si="32"/>
        <v>mężczyzna</v>
      </c>
      <c r="D314" s="5">
        <f t="shared" si="33"/>
        <v>58.767123287671232</v>
      </c>
      <c r="E314" s="1">
        <v>20920</v>
      </c>
      <c r="F314" s="3">
        <f t="shared" si="34"/>
        <v>4</v>
      </c>
      <c r="G314" t="s">
        <v>12</v>
      </c>
      <c r="H314" t="str">
        <f t="shared" si="35"/>
        <v/>
      </c>
      <c r="I314" t="str">
        <f t="shared" si="36"/>
        <v/>
      </c>
      <c r="J314" t="str">
        <f t="shared" si="37"/>
        <v/>
      </c>
      <c r="K314" t="str">
        <f t="shared" si="38"/>
        <v/>
      </c>
      <c r="L314">
        <f t="shared" si="39"/>
        <v>36</v>
      </c>
    </row>
    <row r="315" spans="1:12" x14ac:dyDescent="0.25">
      <c r="A315" t="s">
        <v>414</v>
      </c>
      <c r="B315" t="s">
        <v>11</v>
      </c>
      <c r="C315" t="str">
        <f t="shared" si="32"/>
        <v>kobieta</v>
      </c>
      <c r="D315" s="5">
        <f t="shared" si="33"/>
        <v>22.482191780821918</v>
      </c>
      <c r="E315" s="1">
        <v>34164</v>
      </c>
      <c r="F315" s="3">
        <f t="shared" si="34"/>
        <v>7</v>
      </c>
      <c r="G315" t="s">
        <v>6</v>
      </c>
      <c r="H315" t="str">
        <f t="shared" si="35"/>
        <v/>
      </c>
      <c r="I315">
        <f t="shared" si="36"/>
        <v>1</v>
      </c>
      <c r="J315" t="str">
        <f t="shared" si="37"/>
        <v/>
      </c>
      <c r="K315" t="str">
        <f t="shared" si="38"/>
        <v/>
      </c>
      <c r="L315">
        <f t="shared" si="39"/>
        <v>25</v>
      </c>
    </row>
    <row r="316" spans="1:12" x14ac:dyDescent="0.25">
      <c r="A316" t="s">
        <v>415</v>
      </c>
      <c r="B316" t="s">
        <v>246</v>
      </c>
      <c r="C316" t="str">
        <f t="shared" si="32"/>
        <v>mężczyzna</v>
      </c>
      <c r="D316" s="5">
        <f t="shared" si="33"/>
        <v>27.476712328767125</v>
      </c>
      <c r="E316" s="1">
        <v>32341</v>
      </c>
      <c r="F316" s="3">
        <f t="shared" si="34"/>
        <v>7</v>
      </c>
      <c r="G316" t="s">
        <v>6</v>
      </c>
      <c r="H316" t="str">
        <f t="shared" si="35"/>
        <v/>
      </c>
      <c r="I316" t="str">
        <f t="shared" si="36"/>
        <v/>
      </c>
      <c r="J316" t="str">
        <f t="shared" si="37"/>
        <v/>
      </c>
      <c r="K316" t="str">
        <f t="shared" si="38"/>
        <v/>
      </c>
      <c r="L316">
        <f t="shared" si="39"/>
        <v>30</v>
      </c>
    </row>
    <row r="317" spans="1:12" x14ac:dyDescent="0.25">
      <c r="A317" t="s">
        <v>416</v>
      </c>
      <c r="B317" t="s">
        <v>194</v>
      </c>
      <c r="C317" t="str">
        <f t="shared" si="32"/>
        <v>kobieta</v>
      </c>
      <c r="D317" s="5">
        <f t="shared" si="33"/>
        <v>70.493150684931507</v>
      </c>
      <c r="E317" s="1">
        <v>16640</v>
      </c>
      <c r="F317" s="3">
        <f t="shared" si="34"/>
        <v>7</v>
      </c>
      <c r="G317" t="s">
        <v>12</v>
      </c>
      <c r="H317" t="str">
        <f t="shared" si="35"/>
        <v/>
      </c>
      <c r="I317" t="str">
        <f t="shared" si="36"/>
        <v/>
      </c>
      <c r="J317" t="str">
        <f t="shared" si="37"/>
        <v/>
      </c>
      <c r="K317">
        <f t="shared" si="38"/>
        <v>1</v>
      </c>
      <c r="L317">
        <f t="shared" si="39"/>
        <v>79</v>
      </c>
    </row>
    <row r="318" spans="1:12" x14ac:dyDescent="0.25">
      <c r="A318" t="s">
        <v>417</v>
      </c>
      <c r="B318" t="s">
        <v>418</v>
      </c>
      <c r="C318" t="str">
        <f t="shared" si="32"/>
        <v>mężczyzna</v>
      </c>
      <c r="D318" s="5">
        <f t="shared" si="33"/>
        <v>38.775342465753425</v>
      </c>
      <c r="E318" s="1">
        <v>28217</v>
      </c>
      <c r="F318" s="3">
        <f t="shared" si="34"/>
        <v>4</v>
      </c>
      <c r="G318" t="s">
        <v>12</v>
      </c>
      <c r="H318" t="str">
        <f t="shared" si="35"/>
        <v/>
      </c>
      <c r="I318" t="str">
        <f t="shared" si="36"/>
        <v/>
      </c>
      <c r="J318" t="str">
        <f t="shared" si="37"/>
        <v/>
      </c>
      <c r="K318" t="str">
        <f t="shared" si="38"/>
        <v/>
      </c>
      <c r="L318">
        <f t="shared" si="39"/>
        <v>45</v>
      </c>
    </row>
    <row r="319" spans="1:12" x14ac:dyDescent="0.25">
      <c r="A319" t="s">
        <v>190</v>
      </c>
      <c r="B319" t="s">
        <v>419</v>
      </c>
      <c r="C319" t="str">
        <f t="shared" si="32"/>
        <v>mężczyzna</v>
      </c>
      <c r="D319" s="5">
        <f t="shared" si="33"/>
        <v>26.641095890410959</v>
      </c>
      <c r="E319" s="1">
        <v>32646</v>
      </c>
      <c r="F319" s="3">
        <f t="shared" si="34"/>
        <v>5</v>
      </c>
      <c r="G319" t="s">
        <v>40</v>
      </c>
      <c r="H319" t="str">
        <f t="shared" si="35"/>
        <v/>
      </c>
      <c r="I319" t="str">
        <f t="shared" si="36"/>
        <v/>
      </c>
      <c r="J319" t="str">
        <f t="shared" si="37"/>
        <v/>
      </c>
      <c r="K319" t="str">
        <f t="shared" si="38"/>
        <v/>
      </c>
      <c r="L319">
        <f t="shared" si="39"/>
        <v>30</v>
      </c>
    </row>
    <row r="320" spans="1:12" x14ac:dyDescent="0.25">
      <c r="A320" t="s">
        <v>420</v>
      </c>
      <c r="B320" t="s">
        <v>5</v>
      </c>
      <c r="C320" t="str">
        <f t="shared" si="32"/>
        <v>kobieta</v>
      </c>
      <c r="D320" s="5">
        <f t="shared" si="33"/>
        <v>37.627397260273973</v>
      </c>
      <c r="E320" s="1">
        <v>28636</v>
      </c>
      <c r="F320" s="3">
        <f t="shared" si="34"/>
        <v>5</v>
      </c>
      <c r="G320" t="s">
        <v>40</v>
      </c>
      <c r="H320" t="str">
        <f t="shared" si="35"/>
        <v/>
      </c>
      <c r="I320" t="str">
        <f t="shared" si="36"/>
        <v/>
      </c>
      <c r="J320">
        <f t="shared" si="37"/>
        <v>1</v>
      </c>
      <c r="K320" t="str">
        <f t="shared" si="38"/>
        <v/>
      </c>
      <c r="L320">
        <f t="shared" si="39"/>
        <v>37.5</v>
      </c>
    </row>
    <row r="321" spans="1:12" x14ac:dyDescent="0.25">
      <c r="A321" t="s">
        <v>421</v>
      </c>
      <c r="B321" t="s">
        <v>8</v>
      </c>
      <c r="C321" t="str">
        <f t="shared" si="32"/>
        <v>mężczyzna</v>
      </c>
      <c r="D321" s="5">
        <f t="shared" si="33"/>
        <v>32.745205479452054</v>
      </c>
      <c r="E321" s="1">
        <v>30418</v>
      </c>
      <c r="F321" s="3">
        <f t="shared" si="34"/>
        <v>4</v>
      </c>
      <c r="G321" t="s">
        <v>12</v>
      </c>
      <c r="H321" t="str">
        <f t="shared" si="35"/>
        <v/>
      </c>
      <c r="I321" t="str">
        <f t="shared" si="36"/>
        <v/>
      </c>
      <c r="J321" t="str">
        <f t="shared" si="37"/>
        <v/>
      </c>
      <c r="K321" t="str">
        <f t="shared" si="38"/>
        <v/>
      </c>
      <c r="L321">
        <f t="shared" si="39"/>
        <v>45</v>
      </c>
    </row>
    <row r="322" spans="1:12" x14ac:dyDescent="0.25">
      <c r="A322" t="s">
        <v>110</v>
      </c>
      <c r="B322" t="s">
        <v>368</v>
      </c>
      <c r="C322" t="str">
        <f t="shared" si="32"/>
        <v>kobieta</v>
      </c>
      <c r="D322" s="5">
        <f t="shared" si="33"/>
        <v>23.010958904109589</v>
      </c>
      <c r="E322" s="1">
        <v>33971</v>
      </c>
      <c r="F322" s="3">
        <f t="shared" si="34"/>
        <v>1</v>
      </c>
      <c r="G322" t="s">
        <v>12</v>
      </c>
      <c r="H322" t="str">
        <f t="shared" si="35"/>
        <v/>
      </c>
      <c r="I322" t="str">
        <f t="shared" si="36"/>
        <v/>
      </c>
      <c r="J322" t="str">
        <f t="shared" si="37"/>
        <v/>
      </c>
      <c r="K322">
        <f t="shared" si="38"/>
        <v>1</v>
      </c>
      <c r="L322">
        <f t="shared" si="39"/>
        <v>25</v>
      </c>
    </row>
    <row r="323" spans="1:12" x14ac:dyDescent="0.25">
      <c r="A323" t="s">
        <v>422</v>
      </c>
      <c r="B323" t="s">
        <v>52</v>
      </c>
      <c r="C323" t="str">
        <f t="shared" ref="C323:C332" si="40">IF(RIGHT(B323,1)="a","kobieta","mężczyzna")</f>
        <v>kobieta</v>
      </c>
      <c r="D323" s="5">
        <f t="shared" ref="D323:D332" si="41">(O$28-E323)/365</f>
        <v>42.180821917808217</v>
      </c>
      <c r="E323" s="1">
        <v>26974</v>
      </c>
      <c r="F323" s="3">
        <f t="shared" ref="F323:F332" si="42">MONTH(E323)</f>
        <v>11</v>
      </c>
      <c r="G323" t="s">
        <v>12</v>
      </c>
      <c r="H323" t="str">
        <f t="shared" ref="H323:H332" si="43">IF(AND($G323 ="wies",C323="kobieta"),1,"")</f>
        <v/>
      </c>
      <c r="I323" t="str">
        <f t="shared" ref="I323:I332" si="44">IF(AND($G323 ="srednie miasto",C323="kobieta"),1,"")</f>
        <v/>
      </c>
      <c r="J323" t="str">
        <f t="shared" ref="J323:J332" si="45">IF(AND($G323 ="male miasto",C323="kobieta"),1,"")</f>
        <v/>
      </c>
      <c r="K323">
        <f t="shared" ref="K323:K332" si="46">IF(AND($G323 ="duze miasto",C323="kobieta"),1,"")</f>
        <v>1</v>
      </c>
      <c r="L323">
        <f t="shared" ref="L323:L332" si="47">IF(C323="mężczyzna",30000,25000) * IF(D323&lt;=30,0.001,IF(D323&lt;=45,0.0015,0.0012)) + IF(D323&gt;=60,49,0)</f>
        <v>37.5</v>
      </c>
    </row>
    <row r="324" spans="1:12" x14ac:dyDescent="0.25">
      <c r="A324" t="s">
        <v>423</v>
      </c>
      <c r="B324" t="s">
        <v>47</v>
      </c>
      <c r="C324" t="str">
        <f t="shared" si="40"/>
        <v>kobieta</v>
      </c>
      <c r="D324" s="5">
        <f t="shared" si="41"/>
        <v>57.61917808219178</v>
      </c>
      <c r="E324" s="1">
        <v>21339</v>
      </c>
      <c r="F324" s="3">
        <f t="shared" si="42"/>
        <v>6</v>
      </c>
      <c r="G324" t="s">
        <v>12</v>
      </c>
      <c r="H324" t="str">
        <f t="shared" si="43"/>
        <v/>
      </c>
      <c r="I324" t="str">
        <f t="shared" si="44"/>
        <v/>
      </c>
      <c r="J324" t="str">
        <f t="shared" si="45"/>
        <v/>
      </c>
      <c r="K324">
        <f t="shared" si="46"/>
        <v>1</v>
      </c>
      <c r="L324">
        <f t="shared" si="47"/>
        <v>29.999999999999996</v>
      </c>
    </row>
    <row r="325" spans="1:12" x14ac:dyDescent="0.25">
      <c r="A325" t="s">
        <v>424</v>
      </c>
      <c r="B325" t="s">
        <v>90</v>
      </c>
      <c r="C325" t="str">
        <f t="shared" si="40"/>
        <v>mężczyzna</v>
      </c>
      <c r="D325" s="5">
        <f t="shared" si="41"/>
        <v>47.178082191780824</v>
      </c>
      <c r="E325" s="1">
        <v>25150</v>
      </c>
      <c r="F325" s="3">
        <f t="shared" si="42"/>
        <v>11</v>
      </c>
      <c r="G325" t="s">
        <v>6</v>
      </c>
      <c r="H325" t="str">
        <f t="shared" si="43"/>
        <v/>
      </c>
      <c r="I325" t="str">
        <f t="shared" si="44"/>
        <v/>
      </c>
      <c r="J325" t="str">
        <f t="shared" si="45"/>
        <v/>
      </c>
      <c r="K325" t="str">
        <f t="shared" si="46"/>
        <v/>
      </c>
      <c r="L325">
        <f t="shared" si="47"/>
        <v>36</v>
      </c>
    </row>
    <row r="326" spans="1:12" x14ac:dyDescent="0.25">
      <c r="A326" t="s">
        <v>425</v>
      </c>
      <c r="B326" t="s">
        <v>8</v>
      </c>
      <c r="C326" t="str">
        <f t="shared" si="40"/>
        <v>mężczyzna</v>
      </c>
      <c r="D326" s="5">
        <f t="shared" si="41"/>
        <v>60.356164383561641</v>
      </c>
      <c r="E326" s="1">
        <v>20340</v>
      </c>
      <c r="F326" s="3">
        <f t="shared" si="42"/>
        <v>9</v>
      </c>
      <c r="G326" t="s">
        <v>12</v>
      </c>
      <c r="H326" t="str">
        <f t="shared" si="43"/>
        <v/>
      </c>
      <c r="I326" t="str">
        <f t="shared" si="44"/>
        <v/>
      </c>
      <c r="J326" t="str">
        <f t="shared" si="45"/>
        <v/>
      </c>
      <c r="K326" t="str">
        <f t="shared" si="46"/>
        <v/>
      </c>
      <c r="L326">
        <f t="shared" si="47"/>
        <v>85</v>
      </c>
    </row>
    <row r="327" spans="1:12" x14ac:dyDescent="0.25">
      <c r="A327" t="s">
        <v>426</v>
      </c>
      <c r="B327" t="s">
        <v>131</v>
      </c>
      <c r="C327" t="str">
        <f t="shared" si="40"/>
        <v>kobieta</v>
      </c>
      <c r="D327" s="5">
        <f t="shared" si="41"/>
        <v>72.123287671232873</v>
      </c>
      <c r="E327" s="1">
        <v>16045</v>
      </c>
      <c r="F327" s="3">
        <f t="shared" si="42"/>
        <v>12</v>
      </c>
      <c r="G327" t="s">
        <v>6</v>
      </c>
      <c r="H327" t="str">
        <f t="shared" si="43"/>
        <v/>
      </c>
      <c r="I327">
        <f t="shared" si="44"/>
        <v>1</v>
      </c>
      <c r="J327" t="str">
        <f t="shared" si="45"/>
        <v/>
      </c>
      <c r="K327" t="str">
        <f t="shared" si="46"/>
        <v/>
      </c>
      <c r="L327">
        <f t="shared" si="47"/>
        <v>79</v>
      </c>
    </row>
    <row r="328" spans="1:12" x14ac:dyDescent="0.25">
      <c r="A328" t="s">
        <v>427</v>
      </c>
      <c r="B328" t="s">
        <v>37</v>
      </c>
      <c r="C328" t="str">
        <f t="shared" si="40"/>
        <v>kobieta</v>
      </c>
      <c r="D328" s="5">
        <f t="shared" si="41"/>
        <v>65.210958904109589</v>
      </c>
      <c r="E328" s="1">
        <v>18568</v>
      </c>
      <c r="F328" s="3">
        <f t="shared" si="42"/>
        <v>11</v>
      </c>
      <c r="G328" t="s">
        <v>12</v>
      </c>
      <c r="H328" t="str">
        <f t="shared" si="43"/>
        <v/>
      </c>
      <c r="I328" t="str">
        <f t="shared" si="44"/>
        <v/>
      </c>
      <c r="J328" t="str">
        <f t="shared" si="45"/>
        <v/>
      </c>
      <c r="K328">
        <f t="shared" si="46"/>
        <v>1</v>
      </c>
      <c r="L328">
        <f t="shared" si="47"/>
        <v>79</v>
      </c>
    </row>
    <row r="329" spans="1:12" x14ac:dyDescent="0.25">
      <c r="A329" t="s">
        <v>311</v>
      </c>
      <c r="B329" t="s">
        <v>199</v>
      </c>
      <c r="C329" t="str">
        <f t="shared" si="40"/>
        <v>kobieta</v>
      </c>
      <c r="D329" s="5">
        <f t="shared" si="41"/>
        <v>22.997260273972604</v>
      </c>
      <c r="E329" s="1">
        <v>33976</v>
      </c>
      <c r="F329" s="3">
        <f t="shared" si="42"/>
        <v>1</v>
      </c>
      <c r="G329" t="s">
        <v>12</v>
      </c>
      <c r="H329" t="str">
        <f t="shared" si="43"/>
        <v/>
      </c>
      <c r="I329" t="str">
        <f t="shared" si="44"/>
        <v/>
      </c>
      <c r="J329" t="str">
        <f t="shared" si="45"/>
        <v/>
      </c>
      <c r="K329">
        <f t="shared" si="46"/>
        <v>1</v>
      </c>
      <c r="L329">
        <f t="shared" si="47"/>
        <v>25</v>
      </c>
    </row>
    <row r="330" spans="1:12" x14ac:dyDescent="0.25">
      <c r="A330" t="s">
        <v>428</v>
      </c>
      <c r="B330" t="s">
        <v>429</v>
      </c>
      <c r="C330" t="str">
        <f t="shared" si="40"/>
        <v>kobieta</v>
      </c>
      <c r="D330" s="5">
        <f t="shared" si="41"/>
        <v>31.917808219178081</v>
      </c>
      <c r="E330" s="1">
        <v>30720</v>
      </c>
      <c r="F330" s="3">
        <f t="shared" si="42"/>
        <v>2</v>
      </c>
      <c r="G330" t="s">
        <v>12</v>
      </c>
      <c r="H330" t="str">
        <f t="shared" si="43"/>
        <v/>
      </c>
      <c r="I330" t="str">
        <f t="shared" si="44"/>
        <v/>
      </c>
      <c r="J330" t="str">
        <f t="shared" si="45"/>
        <v/>
      </c>
      <c r="K330">
        <f t="shared" si="46"/>
        <v>1</v>
      </c>
      <c r="L330">
        <f t="shared" si="47"/>
        <v>37.5</v>
      </c>
    </row>
    <row r="331" spans="1:12" x14ac:dyDescent="0.25">
      <c r="A331" t="s">
        <v>430</v>
      </c>
      <c r="B331" t="s">
        <v>141</v>
      </c>
      <c r="C331" t="str">
        <f t="shared" si="40"/>
        <v>mężczyzna</v>
      </c>
      <c r="D331" s="5">
        <f t="shared" si="41"/>
        <v>54.153424657534245</v>
      </c>
      <c r="E331" s="1">
        <v>22604</v>
      </c>
      <c r="F331" s="3">
        <f t="shared" si="42"/>
        <v>11</v>
      </c>
      <c r="G331" t="s">
        <v>9</v>
      </c>
      <c r="H331" t="str">
        <f t="shared" si="43"/>
        <v/>
      </c>
      <c r="I331" t="str">
        <f t="shared" si="44"/>
        <v/>
      </c>
      <c r="J331" t="str">
        <f t="shared" si="45"/>
        <v/>
      </c>
      <c r="K331" t="str">
        <f t="shared" si="46"/>
        <v/>
      </c>
      <c r="L331">
        <f t="shared" si="47"/>
        <v>36</v>
      </c>
    </row>
    <row r="332" spans="1:12" x14ac:dyDescent="0.25">
      <c r="A332" t="s">
        <v>431</v>
      </c>
      <c r="B332" t="s">
        <v>368</v>
      </c>
      <c r="C332" t="str">
        <f t="shared" si="40"/>
        <v>kobieta</v>
      </c>
      <c r="D332" s="5">
        <f t="shared" si="41"/>
        <v>63.69041095890411</v>
      </c>
      <c r="E332" s="1">
        <v>19123</v>
      </c>
      <c r="F332" s="3">
        <f t="shared" si="42"/>
        <v>5</v>
      </c>
      <c r="G332" t="s">
        <v>12</v>
      </c>
      <c r="H332" t="str">
        <f t="shared" si="43"/>
        <v/>
      </c>
      <c r="I332" t="str">
        <f t="shared" si="44"/>
        <v/>
      </c>
      <c r="J332" t="str">
        <f t="shared" si="45"/>
        <v/>
      </c>
      <c r="K332">
        <f t="shared" si="46"/>
        <v>1</v>
      </c>
      <c r="L332">
        <f t="shared" si="47"/>
        <v>79</v>
      </c>
    </row>
  </sheetData>
  <autoFilter ref="G1:G332" xr:uid="{00000000-0001-0000-0000-000000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Arkusz1!ubezpieczenia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S.</dc:creator>
  <cp:lastModifiedBy>Piotr S.</cp:lastModifiedBy>
  <dcterms:created xsi:type="dcterms:W3CDTF">2015-06-05T18:19:34Z</dcterms:created>
  <dcterms:modified xsi:type="dcterms:W3CDTF">2024-03-18T17:37:23Z</dcterms:modified>
</cp:coreProperties>
</file>