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laragon\www\Facturacion\public\excel_templates\"/>
    </mc:Choice>
  </mc:AlternateContent>
  <xr:revisionPtr revIDLastSave="0" documentId="13_ncr:1_{9ECAA411-79DF-4FBB-A892-CDCE33C31343}" xr6:coauthVersionLast="47" xr6:coauthVersionMax="47" xr10:uidLastSave="{00000000-0000-0000-0000-000000000000}"/>
  <bookViews>
    <workbookView xWindow="-120" yWindow="-120" windowWidth="29040" windowHeight="15840" tabRatio="845" xr2:uid="{00000000-000D-0000-FFFF-FFFF00000000}"/>
  </bookViews>
  <sheets>
    <sheet name="SLSE-21" sheetId="76" r:id="rId1"/>
  </sheets>
  <externalReferences>
    <externalReference r:id="rId2"/>
  </externalReferences>
  <definedNames>
    <definedName name="_xlnm.Print_Area" localSheetId="0">'SLSE-21'!$A$129:$Q$272</definedName>
    <definedName name="BITIN">#REF!</definedName>
    <definedName name="BITOU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3" i="76" l="1"/>
  <c r="G246" i="76" l="1"/>
  <c r="AR4" i="76"/>
  <c r="O54" i="76"/>
  <c r="G247" i="76" l="1"/>
  <c r="G245" i="76"/>
  <c r="G242" i="76"/>
  <c r="G241" i="76"/>
  <c r="G237" i="76"/>
  <c r="F29" i="76"/>
  <c r="F26" i="76"/>
  <c r="F23" i="76"/>
  <c r="F20" i="76"/>
  <c r="F17" i="76"/>
  <c r="F14" i="76"/>
  <c r="H256" i="76" l="1"/>
  <c r="H247" i="76"/>
  <c r="H246" i="76"/>
  <c r="H245" i="76"/>
  <c r="H242" i="76"/>
  <c r="H241" i="76"/>
  <c r="H239" i="76"/>
  <c r="H238" i="76"/>
  <c r="H237" i="76"/>
  <c r="H236" i="76"/>
  <c r="H26" i="76" l="1"/>
  <c r="I256" i="76" l="1"/>
  <c r="I247" i="76"/>
  <c r="I246" i="76"/>
  <c r="I245" i="76"/>
  <c r="I242" i="76"/>
  <c r="I241" i="76"/>
  <c r="I239" i="76"/>
  <c r="I238" i="76"/>
  <c r="I237" i="76"/>
  <c r="I236" i="76"/>
  <c r="H214" i="76" l="1"/>
  <c r="I214" i="76" l="1"/>
  <c r="H240" i="76" l="1"/>
  <c r="B268" i="76" l="1"/>
  <c r="B267" i="76"/>
  <c r="B266" i="76"/>
  <c r="B265" i="76"/>
  <c r="I255" i="76"/>
  <c r="I254" i="76"/>
  <c r="I253" i="76"/>
  <c r="I252" i="76"/>
  <c r="I251" i="76"/>
  <c r="I250" i="76"/>
  <c r="I249" i="76"/>
  <c r="I248" i="76"/>
  <c r="I244" i="76"/>
  <c r="I243" i="76"/>
  <c r="I240" i="76"/>
  <c r="I235" i="76"/>
  <c r="I234" i="76"/>
  <c r="I223" i="76"/>
  <c r="I222" i="76"/>
  <c r="I221" i="76"/>
  <c r="I220" i="76"/>
  <c r="I219" i="76"/>
  <c r="I218" i="76"/>
  <c r="I217" i="76"/>
  <c r="I216" i="76"/>
  <c r="I215" i="76"/>
  <c r="I203" i="76"/>
  <c r="H182" i="76"/>
  <c r="H181" i="76"/>
  <c r="H180" i="76"/>
  <c r="H179" i="76"/>
  <c r="H178" i="76"/>
  <c r="H177" i="76"/>
  <c r="H176" i="76"/>
  <c r="H175" i="76"/>
  <c r="H174" i="76"/>
  <c r="H173" i="76"/>
  <c r="H172" i="76"/>
  <c r="H171" i="76"/>
  <c r="H170" i="76"/>
  <c r="H169" i="76"/>
  <c r="H168" i="76"/>
  <c r="I168" i="76" s="1"/>
  <c r="H167" i="76"/>
  <c r="H166" i="76"/>
  <c r="H165" i="76"/>
  <c r="H164" i="76"/>
  <c r="I163" i="76"/>
  <c r="I162" i="76"/>
  <c r="C162" i="76"/>
  <c r="G134" i="76"/>
  <c r="G133" i="76"/>
  <c r="G132" i="76"/>
  <c r="G131" i="76"/>
  <c r="G130" i="76"/>
  <c r="DY109" i="76"/>
  <c r="DW109" i="76"/>
  <c r="DU109" i="76"/>
  <c r="DS109" i="76"/>
  <c r="DQ109" i="76"/>
  <c r="DO109" i="76"/>
  <c r="DM109" i="76"/>
  <c r="DK109" i="76"/>
  <c r="DI109" i="76"/>
  <c r="DG109" i="76"/>
  <c r="DE109" i="76"/>
  <c r="DC109" i="76"/>
  <c r="DA109" i="76"/>
  <c r="CY109" i="76"/>
  <c r="CW109" i="76"/>
  <c r="CU109" i="76"/>
  <c r="CS109" i="76"/>
  <c r="CQ109" i="76"/>
  <c r="CO109" i="76"/>
  <c r="CM109" i="76"/>
  <c r="CK109" i="76"/>
  <c r="CI109" i="76"/>
  <c r="CG109" i="76"/>
  <c r="CE109" i="76"/>
  <c r="CC109" i="76"/>
  <c r="CA109" i="76"/>
  <c r="BY109" i="76"/>
  <c r="BW109" i="76"/>
  <c r="BU109" i="76"/>
  <c r="BS109" i="76"/>
  <c r="BQ109" i="76"/>
  <c r="BO109" i="76"/>
  <c r="BM109" i="76"/>
  <c r="BK109" i="76"/>
  <c r="BI109" i="76"/>
  <c r="BG109" i="76"/>
  <c r="BE109" i="76"/>
  <c r="BC109" i="76"/>
  <c r="BA109" i="76"/>
  <c r="AY109" i="76"/>
  <c r="AW109" i="76"/>
  <c r="AU109" i="76"/>
  <c r="AS109" i="76"/>
  <c r="AQ109" i="76"/>
  <c r="AO109" i="76"/>
  <c r="AM109" i="76"/>
  <c r="AK109" i="76"/>
  <c r="AI109" i="76"/>
  <c r="AG109" i="76"/>
  <c r="AE109" i="76"/>
  <c r="AC109" i="76"/>
  <c r="AA109" i="76"/>
  <c r="Y109" i="76"/>
  <c r="W109" i="76"/>
  <c r="U109" i="76"/>
  <c r="S109" i="76"/>
  <c r="Q109" i="76"/>
  <c r="O109" i="76"/>
  <c r="M109" i="76"/>
  <c r="K109" i="76"/>
  <c r="I109" i="76"/>
  <c r="G109" i="76"/>
  <c r="BF100" i="76"/>
  <c r="AE80" i="76"/>
  <c r="Y80" i="76"/>
  <c r="W80" i="76"/>
  <c r="U80" i="76"/>
  <c r="S80" i="76"/>
  <c r="Q80" i="76"/>
  <c r="O80" i="76"/>
  <c r="M80" i="76"/>
  <c r="K80" i="76"/>
  <c r="I80" i="76"/>
  <c r="G80" i="76"/>
  <c r="F76" i="76"/>
  <c r="F77" i="76" s="1"/>
  <c r="DZ68" i="76"/>
  <c r="DZ67" i="76"/>
  <c r="DZ66" i="76"/>
  <c r="DZ65" i="76"/>
  <c r="DZ64" i="76"/>
  <c r="DZ63" i="76"/>
  <c r="DZ62" i="76"/>
  <c r="DZ61" i="76"/>
  <c r="DZ60" i="76"/>
  <c r="DZ59" i="76"/>
  <c r="DZ58" i="76"/>
  <c r="DZ57" i="76"/>
  <c r="DY54" i="76"/>
  <c r="DX54" i="76"/>
  <c r="DW54" i="76"/>
  <c r="DV54" i="76"/>
  <c r="DU54" i="76"/>
  <c r="DT54" i="76"/>
  <c r="DS54" i="76"/>
  <c r="DR54" i="76"/>
  <c r="DQ54" i="76"/>
  <c r="DP54" i="76"/>
  <c r="DO54" i="76"/>
  <c r="DN54" i="76"/>
  <c r="DM54" i="76"/>
  <c r="DL54" i="76"/>
  <c r="DK54" i="76"/>
  <c r="DJ54" i="76"/>
  <c r="DJ55" i="76" s="1"/>
  <c r="DI54" i="76"/>
  <c r="DH54" i="76"/>
  <c r="DG54" i="76"/>
  <c r="DF54" i="76"/>
  <c r="DE54" i="76"/>
  <c r="DD54" i="76"/>
  <c r="DC54" i="76"/>
  <c r="DB54" i="76"/>
  <c r="DA54" i="76"/>
  <c r="CZ54" i="76"/>
  <c r="CY54" i="76"/>
  <c r="CX54" i="76"/>
  <c r="CW54" i="76"/>
  <c r="CV54" i="76"/>
  <c r="CU54" i="76"/>
  <c r="CT54" i="76"/>
  <c r="CS54" i="76"/>
  <c r="CR54" i="76"/>
  <c r="CQ54" i="76"/>
  <c r="CP54" i="76"/>
  <c r="CO54" i="76"/>
  <c r="CN54" i="76"/>
  <c r="CM54" i="76"/>
  <c r="CL54" i="76"/>
  <c r="CL55" i="76" s="1"/>
  <c r="CK54" i="76"/>
  <c r="CJ54" i="76"/>
  <c r="CI54" i="76"/>
  <c r="CH54" i="76"/>
  <c r="CG54" i="76"/>
  <c r="CF54" i="76"/>
  <c r="CE54" i="76"/>
  <c r="CD54" i="76"/>
  <c r="CC54" i="76"/>
  <c r="CB54" i="76"/>
  <c r="CA54" i="76"/>
  <c r="BZ54" i="76"/>
  <c r="BY54" i="76"/>
  <c r="BX54" i="76"/>
  <c r="BW54" i="76"/>
  <c r="BV54" i="76"/>
  <c r="BU54" i="76"/>
  <c r="BT54" i="76"/>
  <c r="BS54" i="76"/>
  <c r="BR54" i="76"/>
  <c r="BQ54" i="76"/>
  <c r="BP54" i="76"/>
  <c r="BO54" i="76"/>
  <c r="BN54" i="76"/>
  <c r="BM54" i="76"/>
  <c r="BL54" i="76"/>
  <c r="BK54" i="76"/>
  <c r="BJ54" i="76"/>
  <c r="BI54" i="76"/>
  <c r="BH54" i="76"/>
  <c r="BG54" i="76"/>
  <c r="BF54" i="76"/>
  <c r="BE54" i="76"/>
  <c r="BD54" i="76"/>
  <c r="BC54" i="76"/>
  <c r="BB54" i="76"/>
  <c r="BA54" i="76"/>
  <c r="AZ54" i="76"/>
  <c r="AY54" i="76"/>
  <c r="AX54" i="76"/>
  <c r="AW54" i="76"/>
  <c r="AV54" i="76"/>
  <c r="AU54" i="76"/>
  <c r="AT54" i="76"/>
  <c r="AS54" i="76"/>
  <c r="AR54" i="76"/>
  <c r="AQ54" i="76"/>
  <c r="AP54" i="76"/>
  <c r="AO54" i="76"/>
  <c r="AN54" i="76"/>
  <c r="AM54" i="76"/>
  <c r="AL54" i="76"/>
  <c r="AK54" i="76"/>
  <c r="AJ54" i="76"/>
  <c r="AI54" i="76"/>
  <c r="AH54" i="76"/>
  <c r="AG54" i="76"/>
  <c r="AF54" i="76"/>
  <c r="AE54" i="76"/>
  <c r="AD54" i="76"/>
  <c r="AC54" i="76"/>
  <c r="AB54" i="76"/>
  <c r="AA54" i="76"/>
  <c r="Z54" i="76"/>
  <c r="Y54" i="76"/>
  <c r="X54" i="76"/>
  <c r="W54" i="76"/>
  <c r="V54" i="76"/>
  <c r="U54" i="76"/>
  <c r="T54" i="76"/>
  <c r="S54" i="76"/>
  <c r="R54" i="76"/>
  <c r="Q54" i="76"/>
  <c r="P54" i="76"/>
  <c r="N54" i="76"/>
  <c r="M54" i="76"/>
  <c r="L54" i="76"/>
  <c r="K54" i="76"/>
  <c r="J54" i="76"/>
  <c r="I54" i="76"/>
  <c r="H54" i="76"/>
  <c r="G54" i="76"/>
  <c r="F54" i="76"/>
  <c r="EB53" i="76"/>
  <c r="EA53" i="76"/>
  <c r="G205" i="76" s="1"/>
  <c r="I205" i="76" s="1"/>
  <c r="DZ53" i="76"/>
  <c r="EB52" i="76"/>
  <c r="EA52" i="76"/>
  <c r="G204" i="76" s="1"/>
  <c r="I204" i="76" s="1"/>
  <c r="DZ52" i="76"/>
  <c r="EB51" i="76"/>
  <c r="EA51" i="76"/>
  <c r="DZ51" i="76"/>
  <c r="EB50" i="76"/>
  <c r="EA50" i="76"/>
  <c r="G202" i="76" s="1"/>
  <c r="I202" i="76" s="1"/>
  <c r="DZ50" i="76"/>
  <c r="EB49" i="76"/>
  <c r="EA49" i="76"/>
  <c r="DZ49" i="76"/>
  <c r="EB48" i="76"/>
  <c r="EA48" i="76"/>
  <c r="DZ48" i="76"/>
  <c r="EB47" i="76"/>
  <c r="EA47" i="76"/>
  <c r="DZ47" i="76"/>
  <c r="EB46" i="76"/>
  <c r="EA46" i="76"/>
  <c r="G200" i="76" s="1"/>
  <c r="I200" i="76" s="1"/>
  <c r="DZ46" i="76"/>
  <c r="EB45" i="76"/>
  <c r="EA45" i="76"/>
  <c r="G199" i="76" s="1"/>
  <c r="I199" i="76" s="1"/>
  <c r="DZ45" i="76"/>
  <c r="EB44" i="76"/>
  <c r="EA44" i="76"/>
  <c r="G198" i="76" s="1"/>
  <c r="I198" i="76" s="1"/>
  <c r="DZ44" i="76"/>
  <c r="EB43" i="76"/>
  <c r="EA43" i="76"/>
  <c r="G201" i="76" s="1"/>
  <c r="I201" i="76" s="1"/>
  <c r="DZ43" i="76"/>
  <c r="EB42" i="76"/>
  <c r="EA42" i="76"/>
  <c r="DZ42" i="76"/>
  <c r="EB41" i="76"/>
  <c r="EA41" i="76"/>
  <c r="DZ41" i="76"/>
  <c r="EB40" i="76"/>
  <c r="EA40" i="76"/>
  <c r="G197" i="76" s="1"/>
  <c r="I197" i="76" s="1"/>
  <c r="DZ40" i="76"/>
  <c r="EB39" i="76"/>
  <c r="EA39" i="76"/>
  <c r="G196" i="76" s="1"/>
  <c r="I196" i="76" s="1"/>
  <c r="DZ39" i="76"/>
  <c r="EB38" i="76"/>
  <c r="EA38" i="76"/>
  <c r="G195" i="76" s="1"/>
  <c r="I195" i="76" s="1"/>
  <c r="DZ38" i="76"/>
  <c r="EB37" i="76"/>
  <c r="EA37" i="76"/>
  <c r="G194" i="76" s="1"/>
  <c r="I194" i="76" s="1"/>
  <c r="DZ37" i="76"/>
  <c r="EB36" i="76"/>
  <c r="EA36" i="76"/>
  <c r="DZ36" i="76"/>
  <c r="EB35" i="76"/>
  <c r="EA35" i="76"/>
  <c r="DZ35" i="76"/>
  <c r="EB34" i="76"/>
  <c r="EA34" i="76"/>
  <c r="DZ34" i="76"/>
  <c r="EB33" i="76"/>
  <c r="EA33" i="76"/>
  <c r="DZ33" i="76"/>
  <c r="EB32" i="76"/>
  <c r="EA32" i="76"/>
  <c r="DZ32" i="76"/>
  <c r="DX29" i="76"/>
  <c r="DX121" i="76" s="1"/>
  <c r="DX122" i="76" s="1"/>
  <c r="DX123" i="76" s="1"/>
  <c r="DX124" i="76" s="1"/>
  <c r="DX125" i="76" s="1"/>
  <c r="DX126" i="76" s="1"/>
  <c r="DX127" i="76" s="1"/>
  <c r="DX128" i="76" s="1"/>
  <c r="DV29" i="76"/>
  <c r="DV121" i="76" s="1"/>
  <c r="DV122" i="76" s="1"/>
  <c r="DV123" i="76" s="1"/>
  <c r="DV124" i="76" s="1"/>
  <c r="DV125" i="76" s="1"/>
  <c r="DV126" i="76" s="1"/>
  <c r="DV127" i="76" s="1"/>
  <c r="DV128" i="76" s="1"/>
  <c r="DT29" i="76"/>
  <c r="DT121" i="76" s="1"/>
  <c r="DT122" i="76" s="1"/>
  <c r="DT123" i="76" s="1"/>
  <c r="DT124" i="76" s="1"/>
  <c r="DT125" i="76" s="1"/>
  <c r="DT126" i="76" s="1"/>
  <c r="DT127" i="76" s="1"/>
  <c r="DT128" i="76" s="1"/>
  <c r="DR29" i="76"/>
  <c r="DR121" i="76" s="1"/>
  <c r="DR122" i="76" s="1"/>
  <c r="DR123" i="76" s="1"/>
  <c r="DR124" i="76" s="1"/>
  <c r="DR125" i="76" s="1"/>
  <c r="DR126" i="76" s="1"/>
  <c r="DR127" i="76" s="1"/>
  <c r="DR128" i="76" s="1"/>
  <c r="DP29" i="76"/>
  <c r="DP121" i="76" s="1"/>
  <c r="DP122" i="76" s="1"/>
  <c r="DP123" i="76" s="1"/>
  <c r="DP124" i="76" s="1"/>
  <c r="DP125" i="76" s="1"/>
  <c r="DP126" i="76" s="1"/>
  <c r="DP127" i="76" s="1"/>
  <c r="DP128" i="76" s="1"/>
  <c r="DN29" i="76"/>
  <c r="DN121" i="76" s="1"/>
  <c r="DN122" i="76" s="1"/>
  <c r="DN123" i="76" s="1"/>
  <c r="DN124" i="76" s="1"/>
  <c r="DN125" i="76" s="1"/>
  <c r="DN126" i="76" s="1"/>
  <c r="DN127" i="76" s="1"/>
  <c r="DN128" i="76" s="1"/>
  <c r="DL29" i="76"/>
  <c r="DL121" i="76" s="1"/>
  <c r="DL122" i="76" s="1"/>
  <c r="DL123" i="76" s="1"/>
  <c r="DL124" i="76" s="1"/>
  <c r="DL125" i="76" s="1"/>
  <c r="DL126" i="76" s="1"/>
  <c r="DL127" i="76" s="1"/>
  <c r="DL128" i="76" s="1"/>
  <c r="DJ29" i="76"/>
  <c r="DJ121" i="76" s="1"/>
  <c r="DJ122" i="76" s="1"/>
  <c r="DJ123" i="76" s="1"/>
  <c r="DJ124" i="76" s="1"/>
  <c r="DJ125" i="76" s="1"/>
  <c r="DJ126" i="76" s="1"/>
  <c r="DJ127" i="76" s="1"/>
  <c r="DJ128" i="76" s="1"/>
  <c r="DH29" i="76"/>
  <c r="DH121" i="76" s="1"/>
  <c r="DH122" i="76" s="1"/>
  <c r="DH123" i="76" s="1"/>
  <c r="DH124" i="76" s="1"/>
  <c r="DH125" i="76" s="1"/>
  <c r="DH126" i="76" s="1"/>
  <c r="DH127" i="76" s="1"/>
  <c r="DH128" i="76" s="1"/>
  <c r="DF29" i="76"/>
  <c r="DF121" i="76" s="1"/>
  <c r="DF122" i="76" s="1"/>
  <c r="DF123" i="76" s="1"/>
  <c r="DF124" i="76" s="1"/>
  <c r="DF125" i="76" s="1"/>
  <c r="DF126" i="76" s="1"/>
  <c r="DF127" i="76" s="1"/>
  <c r="DF128" i="76" s="1"/>
  <c r="DD29" i="76"/>
  <c r="DD121" i="76" s="1"/>
  <c r="DD122" i="76" s="1"/>
  <c r="DD123" i="76" s="1"/>
  <c r="DD124" i="76" s="1"/>
  <c r="DD125" i="76" s="1"/>
  <c r="DD126" i="76" s="1"/>
  <c r="DD127" i="76" s="1"/>
  <c r="DD128" i="76" s="1"/>
  <c r="DB29" i="76"/>
  <c r="DB121" i="76" s="1"/>
  <c r="DB122" i="76" s="1"/>
  <c r="DB123" i="76" s="1"/>
  <c r="DB124" i="76" s="1"/>
  <c r="DB125" i="76" s="1"/>
  <c r="DB126" i="76" s="1"/>
  <c r="DB127" i="76" s="1"/>
  <c r="DB128" i="76" s="1"/>
  <c r="CZ29" i="76"/>
  <c r="CZ121" i="76" s="1"/>
  <c r="CZ122" i="76" s="1"/>
  <c r="CZ123" i="76" s="1"/>
  <c r="CZ124" i="76" s="1"/>
  <c r="CZ125" i="76" s="1"/>
  <c r="CZ126" i="76" s="1"/>
  <c r="CZ127" i="76" s="1"/>
  <c r="CZ128" i="76" s="1"/>
  <c r="CX29" i="76"/>
  <c r="CX121" i="76" s="1"/>
  <c r="CX122" i="76" s="1"/>
  <c r="CX123" i="76" s="1"/>
  <c r="CX124" i="76" s="1"/>
  <c r="CX125" i="76" s="1"/>
  <c r="CX126" i="76" s="1"/>
  <c r="CX127" i="76" s="1"/>
  <c r="CX128" i="76" s="1"/>
  <c r="CV29" i="76"/>
  <c r="CV121" i="76" s="1"/>
  <c r="CV122" i="76" s="1"/>
  <c r="CV123" i="76" s="1"/>
  <c r="CV124" i="76" s="1"/>
  <c r="CV125" i="76" s="1"/>
  <c r="CV126" i="76" s="1"/>
  <c r="CV127" i="76" s="1"/>
  <c r="CV128" i="76" s="1"/>
  <c r="CT29" i="76"/>
  <c r="CT121" i="76" s="1"/>
  <c r="CT122" i="76" s="1"/>
  <c r="CT123" i="76" s="1"/>
  <c r="CT124" i="76" s="1"/>
  <c r="CT125" i="76" s="1"/>
  <c r="CT126" i="76" s="1"/>
  <c r="CT127" i="76" s="1"/>
  <c r="CT128" i="76" s="1"/>
  <c r="CR29" i="76"/>
  <c r="CR121" i="76" s="1"/>
  <c r="CR122" i="76" s="1"/>
  <c r="CR123" i="76" s="1"/>
  <c r="CR124" i="76" s="1"/>
  <c r="CR125" i="76" s="1"/>
  <c r="CR126" i="76" s="1"/>
  <c r="CR127" i="76" s="1"/>
  <c r="CR128" i="76" s="1"/>
  <c r="CP29" i="76"/>
  <c r="CP121" i="76" s="1"/>
  <c r="CP122" i="76" s="1"/>
  <c r="CP123" i="76" s="1"/>
  <c r="CP124" i="76" s="1"/>
  <c r="CP125" i="76" s="1"/>
  <c r="CP126" i="76" s="1"/>
  <c r="CP127" i="76" s="1"/>
  <c r="CP128" i="76" s="1"/>
  <c r="CN29" i="76"/>
  <c r="CN121" i="76" s="1"/>
  <c r="CN122" i="76" s="1"/>
  <c r="CN123" i="76" s="1"/>
  <c r="CN124" i="76" s="1"/>
  <c r="CN125" i="76" s="1"/>
  <c r="CN126" i="76" s="1"/>
  <c r="CN127" i="76" s="1"/>
  <c r="CN128" i="76" s="1"/>
  <c r="CL29" i="76"/>
  <c r="CL121" i="76" s="1"/>
  <c r="CL122" i="76" s="1"/>
  <c r="CL123" i="76" s="1"/>
  <c r="CL124" i="76" s="1"/>
  <c r="CL125" i="76" s="1"/>
  <c r="CL126" i="76" s="1"/>
  <c r="CL127" i="76" s="1"/>
  <c r="CL128" i="76" s="1"/>
  <c r="CJ29" i="76"/>
  <c r="CJ121" i="76" s="1"/>
  <c r="CJ122" i="76" s="1"/>
  <c r="CJ123" i="76" s="1"/>
  <c r="CJ124" i="76" s="1"/>
  <c r="CJ125" i="76" s="1"/>
  <c r="CJ126" i="76" s="1"/>
  <c r="CJ127" i="76" s="1"/>
  <c r="CJ128" i="76" s="1"/>
  <c r="CH29" i="76"/>
  <c r="CH121" i="76" s="1"/>
  <c r="CH122" i="76" s="1"/>
  <c r="CH123" i="76" s="1"/>
  <c r="CH124" i="76" s="1"/>
  <c r="CH125" i="76" s="1"/>
  <c r="CH126" i="76" s="1"/>
  <c r="CH127" i="76" s="1"/>
  <c r="CH128" i="76" s="1"/>
  <c r="CF29" i="76"/>
  <c r="CF121" i="76" s="1"/>
  <c r="CF122" i="76" s="1"/>
  <c r="CF123" i="76" s="1"/>
  <c r="CF124" i="76" s="1"/>
  <c r="CF125" i="76" s="1"/>
  <c r="CF126" i="76" s="1"/>
  <c r="CF127" i="76" s="1"/>
  <c r="CF128" i="76" s="1"/>
  <c r="CD29" i="76"/>
  <c r="CD121" i="76" s="1"/>
  <c r="CD122" i="76" s="1"/>
  <c r="CD123" i="76" s="1"/>
  <c r="CD124" i="76" s="1"/>
  <c r="CD125" i="76" s="1"/>
  <c r="CD126" i="76" s="1"/>
  <c r="CD127" i="76" s="1"/>
  <c r="CD128" i="76" s="1"/>
  <c r="CB29" i="76"/>
  <c r="CB121" i="76" s="1"/>
  <c r="CB122" i="76" s="1"/>
  <c r="CB123" i="76" s="1"/>
  <c r="CB124" i="76" s="1"/>
  <c r="CB125" i="76" s="1"/>
  <c r="CB126" i="76" s="1"/>
  <c r="CB127" i="76" s="1"/>
  <c r="CB128" i="76" s="1"/>
  <c r="BZ29" i="76"/>
  <c r="BZ121" i="76" s="1"/>
  <c r="BZ122" i="76" s="1"/>
  <c r="BZ123" i="76" s="1"/>
  <c r="BZ124" i="76" s="1"/>
  <c r="BZ125" i="76" s="1"/>
  <c r="BZ126" i="76" s="1"/>
  <c r="BZ127" i="76" s="1"/>
  <c r="BZ128" i="76" s="1"/>
  <c r="BX29" i="76"/>
  <c r="BX121" i="76" s="1"/>
  <c r="BX122" i="76" s="1"/>
  <c r="BX123" i="76" s="1"/>
  <c r="BX124" i="76" s="1"/>
  <c r="BX125" i="76" s="1"/>
  <c r="BX126" i="76" s="1"/>
  <c r="BX127" i="76" s="1"/>
  <c r="BX128" i="76" s="1"/>
  <c r="BV29" i="76"/>
  <c r="BV121" i="76" s="1"/>
  <c r="BV122" i="76" s="1"/>
  <c r="BV123" i="76" s="1"/>
  <c r="BV124" i="76" s="1"/>
  <c r="BV125" i="76" s="1"/>
  <c r="BV126" i="76" s="1"/>
  <c r="BV127" i="76" s="1"/>
  <c r="BV128" i="76" s="1"/>
  <c r="BT29" i="76"/>
  <c r="BT121" i="76" s="1"/>
  <c r="BT122" i="76" s="1"/>
  <c r="BT123" i="76" s="1"/>
  <c r="BT124" i="76" s="1"/>
  <c r="BT125" i="76" s="1"/>
  <c r="BT126" i="76" s="1"/>
  <c r="BT127" i="76" s="1"/>
  <c r="BT128" i="76" s="1"/>
  <c r="BR29" i="76"/>
  <c r="BR121" i="76" s="1"/>
  <c r="BR122" i="76" s="1"/>
  <c r="BR123" i="76" s="1"/>
  <c r="BR124" i="76" s="1"/>
  <c r="BR125" i="76" s="1"/>
  <c r="BR126" i="76" s="1"/>
  <c r="BR127" i="76" s="1"/>
  <c r="BR128" i="76" s="1"/>
  <c r="BP29" i="76"/>
  <c r="BP121" i="76" s="1"/>
  <c r="BP122" i="76" s="1"/>
  <c r="BP123" i="76" s="1"/>
  <c r="BP124" i="76" s="1"/>
  <c r="BP125" i="76" s="1"/>
  <c r="BP126" i="76" s="1"/>
  <c r="BP127" i="76" s="1"/>
  <c r="BP128" i="76" s="1"/>
  <c r="BN29" i="76"/>
  <c r="BN121" i="76" s="1"/>
  <c r="BN122" i="76" s="1"/>
  <c r="BN123" i="76" s="1"/>
  <c r="BN124" i="76" s="1"/>
  <c r="BN125" i="76" s="1"/>
  <c r="BN126" i="76" s="1"/>
  <c r="BN127" i="76" s="1"/>
  <c r="BN128" i="76" s="1"/>
  <c r="BL29" i="76"/>
  <c r="BL121" i="76" s="1"/>
  <c r="BL122" i="76" s="1"/>
  <c r="BL123" i="76" s="1"/>
  <c r="BL124" i="76" s="1"/>
  <c r="BL125" i="76" s="1"/>
  <c r="BL126" i="76" s="1"/>
  <c r="BL127" i="76" s="1"/>
  <c r="BL128" i="76" s="1"/>
  <c r="BJ29" i="76"/>
  <c r="BJ121" i="76" s="1"/>
  <c r="BJ122" i="76" s="1"/>
  <c r="BJ123" i="76" s="1"/>
  <c r="BJ124" i="76" s="1"/>
  <c r="BJ125" i="76" s="1"/>
  <c r="BJ126" i="76" s="1"/>
  <c r="BJ127" i="76" s="1"/>
  <c r="BJ128" i="76" s="1"/>
  <c r="BH29" i="76"/>
  <c r="BH121" i="76" s="1"/>
  <c r="BH122" i="76" s="1"/>
  <c r="BH123" i="76" s="1"/>
  <c r="BH124" i="76" s="1"/>
  <c r="BH125" i="76" s="1"/>
  <c r="BH126" i="76" s="1"/>
  <c r="BH127" i="76" s="1"/>
  <c r="BH128" i="76" s="1"/>
  <c r="BF29" i="76"/>
  <c r="BF121" i="76" s="1"/>
  <c r="BF122" i="76" s="1"/>
  <c r="BF123" i="76" s="1"/>
  <c r="BF124" i="76" s="1"/>
  <c r="BF125" i="76" s="1"/>
  <c r="BF126" i="76" s="1"/>
  <c r="BF127" i="76" s="1"/>
  <c r="BF128" i="76" s="1"/>
  <c r="BD29" i="76"/>
  <c r="BD121" i="76" s="1"/>
  <c r="BD122" i="76" s="1"/>
  <c r="BD123" i="76" s="1"/>
  <c r="BD124" i="76" s="1"/>
  <c r="BD125" i="76" s="1"/>
  <c r="BD126" i="76" s="1"/>
  <c r="BD127" i="76" s="1"/>
  <c r="BD128" i="76" s="1"/>
  <c r="BB29" i="76"/>
  <c r="BB121" i="76" s="1"/>
  <c r="BB122" i="76" s="1"/>
  <c r="BB123" i="76" s="1"/>
  <c r="BB124" i="76" s="1"/>
  <c r="BB125" i="76" s="1"/>
  <c r="BB126" i="76" s="1"/>
  <c r="BB127" i="76" s="1"/>
  <c r="BB128" i="76" s="1"/>
  <c r="AZ29" i="76"/>
  <c r="AZ121" i="76" s="1"/>
  <c r="AZ122" i="76" s="1"/>
  <c r="AZ123" i="76" s="1"/>
  <c r="AZ124" i="76" s="1"/>
  <c r="AZ125" i="76" s="1"/>
  <c r="AZ126" i="76" s="1"/>
  <c r="AZ127" i="76" s="1"/>
  <c r="AZ128" i="76" s="1"/>
  <c r="AX29" i="76"/>
  <c r="AX121" i="76" s="1"/>
  <c r="AX122" i="76" s="1"/>
  <c r="AX123" i="76" s="1"/>
  <c r="AX124" i="76" s="1"/>
  <c r="AX125" i="76" s="1"/>
  <c r="AX126" i="76" s="1"/>
  <c r="AX127" i="76" s="1"/>
  <c r="AX128" i="76" s="1"/>
  <c r="AV29" i="76"/>
  <c r="AV121" i="76" s="1"/>
  <c r="AV122" i="76" s="1"/>
  <c r="AV123" i="76" s="1"/>
  <c r="AV124" i="76" s="1"/>
  <c r="AV125" i="76" s="1"/>
  <c r="AV126" i="76" s="1"/>
  <c r="AV127" i="76" s="1"/>
  <c r="AV128" i="76" s="1"/>
  <c r="AT29" i="76"/>
  <c r="AT121" i="76" s="1"/>
  <c r="AT122" i="76" s="1"/>
  <c r="AT123" i="76" s="1"/>
  <c r="AT124" i="76" s="1"/>
  <c r="AT125" i="76" s="1"/>
  <c r="AT126" i="76" s="1"/>
  <c r="AT127" i="76" s="1"/>
  <c r="AT128" i="76" s="1"/>
  <c r="AR29" i="76"/>
  <c r="AR121" i="76" s="1"/>
  <c r="AR122" i="76" s="1"/>
  <c r="AR123" i="76" s="1"/>
  <c r="AR124" i="76" s="1"/>
  <c r="AR125" i="76" s="1"/>
  <c r="AR126" i="76" s="1"/>
  <c r="AR127" i="76" s="1"/>
  <c r="AR128" i="76" s="1"/>
  <c r="AP29" i="76"/>
  <c r="AP121" i="76" s="1"/>
  <c r="AP122" i="76" s="1"/>
  <c r="AP123" i="76" s="1"/>
  <c r="AP124" i="76" s="1"/>
  <c r="AP125" i="76" s="1"/>
  <c r="AP126" i="76" s="1"/>
  <c r="AP127" i="76" s="1"/>
  <c r="AP128" i="76" s="1"/>
  <c r="AN29" i="76"/>
  <c r="AN121" i="76" s="1"/>
  <c r="AN122" i="76" s="1"/>
  <c r="AN123" i="76" s="1"/>
  <c r="AN124" i="76" s="1"/>
  <c r="AN125" i="76" s="1"/>
  <c r="AN126" i="76" s="1"/>
  <c r="AN127" i="76" s="1"/>
  <c r="AN128" i="76" s="1"/>
  <c r="AL29" i="76"/>
  <c r="AL121" i="76" s="1"/>
  <c r="AL122" i="76" s="1"/>
  <c r="AL123" i="76" s="1"/>
  <c r="AL124" i="76" s="1"/>
  <c r="AL125" i="76" s="1"/>
  <c r="AL126" i="76" s="1"/>
  <c r="AL127" i="76" s="1"/>
  <c r="AL128" i="76" s="1"/>
  <c r="AJ29" i="76"/>
  <c r="AJ121" i="76" s="1"/>
  <c r="AJ122" i="76" s="1"/>
  <c r="AJ123" i="76" s="1"/>
  <c r="AJ124" i="76" s="1"/>
  <c r="AJ125" i="76" s="1"/>
  <c r="AJ126" i="76" s="1"/>
  <c r="AJ127" i="76" s="1"/>
  <c r="AJ128" i="76" s="1"/>
  <c r="AH29" i="76"/>
  <c r="AH121" i="76" s="1"/>
  <c r="AH122" i="76" s="1"/>
  <c r="AH123" i="76" s="1"/>
  <c r="AH124" i="76" s="1"/>
  <c r="AH125" i="76" s="1"/>
  <c r="AH126" i="76" s="1"/>
  <c r="AH127" i="76" s="1"/>
  <c r="AH128" i="76" s="1"/>
  <c r="AF29" i="76"/>
  <c r="AF121" i="76" s="1"/>
  <c r="AF122" i="76" s="1"/>
  <c r="AF123" i="76" s="1"/>
  <c r="AF124" i="76" s="1"/>
  <c r="AF125" i="76" s="1"/>
  <c r="AF126" i="76" s="1"/>
  <c r="AF127" i="76" s="1"/>
  <c r="AF128" i="76" s="1"/>
  <c r="AD29" i="76"/>
  <c r="AD121" i="76" s="1"/>
  <c r="AD122" i="76" s="1"/>
  <c r="AD123" i="76" s="1"/>
  <c r="AD124" i="76" s="1"/>
  <c r="AD125" i="76" s="1"/>
  <c r="AD126" i="76" s="1"/>
  <c r="AD127" i="76" s="1"/>
  <c r="AD128" i="76" s="1"/>
  <c r="AB29" i="76"/>
  <c r="AB121" i="76" s="1"/>
  <c r="AB122" i="76" s="1"/>
  <c r="AB123" i="76" s="1"/>
  <c r="AB124" i="76" s="1"/>
  <c r="Z29" i="76"/>
  <c r="Z121" i="76" s="1"/>
  <c r="Z122" i="76" s="1"/>
  <c r="Z123" i="76" s="1"/>
  <c r="Z124" i="76" s="1"/>
  <c r="X29" i="76"/>
  <c r="X121" i="76" s="1"/>
  <c r="X122" i="76" s="1"/>
  <c r="X123" i="76" s="1"/>
  <c r="X124" i="76" s="1"/>
  <c r="V29" i="76"/>
  <c r="V121" i="76" s="1"/>
  <c r="V122" i="76" s="1"/>
  <c r="V123" i="76" s="1"/>
  <c r="V124" i="76" s="1"/>
  <c r="T29" i="76"/>
  <c r="T121" i="76" s="1"/>
  <c r="T122" i="76" s="1"/>
  <c r="T123" i="76" s="1"/>
  <c r="T124" i="76" s="1"/>
  <c r="R29" i="76"/>
  <c r="R121" i="76" s="1"/>
  <c r="R122" i="76" s="1"/>
  <c r="R123" i="76" s="1"/>
  <c r="R124" i="76" s="1"/>
  <c r="R125" i="76" s="1"/>
  <c r="R126" i="76" s="1"/>
  <c r="R127" i="76" s="1"/>
  <c r="R128" i="76" s="1"/>
  <c r="P29" i="76"/>
  <c r="P121" i="76" s="1"/>
  <c r="P122" i="76" s="1"/>
  <c r="P123" i="76" s="1"/>
  <c r="P124" i="76" s="1"/>
  <c r="P125" i="76" s="1"/>
  <c r="P126" i="76" s="1"/>
  <c r="P127" i="76" s="1"/>
  <c r="P128" i="76" s="1"/>
  <c r="N29" i="76"/>
  <c r="N121" i="76" s="1"/>
  <c r="N122" i="76" s="1"/>
  <c r="N123" i="76" s="1"/>
  <c r="N124" i="76" s="1"/>
  <c r="N125" i="76" s="1"/>
  <c r="N126" i="76" s="1"/>
  <c r="N127" i="76" s="1"/>
  <c r="N128" i="76" s="1"/>
  <c r="L29" i="76"/>
  <c r="L121" i="76" s="1"/>
  <c r="L122" i="76" s="1"/>
  <c r="L123" i="76" s="1"/>
  <c r="L124" i="76" s="1"/>
  <c r="L125" i="76" s="1"/>
  <c r="L126" i="76" s="1"/>
  <c r="L127" i="76" s="1"/>
  <c r="L128" i="76" s="1"/>
  <c r="J29" i="76"/>
  <c r="J121" i="76" s="1"/>
  <c r="J122" i="76" s="1"/>
  <c r="J123" i="76" s="1"/>
  <c r="J124" i="76" s="1"/>
  <c r="J125" i="76" s="1"/>
  <c r="J126" i="76" s="1"/>
  <c r="J127" i="76" s="1"/>
  <c r="J128" i="76" s="1"/>
  <c r="H29" i="76"/>
  <c r="H121" i="76" s="1"/>
  <c r="H122" i="76" s="1"/>
  <c r="H123" i="76" s="1"/>
  <c r="H124" i="76" s="1"/>
  <c r="H125" i="76" s="1"/>
  <c r="H126" i="76" s="1"/>
  <c r="H127" i="76" s="1"/>
  <c r="H128" i="76" s="1"/>
  <c r="F121" i="76"/>
  <c r="DX26" i="76"/>
  <c r="DX110" i="76" s="1"/>
  <c r="DV26" i="76"/>
  <c r="DV110" i="76" s="1"/>
  <c r="DT26" i="76"/>
  <c r="DT110" i="76" s="1"/>
  <c r="DR26" i="76"/>
  <c r="DR110" i="76" s="1"/>
  <c r="DP26" i="76"/>
  <c r="DP110" i="76" s="1"/>
  <c r="DN26" i="76"/>
  <c r="DN110" i="76" s="1"/>
  <c r="DL26" i="76"/>
  <c r="DL110" i="76" s="1"/>
  <c r="DJ26" i="76"/>
  <c r="DJ110" i="76" s="1"/>
  <c r="DH26" i="76"/>
  <c r="DH110" i="76" s="1"/>
  <c r="DF26" i="76"/>
  <c r="DF110" i="76" s="1"/>
  <c r="DD26" i="76"/>
  <c r="DD110" i="76" s="1"/>
  <c r="DB26" i="76"/>
  <c r="DB110" i="76" s="1"/>
  <c r="CZ26" i="76"/>
  <c r="CZ110" i="76" s="1"/>
  <c r="CX26" i="76"/>
  <c r="CX110" i="76" s="1"/>
  <c r="CV26" i="76"/>
  <c r="CV110" i="76" s="1"/>
  <c r="CT26" i="76"/>
  <c r="CT110" i="76" s="1"/>
  <c r="CR26" i="76"/>
  <c r="CR110" i="76" s="1"/>
  <c r="CP26" i="76"/>
  <c r="CP110" i="76" s="1"/>
  <c r="CN26" i="76"/>
  <c r="CN110" i="76" s="1"/>
  <c r="CL26" i="76"/>
  <c r="CL110" i="76" s="1"/>
  <c r="CJ26" i="76"/>
  <c r="CJ110" i="76" s="1"/>
  <c r="CH26" i="76"/>
  <c r="CH110" i="76" s="1"/>
  <c r="CF26" i="76"/>
  <c r="CF110" i="76" s="1"/>
  <c r="CD26" i="76"/>
  <c r="CD110" i="76" s="1"/>
  <c r="CB26" i="76"/>
  <c r="CB110" i="76" s="1"/>
  <c r="BZ26" i="76"/>
  <c r="BZ110" i="76" s="1"/>
  <c r="BX26" i="76"/>
  <c r="BX110" i="76" s="1"/>
  <c r="BV26" i="76"/>
  <c r="BV110" i="76" s="1"/>
  <c r="BT26" i="76"/>
  <c r="BT110" i="76" s="1"/>
  <c r="BR26" i="76"/>
  <c r="BR110" i="76" s="1"/>
  <c r="BP26" i="76"/>
  <c r="BP110" i="76" s="1"/>
  <c r="BN26" i="76"/>
  <c r="BN110" i="76" s="1"/>
  <c r="BL26" i="76"/>
  <c r="BL110" i="76" s="1"/>
  <c r="BJ26" i="76"/>
  <c r="BJ110" i="76" s="1"/>
  <c r="BH26" i="76"/>
  <c r="BH110" i="76" s="1"/>
  <c r="BF26" i="76"/>
  <c r="BF110" i="76" s="1"/>
  <c r="BD26" i="76"/>
  <c r="BD110" i="76" s="1"/>
  <c r="BB26" i="76"/>
  <c r="BB110" i="76" s="1"/>
  <c r="AZ26" i="76"/>
  <c r="AZ110" i="76" s="1"/>
  <c r="AX26" i="76"/>
  <c r="AX110" i="76" s="1"/>
  <c r="AV26" i="76"/>
  <c r="AV110" i="76" s="1"/>
  <c r="AT26" i="76"/>
  <c r="AT110" i="76" s="1"/>
  <c r="AR26" i="76"/>
  <c r="AR110" i="76" s="1"/>
  <c r="AP26" i="76"/>
  <c r="AP110" i="76" s="1"/>
  <c r="AN26" i="76"/>
  <c r="AN110" i="76" s="1"/>
  <c r="AL26" i="76"/>
  <c r="AL110" i="76" s="1"/>
  <c r="AJ26" i="76"/>
  <c r="AJ110" i="76" s="1"/>
  <c r="AH26" i="76"/>
  <c r="AH110" i="76" s="1"/>
  <c r="AF26" i="76"/>
  <c r="AF110" i="76" s="1"/>
  <c r="AD26" i="76"/>
  <c r="AD110" i="76" s="1"/>
  <c r="AB26" i="76"/>
  <c r="Z26" i="76"/>
  <c r="Z110" i="76" s="1"/>
  <c r="X26" i="76"/>
  <c r="X110" i="76" s="1"/>
  <c r="V26" i="76"/>
  <c r="V110" i="76" s="1"/>
  <c r="V111" i="76" s="1"/>
  <c r="V112" i="76" s="1"/>
  <c r="V113" i="76" s="1"/>
  <c r="T26" i="76"/>
  <c r="T110" i="76" s="1"/>
  <c r="R26" i="76"/>
  <c r="R110" i="76" s="1"/>
  <c r="R111" i="76" s="1"/>
  <c r="R112" i="76" s="1"/>
  <c r="R113" i="76" s="1"/>
  <c r="P26" i="76"/>
  <c r="P110" i="76" s="1"/>
  <c r="P111" i="76" s="1"/>
  <c r="P112" i="76" s="1"/>
  <c r="P113" i="76" s="1"/>
  <c r="N26" i="76"/>
  <c r="N110" i="76" s="1"/>
  <c r="N111" i="76" s="1"/>
  <c r="N112" i="76" s="1"/>
  <c r="L26" i="76"/>
  <c r="L110" i="76" s="1"/>
  <c r="L111" i="76" s="1"/>
  <c r="L112" i="76" s="1"/>
  <c r="J26" i="76"/>
  <c r="H110" i="76"/>
  <c r="DX23" i="76"/>
  <c r="DX100" i="76" s="1"/>
  <c r="DX101" i="76" s="1"/>
  <c r="DV23" i="76"/>
  <c r="DV100" i="76" s="1"/>
  <c r="DT23" i="76"/>
  <c r="DT100" i="76" s="1"/>
  <c r="DR23" i="76"/>
  <c r="DR100" i="76" s="1"/>
  <c r="DR101" i="76" s="1"/>
  <c r="DP23" i="76"/>
  <c r="DP100" i="76" s="1"/>
  <c r="DN23" i="76"/>
  <c r="DN100" i="76" s="1"/>
  <c r="DN101" i="76" s="1"/>
  <c r="DL23" i="76"/>
  <c r="DL100" i="76" s="1"/>
  <c r="DL101" i="76" s="1"/>
  <c r="DJ23" i="76"/>
  <c r="DJ100" i="76" s="1"/>
  <c r="DH23" i="76"/>
  <c r="DH100" i="76" s="1"/>
  <c r="DH101" i="76" s="1"/>
  <c r="DF23" i="76"/>
  <c r="DF100" i="76" s="1"/>
  <c r="DF101" i="76" s="1"/>
  <c r="DD23" i="76"/>
  <c r="DD100" i="76" s="1"/>
  <c r="DD101" i="76" s="1"/>
  <c r="DB23" i="76"/>
  <c r="DB100" i="76" s="1"/>
  <c r="DB101" i="76" s="1"/>
  <c r="CZ23" i="76"/>
  <c r="CZ100" i="76" s="1"/>
  <c r="CX23" i="76"/>
  <c r="CX100" i="76" s="1"/>
  <c r="CX101" i="76" s="1"/>
  <c r="CV23" i="76"/>
  <c r="CV100" i="76" s="1"/>
  <c r="CV101" i="76" s="1"/>
  <c r="CT23" i="76"/>
  <c r="CT100" i="76" s="1"/>
  <c r="CT101" i="76" s="1"/>
  <c r="CR23" i="76"/>
  <c r="CR100" i="76" s="1"/>
  <c r="CR101" i="76" s="1"/>
  <c r="CP23" i="76"/>
  <c r="CP100" i="76" s="1"/>
  <c r="CP101" i="76" s="1"/>
  <c r="CN23" i="76"/>
  <c r="CN100" i="76" s="1"/>
  <c r="CL23" i="76"/>
  <c r="CL100" i="76" s="1"/>
  <c r="CL101" i="76" s="1"/>
  <c r="CJ23" i="76"/>
  <c r="CJ100" i="76" s="1"/>
  <c r="CH23" i="76"/>
  <c r="CH100" i="76" s="1"/>
  <c r="CH101" i="76" s="1"/>
  <c r="CF23" i="76"/>
  <c r="CF100" i="76" s="1"/>
  <c r="CF101" i="76" s="1"/>
  <c r="CD23" i="76"/>
  <c r="CD100" i="76" s="1"/>
  <c r="CB23" i="76"/>
  <c r="CB100" i="76" s="1"/>
  <c r="CB101" i="76" s="1"/>
  <c r="BZ23" i="76"/>
  <c r="BZ100" i="76" s="1"/>
  <c r="BZ101" i="76" s="1"/>
  <c r="BX23" i="76"/>
  <c r="BX100" i="76" s="1"/>
  <c r="BX101" i="76" s="1"/>
  <c r="BV23" i="76"/>
  <c r="BV100" i="76" s="1"/>
  <c r="BV101" i="76" s="1"/>
  <c r="BT23" i="76"/>
  <c r="BT100" i="76" s="1"/>
  <c r="BR23" i="76"/>
  <c r="BR100" i="76" s="1"/>
  <c r="BR101" i="76" s="1"/>
  <c r="BP23" i="76"/>
  <c r="BP100" i="76" s="1"/>
  <c r="BP101" i="76" s="1"/>
  <c r="BN23" i="76"/>
  <c r="BN100" i="76" s="1"/>
  <c r="BN101" i="76" s="1"/>
  <c r="BL23" i="76"/>
  <c r="BL100" i="76" s="1"/>
  <c r="BL101" i="76" s="1"/>
  <c r="BJ23" i="76"/>
  <c r="BJ100" i="76" s="1"/>
  <c r="BJ101" i="76" s="1"/>
  <c r="BH23" i="76"/>
  <c r="BH100" i="76" s="1"/>
  <c r="BF23" i="76"/>
  <c r="BD23" i="76"/>
  <c r="BD100" i="76" s="1"/>
  <c r="BB23" i="76"/>
  <c r="BB100" i="76" s="1"/>
  <c r="BB101" i="76" s="1"/>
  <c r="AZ23" i="76"/>
  <c r="AZ100" i="76" s="1"/>
  <c r="AZ101" i="76" s="1"/>
  <c r="AX23" i="76"/>
  <c r="AX100" i="76" s="1"/>
  <c r="AV23" i="76"/>
  <c r="AV100" i="76" s="1"/>
  <c r="AV101" i="76" s="1"/>
  <c r="AT23" i="76"/>
  <c r="AT100" i="76" s="1"/>
  <c r="AR23" i="76"/>
  <c r="AR100" i="76" s="1"/>
  <c r="AR101" i="76" s="1"/>
  <c r="AP23" i="76"/>
  <c r="AP100" i="76" s="1"/>
  <c r="AP101" i="76" s="1"/>
  <c r="AN23" i="76"/>
  <c r="AN100" i="76" s="1"/>
  <c r="AL23" i="76"/>
  <c r="AL100" i="76" s="1"/>
  <c r="AL101" i="76" s="1"/>
  <c r="AJ23" i="76"/>
  <c r="AJ100" i="76" s="1"/>
  <c r="AJ101" i="76" s="1"/>
  <c r="AH23" i="76"/>
  <c r="AH100" i="76" s="1"/>
  <c r="AH101" i="76" s="1"/>
  <c r="AF23" i="76"/>
  <c r="AF100" i="76" s="1"/>
  <c r="AF101" i="76" s="1"/>
  <c r="AD23" i="76"/>
  <c r="AD100" i="76" s="1"/>
  <c r="AD101" i="76" s="1"/>
  <c r="AB23" i="76"/>
  <c r="AB100" i="76" s="1"/>
  <c r="Z23" i="76"/>
  <c r="Z100" i="76" s="1"/>
  <c r="Z101" i="76" s="1"/>
  <c r="X23" i="76"/>
  <c r="X100" i="76" s="1"/>
  <c r="V23" i="76"/>
  <c r="V100" i="76" s="1"/>
  <c r="V101" i="76" s="1"/>
  <c r="T23" i="76"/>
  <c r="T100" i="76" s="1"/>
  <c r="T101" i="76" s="1"/>
  <c r="R23" i="76"/>
  <c r="R100" i="76" s="1"/>
  <c r="P23" i="76"/>
  <c r="P100" i="76" s="1"/>
  <c r="P101" i="76" s="1"/>
  <c r="N23" i="76"/>
  <c r="N100" i="76" s="1"/>
  <c r="L23" i="76"/>
  <c r="L100" i="76" s="1"/>
  <c r="L101" i="76" s="1"/>
  <c r="J23" i="76"/>
  <c r="J100" i="76" s="1"/>
  <c r="J101" i="76" s="1"/>
  <c r="H23" i="76"/>
  <c r="H100" i="76" s="1"/>
  <c r="F100" i="76"/>
  <c r="F101" i="76" s="1"/>
  <c r="DX20" i="76"/>
  <c r="DX87" i="76" s="1"/>
  <c r="DV20" i="76"/>
  <c r="DV87" i="76" s="1"/>
  <c r="DT20" i="76"/>
  <c r="DT87" i="76" s="1"/>
  <c r="DR20" i="76"/>
  <c r="DR87" i="76" s="1"/>
  <c r="DP20" i="76"/>
  <c r="DP87" i="76" s="1"/>
  <c r="DN20" i="76"/>
  <c r="DN87" i="76" s="1"/>
  <c r="DL20" i="76"/>
  <c r="DL87" i="76" s="1"/>
  <c r="DJ20" i="76"/>
  <c r="DJ87" i="76" s="1"/>
  <c r="DH20" i="76"/>
  <c r="DH87" i="76" s="1"/>
  <c r="DF20" i="76"/>
  <c r="DF87" i="76" s="1"/>
  <c r="DD20" i="76"/>
  <c r="DD87" i="76" s="1"/>
  <c r="DB20" i="76"/>
  <c r="DB87" i="76" s="1"/>
  <c r="CZ20" i="76"/>
  <c r="CZ87" i="76" s="1"/>
  <c r="CX20" i="76"/>
  <c r="CX87" i="76" s="1"/>
  <c r="CV20" i="76"/>
  <c r="CV87" i="76" s="1"/>
  <c r="CT20" i="76"/>
  <c r="CT87" i="76" s="1"/>
  <c r="CR20" i="76"/>
  <c r="CR87" i="76" s="1"/>
  <c r="CP20" i="76"/>
  <c r="CP87" i="76" s="1"/>
  <c r="CN20" i="76"/>
  <c r="CN87" i="76" s="1"/>
  <c r="CL20" i="76"/>
  <c r="CL87" i="76" s="1"/>
  <c r="CL88" i="76" s="1"/>
  <c r="CL89" i="76" s="1"/>
  <c r="CL90" i="76" s="1"/>
  <c r="CL91" i="76" s="1"/>
  <c r="CL92" i="76" s="1"/>
  <c r="CL93" i="76" s="1"/>
  <c r="CL94" i="76" s="1"/>
  <c r="CL95" i="76" s="1"/>
  <c r="CL96" i="76" s="1"/>
  <c r="CL97" i="76" s="1"/>
  <c r="CL98" i="76" s="1"/>
  <c r="CJ20" i="76"/>
  <c r="CJ87" i="76" s="1"/>
  <c r="CH20" i="76"/>
  <c r="CH87" i="76" s="1"/>
  <c r="CF20" i="76"/>
  <c r="CF87" i="76" s="1"/>
  <c r="CD20" i="76"/>
  <c r="CD87" i="76" s="1"/>
  <c r="CB20" i="76"/>
  <c r="CB87" i="76" s="1"/>
  <c r="BZ20" i="76"/>
  <c r="BZ87" i="76" s="1"/>
  <c r="BX20" i="76"/>
  <c r="BX87" i="76" s="1"/>
  <c r="BV20" i="76"/>
  <c r="BV87" i="76" s="1"/>
  <c r="BT20" i="76"/>
  <c r="BT87" i="76" s="1"/>
  <c r="BR20" i="76"/>
  <c r="BR87" i="76" s="1"/>
  <c r="BP20" i="76"/>
  <c r="BP87" i="76" s="1"/>
  <c r="BN20" i="76"/>
  <c r="BN87" i="76" s="1"/>
  <c r="BL20" i="76"/>
  <c r="BL87" i="76" s="1"/>
  <c r="BJ20" i="76"/>
  <c r="BJ87" i="76" s="1"/>
  <c r="BH20" i="76"/>
  <c r="BH87" i="76" s="1"/>
  <c r="BF20" i="76"/>
  <c r="BF87" i="76" s="1"/>
  <c r="BD20" i="76"/>
  <c r="BD87" i="76" s="1"/>
  <c r="BB20" i="76"/>
  <c r="BB87" i="76" s="1"/>
  <c r="AZ20" i="76"/>
  <c r="AZ87" i="76" s="1"/>
  <c r="AX20" i="76"/>
  <c r="AX87" i="76" s="1"/>
  <c r="AV20" i="76"/>
  <c r="AV87" i="76" s="1"/>
  <c r="AT20" i="76"/>
  <c r="AT87" i="76" s="1"/>
  <c r="AR20" i="76"/>
  <c r="AR87" i="76" s="1"/>
  <c r="AP20" i="76"/>
  <c r="AP87" i="76" s="1"/>
  <c r="AN20" i="76"/>
  <c r="AN87" i="76" s="1"/>
  <c r="AL20" i="76"/>
  <c r="AL87" i="76" s="1"/>
  <c r="AJ20" i="76"/>
  <c r="AJ87" i="76" s="1"/>
  <c r="AH20" i="76"/>
  <c r="AH87" i="76" s="1"/>
  <c r="AF20" i="76"/>
  <c r="AF87" i="76" s="1"/>
  <c r="AD20" i="76"/>
  <c r="AD87" i="76" s="1"/>
  <c r="AB20" i="76"/>
  <c r="AB87" i="76" s="1"/>
  <c r="Z20" i="76"/>
  <c r="Z87" i="76" s="1"/>
  <c r="X20" i="76"/>
  <c r="X87" i="76" s="1"/>
  <c r="V20" i="76"/>
  <c r="V87" i="76" s="1"/>
  <c r="T20" i="76"/>
  <c r="T87" i="76" s="1"/>
  <c r="R20" i="76"/>
  <c r="R87" i="76" s="1"/>
  <c r="P20" i="76"/>
  <c r="P87" i="76" s="1"/>
  <c r="N20" i="76"/>
  <c r="N87" i="76" s="1"/>
  <c r="L20" i="76"/>
  <c r="L87" i="76" s="1"/>
  <c r="J20" i="76"/>
  <c r="J87" i="76" s="1"/>
  <c r="J88" i="76" s="1"/>
  <c r="J89" i="76" s="1"/>
  <c r="J90" i="76" s="1"/>
  <c r="J91" i="76" s="1"/>
  <c r="J92" i="76" s="1"/>
  <c r="J93" i="76" s="1"/>
  <c r="J94" i="76" s="1"/>
  <c r="J95" i="76" s="1"/>
  <c r="J96" i="76" s="1"/>
  <c r="J97" i="76" s="1"/>
  <c r="J98" i="76" s="1"/>
  <c r="H20" i="76"/>
  <c r="H87" i="76" s="1"/>
  <c r="F87" i="76"/>
  <c r="DX17" i="76"/>
  <c r="DX76" i="76" s="1"/>
  <c r="DV17" i="76"/>
  <c r="DV76" i="76" s="1"/>
  <c r="DT17" i="76"/>
  <c r="DT76" i="76" s="1"/>
  <c r="DR17" i="76"/>
  <c r="DR76" i="76" s="1"/>
  <c r="DP17" i="76"/>
  <c r="DP76" i="76" s="1"/>
  <c r="DN17" i="76"/>
  <c r="DN76" i="76" s="1"/>
  <c r="DN77" i="76" s="1"/>
  <c r="DN78" i="76" s="1"/>
  <c r="DN79" i="76" s="1"/>
  <c r="DN80" i="76" s="1"/>
  <c r="DN81" i="76" s="1"/>
  <c r="DN82" i="76" s="1"/>
  <c r="DN83" i="76" s="1"/>
  <c r="DN84" i="76" s="1"/>
  <c r="DN85" i="76" s="1"/>
  <c r="DL17" i="76"/>
  <c r="DL76" i="76" s="1"/>
  <c r="DJ17" i="76"/>
  <c r="DJ76" i="76" s="1"/>
  <c r="DH17" i="76"/>
  <c r="DH76" i="76" s="1"/>
  <c r="DF17" i="76"/>
  <c r="DF76" i="76" s="1"/>
  <c r="DD17" i="76"/>
  <c r="DD76" i="76" s="1"/>
  <c r="DB17" i="76"/>
  <c r="DB76" i="76" s="1"/>
  <c r="CZ17" i="76"/>
  <c r="CZ76" i="76" s="1"/>
  <c r="CX17" i="76"/>
  <c r="CX76" i="76" s="1"/>
  <c r="CV17" i="76"/>
  <c r="CV76" i="76" s="1"/>
  <c r="CT17" i="76"/>
  <c r="CT76" i="76" s="1"/>
  <c r="CR17" i="76"/>
  <c r="CR76" i="76" s="1"/>
  <c r="CP17" i="76"/>
  <c r="CP76" i="76" s="1"/>
  <c r="CN17" i="76"/>
  <c r="CN76" i="76" s="1"/>
  <c r="CL17" i="76"/>
  <c r="CL76" i="76" s="1"/>
  <c r="CJ17" i="76"/>
  <c r="CJ76" i="76" s="1"/>
  <c r="CH17" i="76"/>
  <c r="CH76" i="76" s="1"/>
  <c r="CF17" i="76"/>
  <c r="CF76" i="76" s="1"/>
  <c r="CD17" i="76"/>
  <c r="CD76" i="76" s="1"/>
  <c r="CB17" i="76"/>
  <c r="CB76" i="76" s="1"/>
  <c r="BZ17" i="76"/>
  <c r="BZ76" i="76" s="1"/>
  <c r="BX17" i="76"/>
  <c r="BX76" i="76" s="1"/>
  <c r="BV17" i="76"/>
  <c r="BV76" i="76" s="1"/>
  <c r="BT17" i="76"/>
  <c r="BT76" i="76" s="1"/>
  <c r="BR17" i="76"/>
  <c r="BR76" i="76" s="1"/>
  <c r="BP17" i="76"/>
  <c r="BP76" i="76" s="1"/>
  <c r="BN17" i="76"/>
  <c r="BN76" i="76" s="1"/>
  <c r="BL17" i="76"/>
  <c r="BL76" i="76" s="1"/>
  <c r="BJ17" i="76"/>
  <c r="BJ76" i="76" s="1"/>
  <c r="BH17" i="76"/>
  <c r="BH76" i="76" s="1"/>
  <c r="BF17" i="76"/>
  <c r="BF76" i="76" s="1"/>
  <c r="BD17" i="76"/>
  <c r="BD76" i="76" s="1"/>
  <c r="BB17" i="76"/>
  <c r="BB76" i="76" s="1"/>
  <c r="AZ17" i="76"/>
  <c r="AZ76" i="76" s="1"/>
  <c r="AX17" i="76"/>
  <c r="AX76" i="76" s="1"/>
  <c r="AX77" i="76" s="1"/>
  <c r="AX78" i="76" s="1"/>
  <c r="AX79" i="76" s="1"/>
  <c r="AX80" i="76" s="1"/>
  <c r="AX81" i="76" s="1"/>
  <c r="AX82" i="76" s="1"/>
  <c r="AX83" i="76" s="1"/>
  <c r="AX84" i="76" s="1"/>
  <c r="AX85" i="76" s="1"/>
  <c r="AV17" i="76"/>
  <c r="AV76" i="76" s="1"/>
  <c r="AT17" i="76"/>
  <c r="AT76" i="76" s="1"/>
  <c r="AR17" i="76"/>
  <c r="AR76" i="76" s="1"/>
  <c r="AP17" i="76"/>
  <c r="AP76" i="76" s="1"/>
  <c r="AN17" i="76"/>
  <c r="AN76" i="76" s="1"/>
  <c r="AN77" i="76" s="1"/>
  <c r="AN78" i="76" s="1"/>
  <c r="AN79" i="76" s="1"/>
  <c r="AN80" i="76" s="1"/>
  <c r="AN81" i="76" s="1"/>
  <c r="AN82" i="76" s="1"/>
  <c r="AN83" i="76" s="1"/>
  <c r="AN84" i="76" s="1"/>
  <c r="AN85" i="76" s="1"/>
  <c r="AL17" i="76"/>
  <c r="AL76" i="76" s="1"/>
  <c r="AJ17" i="76"/>
  <c r="AJ76" i="76" s="1"/>
  <c r="AH17" i="76"/>
  <c r="AH76" i="76" s="1"/>
  <c r="AF17" i="76"/>
  <c r="AF76" i="76" s="1"/>
  <c r="AD17" i="76"/>
  <c r="AD76" i="76" s="1"/>
  <c r="AB17" i="76"/>
  <c r="Z17" i="76"/>
  <c r="Z76" i="76" s="1"/>
  <c r="Z77" i="76" s="1"/>
  <c r="X17" i="76"/>
  <c r="X76" i="76" s="1"/>
  <c r="V17" i="76"/>
  <c r="V76" i="76" s="1"/>
  <c r="T17" i="76"/>
  <c r="T76" i="76" s="1"/>
  <c r="T77" i="76" s="1"/>
  <c r="T78" i="76" s="1"/>
  <c r="T79" i="76" s="1"/>
  <c r="T80" i="76" s="1"/>
  <c r="T81" i="76" s="1"/>
  <c r="T82" i="76" s="1"/>
  <c r="T83" i="76" s="1"/>
  <c r="T84" i="76" s="1"/>
  <c r="T85" i="76" s="1"/>
  <c r="R17" i="76"/>
  <c r="R76" i="76" s="1"/>
  <c r="P17" i="76"/>
  <c r="P76" i="76" s="1"/>
  <c r="N17" i="76"/>
  <c r="N76" i="76" s="1"/>
  <c r="N77" i="76" s="1"/>
  <c r="L17" i="76"/>
  <c r="J17" i="76"/>
  <c r="J76" i="76" s="1"/>
  <c r="H17" i="76"/>
  <c r="DX14" i="76"/>
  <c r="DX71" i="76" s="1"/>
  <c r="DV14" i="76"/>
  <c r="DV71" i="76" s="1"/>
  <c r="DT14" i="76"/>
  <c r="DT71" i="76" s="1"/>
  <c r="DR14" i="76"/>
  <c r="DR71" i="76" s="1"/>
  <c r="DP14" i="76"/>
  <c r="DP71" i="76" s="1"/>
  <c r="DN14" i="76"/>
  <c r="DL14" i="76"/>
  <c r="DL71" i="76" s="1"/>
  <c r="DJ14" i="76"/>
  <c r="DH14" i="76"/>
  <c r="DH71" i="76" s="1"/>
  <c r="DH72" i="76" s="1"/>
  <c r="DH73" i="76" s="1"/>
  <c r="DH74" i="76" s="1"/>
  <c r="DF14" i="76"/>
  <c r="DF71" i="76" s="1"/>
  <c r="DD14" i="76"/>
  <c r="DD71" i="76" s="1"/>
  <c r="DB14" i="76"/>
  <c r="DB71" i="76" s="1"/>
  <c r="CZ14" i="76"/>
  <c r="CZ71" i="76" s="1"/>
  <c r="CX14" i="76"/>
  <c r="CV14" i="76"/>
  <c r="CV71" i="76" s="1"/>
  <c r="CT14" i="76"/>
  <c r="CR14" i="76"/>
  <c r="CR71" i="76" s="1"/>
  <c r="CR72" i="76" s="1"/>
  <c r="CR73" i="76" s="1"/>
  <c r="CR74" i="76" s="1"/>
  <c r="CP14" i="76"/>
  <c r="CP71" i="76" s="1"/>
  <c r="CN14" i="76"/>
  <c r="CN71" i="76" s="1"/>
  <c r="CL14" i="76"/>
  <c r="CL71" i="76" s="1"/>
  <c r="CL72" i="76" s="1"/>
  <c r="CL73" i="76" s="1"/>
  <c r="CL74" i="76" s="1"/>
  <c r="CJ14" i="76"/>
  <c r="CJ71" i="76" s="1"/>
  <c r="CH14" i="76"/>
  <c r="CH71" i="76" s="1"/>
  <c r="CF14" i="76"/>
  <c r="CF71" i="76" s="1"/>
  <c r="CD14" i="76"/>
  <c r="CD71" i="76" s="1"/>
  <c r="CB14" i="76"/>
  <c r="CB71" i="76" s="1"/>
  <c r="CB72" i="76" s="1"/>
  <c r="CB73" i="76" s="1"/>
  <c r="CB74" i="76" s="1"/>
  <c r="BZ14" i="76"/>
  <c r="BZ71" i="76" s="1"/>
  <c r="BX14" i="76"/>
  <c r="BX71" i="76" s="1"/>
  <c r="BV14" i="76"/>
  <c r="BV71" i="76" s="1"/>
  <c r="BT14" i="76"/>
  <c r="BT71" i="76" s="1"/>
  <c r="BR14" i="76"/>
  <c r="BP14" i="76"/>
  <c r="BP71" i="76" s="1"/>
  <c r="BN14" i="76"/>
  <c r="BL14" i="76"/>
  <c r="BL71" i="76" s="1"/>
  <c r="BL72" i="76" s="1"/>
  <c r="BL73" i="76" s="1"/>
  <c r="BL74" i="76" s="1"/>
  <c r="BJ14" i="76"/>
  <c r="BJ71" i="76" s="1"/>
  <c r="BH14" i="76"/>
  <c r="BH71" i="76" s="1"/>
  <c r="BF14" i="76"/>
  <c r="BF71" i="76" s="1"/>
  <c r="BD14" i="76"/>
  <c r="BD71" i="76" s="1"/>
  <c r="BB14" i="76"/>
  <c r="AZ14" i="76"/>
  <c r="AZ71" i="76" s="1"/>
  <c r="AX14" i="76"/>
  <c r="AV14" i="76"/>
  <c r="AV71" i="76" s="1"/>
  <c r="AV72" i="76" s="1"/>
  <c r="AV73" i="76" s="1"/>
  <c r="AV74" i="76" s="1"/>
  <c r="AT14" i="76"/>
  <c r="AT71" i="76" s="1"/>
  <c r="AR14" i="76"/>
  <c r="AR71" i="76" s="1"/>
  <c r="AP14" i="76"/>
  <c r="AP71" i="76" s="1"/>
  <c r="AP72" i="76" s="1"/>
  <c r="AP73" i="76" s="1"/>
  <c r="AP74" i="76" s="1"/>
  <c r="AN14" i="76"/>
  <c r="AN71" i="76" s="1"/>
  <c r="AL14" i="76"/>
  <c r="AJ14" i="76"/>
  <c r="AJ71" i="76" s="1"/>
  <c r="AH14" i="76"/>
  <c r="AH71" i="76" s="1"/>
  <c r="AF14" i="76"/>
  <c r="AF71" i="76" s="1"/>
  <c r="AF72" i="76" s="1"/>
  <c r="AF73" i="76" s="1"/>
  <c r="AF74" i="76" s="1"/>
  <c r="AD14" i="76"/>
  <c r="AD71" i="76" s="1"/>
  <c r="AB14" i="76"/>
  <c r="AB71" i="76" s="1"/>
  <c r="Z14" i="76"/>
  <c r="Z71" i="76" s="1"/>
  <c r="X14" i="76"/>
  <c r="X71" i="76" s="1"/>
  <c r="V14" i="76"/>
  <c r="T14" i="76"/>
  <c r="T71" i="76" s="1"/>
  <c r="R14" i="76"/>
  <c r="P14" i="76"/>
  <c r="P71" i="76" s="1"/>
  <c r="P72" i="76" s="1"/>
  <c r="P73" i="76" s="1"/>
  <c r="P74" i="76" s="1"/>
  <c r="N14" i="76"/>
  <c r="N71" i="76" s="1"/>
  <c r="L14" i="76"/>
  <c r="L71" i="76" s="1"/>
  <c r="J14" i="76"/>
  <c r="J71" i="76" s="1"/>
  <c r="H14" i="76"/>
  <c r="H71" i="76" s="1"/>
  <c r="J8" i="76"/>
  <c r="N8" i="76" s="1"/>
  <c r="R8" i="76" s="1"/>
  <c r="V8" i="76" s="1"/>
  <c r="Z8" i="76" s="1"/>
  <c r="AD8" i="76" s="1"/>
  <c r="AH8" i="76" s="1"/>
  <c r="AL8" i="76" s="1"/>
  <c r="AP8" i="76" s="1"/>
  <c r="AT8" i="76" s="1"/>
  <c r="AX8" i="76" s="1"/>
  <c r="BB8" i="76" s="1"/>
  <c r="BF8" i="76" s="1"/>
  <c r="BJ8" i="76" s="1"/>
  <c r="BN8" i="76" s="1"/>
  <c r="E3" i="76"/>
  <c r="I259" i="76" l="1"/>
  <c r="I224" i="76"/>
  <c r="BV55" i="76"/>
  <c r="CT55" i="76"/>
  <c r="BZ55" i="76"/>
  <c r="CH55" i="76"/>
  <c r="CX55" i="76"/>
  <c r="DF55" i="76"/>
  <c r="DV55" i="76"/>
  <c r="CN55" i="76"/>
  <c r="D162" i="76"/>
  <c r="DR55" i="76"/>
  <c r="AZ55" i="76"/>
  <c r="BX55" i="76"/>
  <c r="CJ55" i="76"/>
  <c r="CV55" i="76"/>
  <c r="DH55" i="76"/>
  <c r="DT55" i="76"/>
  <c r="F55" i="76"/>
  <c r="DZ14" i="76"/>
  <c r="BT55" i="76"/>
  <c r="CF55" i="76"/>
  <c r="CR55" i="76"/>
  <c r="DD55" i="76"/>
  <c r="DP55" i="76"/>
  <c r="BF101" i="76"/>
  <c r="BF102" i="76" s="1"/>
  <c r="BF103" i="76" s="1"/>
  <c r="BF104" i="76" s="1"/>
  <c r="BF105" i="76" s="1"/>
  <c r="BF106" i="76" s="1"/>
  <c r="BF107" i="76" s="1"/>
  <c r="BF108" i="76" s="1"/>
  <c r="BJ55" i="76"/>
  <c r="BH55" i="76"/>
  <c r="BB55" i="76"/>
  <c r="AX55" i="76"/>
  <c r="AP55" i="76"/>
  <c r="AL55" i="76"/>
  <c r="AJ55" i="76"/>
  <c r="AH55" i="76"/>
  <c r="AD55" i="76"/>
  <c r="AL30" i="76"/>
  <c r="AN55" i="76"/>
  <c r="AV55" i="76"/>
  <c r="BL55" i="76"/>
  <c r="BN55" i="76"/>
  <c r="BN30" i="76"/>
  <c r="DJ30" i="76"/>
  <c r="L76" i="76"/>
  <c r="L77" i="76" s="1"/>
  <c r="L78" i="76" s="1"/>
  <c r="L79" i="76" s="1"/>
  <c r="L80" i="76" s="1"/>
  <c r="L81" i="76" s="1"/>
  <c r="L82" i="76" s="1"/>
  <c r="L83" i="76" s="1"/>
  <c r="L84" i="76" s="1"/>
  <c r="L85" i="76" s="1"/>
  <c r="BR30" i="76"/>
  <c r="DN30" i="76"/>
  <c r="AF55" i="76"/>
  <c r="AR55" i="76"/>
  <c r="BD55" i="76"/>
  <c r="BP55" i="76"/>
  <c r="CB55" i="76"/>
  <c r="CZ55" i="76"/>
  <c r="DL55" i="76"/>
  <c r="DX55" i="76"/>
  <c r="F110" i="76"/>
  <c r="F111" i="76" s="1"/>
  <c r="F112" i="76" s="1"/>
  <c r="AX30" i="76"/>
  <c r="CT30" i="76"/>
  <c r="AT55" i="76"/>
  <c r="BF55" i="76"/>
  <c r="BR55" i="76"/>
  <c r="CD55" i="76"/>
  <c r="CP55" i="76"/>
  <c r="DB55" i="76"/>
  <c r="DN55" i="76"/>
  <c r="BL102" i="76"/>
  <c r="BL103" i="76" s="1"/>
  <c r="BL104" i="76" s="1"/>
  <c r="BL105" i="76" s="1"/>
  <c r="BL106" i="76" s="1"/>
  <c r="BL107" i="76" s="1"/>
  <c r="BL108" i="76" s="1"/>
  <c r="DH102" i="76"/>
  <c r="DH103" i="76" s="1"/>
  <c r="DH104" i="76" s="1"/>
  <c r="DH105" i="76" s="1"/>
  <c r="DH106" i="76" s="1"/>
  <c r="DH107" i="76" s="1"/>
  <c r="DH108" i="76" s="1"/>
  <c r="F30" i="76"/>
  <c r="BB30" i="76"/>
  <c r="CX30" i="76"/>
  <c r="DD102" i="76"/>
  <c r="DD103" i="76" s="1"/>
  <c r="DD104" i="76" s="1"/>
  <c r="DD105" i="76" s="1"/>
  <c r="DD106" i="76" s="1"/>
  <c r="DD107" i="76" s="1"/>
  <c r="DD108" i="76" s="1"/>
  <c r="AB55" i="76"/>
  <c r="Z55" i="76"/>
  <c r="X55" i="76"/>
  <c r="V55" i="76"/>
  <c r="T55" i="76"/>
  <c r="R55" i="76"/>
  <c r="R30" i="76"/>
  <c r="P55" i="76"/>
  <c r="N55" i="76"/>
  <c r="L55" i="76"/>
  <c r="J55" i="76"/>
  <c r="H55" i="76"/>
  <c r="DX102" i="76"/>
  <c r="DX103" i="76" s="1"/>
  <c r="DX104" i="76" s="1"/>
  <c r="DX105" i="76" s="1"/>
  <c r="DX106" i="76" s="1"/>
  <c r="DX107" i="76" s="1"/>
  <c r="DX108" i="76" s="1"/>
  <c r="CR102" i="76"/>
  <c r="CR103" i="76" s="1"/>
  <c r="CR104" i="76" s="1"/>
  <c r="CR105" i="76" s="1"/>
  <c r="CR106" i="76" s="1"/>
  <c r="CR107" i="76" s="1"/>
  <c r="CR108" i="76" s="1"/>
  <c r="J110" i="76"/>
  <c r="J111" i="76" s="1"/>
  <c r="L102" i="76"/>
  <c r="L103" i="76" s="1"/>
  <c r="L104" i="76" s="1"/>
  <c r="L105" i="76" s="1"/>
  <c r="L106" i="76" s="1"/>
  <c r="L107" i="76" s="1"/>
  <c r="L108" i="76" s="1"/>
  <c r="AB110" i="76"/>
  <c r="AB111" i="76" s="1"/>
  <c r="DZ26" i="76"/>
  <c r="DZ23" i="76"/>
  <c r="AB76" i="76"/>
  <c r="AB77" i="76" s="1"/>
  <c r="AB78" i="76" s="1"/>
  <c r="AB79" i="76" s="1"/>
  <c r="AB80" i="76" s="1"/>
  <c r="AB81" i="76" s="1"/>
  <c r="AB82" i="76" s="1"/>
  <c r="AB83" i="76" s="1"/>
  <c r="AB84" i="76" s="1"/>
  <c r="AB85" i="76" s="1"/>
  <c r="X77" i="76"/>
  <c r="V30" i="76"/>
  <c r="N78" i="76"/>
  <c r="N79" i="76" s="1"/>
  <c r="N80" i="76" s="1"/>
  <c r="N81" i="76" s="1"/>
  <c r="N82" i="76" s="1"/>
  <c r="N83" i="76" s="1"/>
  <c r="N84" i="76" s="1"/>
  <c r="N85" i="76" s="1"/>
  <c r="H76" i="76"/>
  <c r="H77" i="76" s="1"/>
  <c r="H78" i="76" s="1"/>
  <c r="DZ17" i="76"/>
  <c r="CD77" i="76"/>
  <c r="CD78" i="76" s="1"/>
  <c r="CD79" i="76" s="1"/>
  <c r="CD80" i="76" s="1"/>
  <c r="CD81" i="76" s="1"/>
  <c r="CD82" i="76" s="1"/>
  <c r="CD83" i="76" s="1"/>
  <c r="CD84" i="76" s="1"/>
  <c r="CD85" i="76" s="1"/>
  <c r="AZ88" i="76"/>
  <c r="AZ89" i="76" s="1"/>
  <c r="AZ90" i="76" s="1"/>
  <c r="AZ91" i="76" s="1"/>
  <c r="AZ92" i="76" s="1"/>
  <c r="AZ93" i="76" s="1"/>
  <c r="AZ94" i="76" s="1"/>
  <c r="AZ95" i="76" s="1"/>
  <c r="AZ96" i="76" s="1"/>
  <c r="AZ97" i="76" s="1"/>
  <c r="AZ98" i="76" s="1"/>
  <c r="AH72" i="76"/>
  <c r="AH73" i="76" s="1"/>
  <c r="AH74" i="76" s="1"/>
  <c r="CD72" i="76"/>
  <c r="CD73" i="76" s="1"/>
  <c r="CD74" i="76" s="1"/>
  <c r="AL77" i="76"/>
  <c r="AL78" i="76" s="1"/>
  <c r="AL79" i="76" s="1"/>
  <c r="AL80" i="76" s="1"/>
  <c r="AL81" i="76" s="1"/>
  <c r="AL82" i="76" s="1"/>
  <c r="AL83" i="76" s="1"/>
  <c r="AL84" i="76" s="1"/>
  <c r="AL85" i="76" s="1"/>
  <c r="CX77" i="76"/>
  <c r="CX78" i="76" s="1"/>
  <c r="CX79" i="76" s="1"/>
  <c r="CX80" i="76" s="1"/>
  <c r="CX81" i="76" s="1"/>
  <c r="CX82" i="76" s="1"/>
  <c r="CX83" i="76" s="1"/>
  <c r="CX84" i="76" s="1"/>
  <c r="CX85" i="76" s="1"/>
  <c r="CJ72" i="76"/>
  <c r="CJ73" i="76" s="1"/>
  <c r="CJ74" i="76" s="1"/>
  <c r="CH72" i="76"/>
  <c r="CH73" i="76" s="1"/>
  <c r="CH74" i="76" s="1"/>
  <c r="H72" i="76"/>
  <c r="H73" i="76" s="1"/>
  <c r="H74" i="76" s="1"/>
  <c r="X72" i="76"/>
  <c r="X73" i="76" s="1"/>
  <c r="X74" i="76" s="1"/>
  <c r="AN72" i="76"/>
  <c r="AN73" i="76" s="1"/>
  <c r="AN74" i="76" s="1"/>
  <c r="BD72" i="76"/>
  <c r="BD73" i="76" s="1"/>
  <c r="BD74" i="76" s="1"/>
  <c r="BT72" i="76"/>
  <c r="BT73" i="76" s="1"/>
  <c r="BT74" i="76" s="1"/>
  <c r="CZ72" i="76"/>
  <c r="CZ73" i="76" s="1"/>
  <c r="CZ74" i="76" s="1"/>
  <c r="DP72" i="76"/>
  <c r="DP73" i="76" s="1"/>
  <c r="DP74" i="76" s="1"/>
  <c r="BH77" i="76"/>
  <c r="BH78" i="76" s="1"/>
  <c r="BH79" i="76" s="1"/>
  <c r="BH80" i="76" s="1"/>
  <c r="BH81" i="76" s="1"/>
  <c r="BH82" i="76" s="1"/>
  <c r="BH83" i="76" s="1"/>
  <c r="BH84" i="76" s="1"/>
  <c r="BH85" i="76" s="1"/>
  <c r="DT77" i="76"/>
  <c r="DT78" i="76" s="1"/>
  <c r="DT79" i="76" s="1"/>
  <c r="DT80" i="76" s="1"/>
  <c r="DT81" i="76" s="1"/>
  <c r="DT82" i="76" s="1"/>
  <c r="DT83" i="76" s="1"/>
  <c r="DT84" i="76" s="1"/>
  <c r="DT85" i="76" s="1"/>
  <c r="DX72" i="76"/>
  <c r="DX73" i="76" s="1"/>
  <c r="DX74" i="76" s="1"/>
  <c r="BN77" i="76"/>
  <c r="BN78" i="76" s="1"/>
  <c r="BN79" i="76" s="1"/>
  <c r="BN80" i="76" s="1"/>
  <c r="BN81" i="76" s="1"/>
  <c r="BN82" i="76" s="1"/>
  <c r="BN83" i="76" s="1"/>
  <c r="BN84" i="76" s="1"/>
  <c r="BN85" i="76" s="1"/>
  <c r="BN86" i="76" s="1"/>
  <c r="AR77" i="76"/>
  <c r="AR78" i="76" s="1"/>
  <c r="AR79" i="76" s="1"/>
  <c r="AR80" i="76" s="1"/>
  <c r="AR81" i="76" s="1"/>
  <c r="AR82" i="76" s="1"/>
  <c r="AR83" i="76" s="1"/>
  <c r="AR84" i="76" s="1"/>
  <c r="AR85" i="76" s="1"/>
  <c r="BX77" i="76"/>
  <c r="BX78" i="76" s="1"/>
  <c r="BX79" i="76" s="1"/>
  <c r="BX80" i="76" s="1"/>
  <c r="BX81" i="76" s="1"/>
  <c r="BX82" i="76" s="1"/>
  <c r="BX83" i="76" s="1"/>
  <c r="BX84" i="76" s="1"/>
  <c r="BX85" i="76" s="1"/>
  <c r="DD77" i="76"/>
  <c r="DD78" i="76" s="1"/>
  <c r="DD79" i="76" s="1"/>
  <c r="DD80" i="76" s="1"/>
  <c r="DD81" i="76" s="1"/>
  <c r="DD82" i="76" s="1"/>
  <c r="DD83" i="76" s="1"/>
  <c r="DD84" i="76" s="1"/>
  <c r="DD85" i="76" s="1"/>
  <c r="N88" i="76"/>
  <c r="N89" i="76" s="1"/>
  <c r="N90" i="76" s="1"/>
  <c r="N91" i="76" s="1"/>
  <c r="N92" i="76" s="1"/>
  <c r="N93" i="76" s="1"/>
  <c r="N94" i="76" s="1"/>
  <c r="N95" i="76" s="1"/>
  <c r="N96" i="76" s="1"/>
  <c r="N97" i="76" s="1"/>
  <c r="N98" i="76" s="1"/>
  <c r="AD88" i="76"/>
  <c r="AD89" i="76" s="1"/>
  <c r="AD90" i="76" s="1"/>
  <c r="AD91" i="76" s="1"/>
  <c r="AD92" i="76" s="1"/>
  <c r="AD93" i="76" s="1"/>
  <c r="AD94" i="76" s="1"/>
  <c r="AD95" i="76" s="1"/>
  <c r="AD96" i="76" s="1"/>
  <c r="AD97" i="76" s="1"/>
  <c r="AD98" i="76" s="1"/>
  <c r="BJ88" i="76"/>
  <c r="BJ89" i="76" s="1"/>
  <c r="BJ90" i="76" s="1"/>
  <c r="BJ91" i="76" s="1"/>
  <c r="BJ92" i="76" s="1"/>
  <c r="BJ93" i="76" s="1"/>
  <c r="BJ94" i="76" s="1"/>
  <c r="BJ95" i="76" s="1"/>
  <c r="BJ96" i="76" s="1"/>
  <c r="BJ97" i="76" s="1"/>
  <c r="BJ98" i="76" s="1"/>
  <c r="BZ88" i="76"/>
  <c r="BZ89" i="76" s="1"/>
  <c r="BZ90" i="76" s="1"/>
  <c r="BZ91" i="76" s="1"/>
  <c r="BZ92" i="76" s="1"/>
  <c r="BZ93" i="76" s="1"/>
  <c r="BZ94" i="76" s="1"/>
  <c r="BZ95" i="76" s="1"/>
  <c r="BZ96" i="76" s="1"/>
  <c r="BZ97" i="76" s="1"/>
  <c r="BZ98" i="76" s="1"/>
  <c r="CP88" i="76"/>
  <c r="CP89" i="76" s="1"/>
  <c r="CP90" i="76" s="1"/>
  <c r="CP91" i="76" s="1"/>
  <c r="CP92" i="76" s="1"/>
  <c r="CP93" i="76" s="1"/>
  <c r="CP94" i="76" s="1"/>
  <c r="CP95" i="76" s="1"/>
  <c r="CP96" i="76" s="1"/>
  <c r="CP97" i="76" s="1"/>
  <c r="CP98" i="76" s="1"/>
  <c r="DF88" i="76"/>
  <c r="DF89" i="76" s="1"/>
  <c r="DF90" i="76" s="1"/>
  <c r="DF91" i="76" s="1"/>
  <c r="DF92" i="76" s="1"/>
  <c r="DF93" i="76" s="1"/>
  <c r="DF94" i="76" s="1"/>
  <c r="DF95" i="76" s="1"/>
  <c r="DF96" i="76" s="1"/>
  <c r="DF97" i="76" s="1"/>
  <c r="DF98" i="76" s="1"/>
  <c r="DV88" i="76"/>
  <c r="DV89" i="76" s="1"/>
  <c r="DV90" i="76" s="1"/>
  <c r="DV91" i="76" s="1"/>
  <c r="DV92" i="76" s="1"/>
  <c r="DV93" i="76" s="1"/>
  <c r="DV94" i="76" s="1"/>
  <c r="DV95" i="76" s="1"/>
  <c r="DV96" i="76" s="1"/>
  <c r="DV97" i="76" s="1"/>
  <c r="DV98" i="76" s="1"/>
  <c r="AX111" i="76"/>
  <c r="AX112" i="76" s="1"/>
  <c r="AX113" i="76" s="1"/>
  <c r="AX114" i="76" s="1"/>
  <c r="AX115" i="76" s="1"/>
  <c r="AX116" i="76" s="1"/>
  <c r="AX117" i="76" s="1"/>
  <c r="AX118" i="76" s="1"/>
  <c r="AX119" i="76" s="1"/>
  <c r="L72" i="76"/>
  <c r="L73" i="76" s="1"/>
  <c r="L74" i="76" s="1"/>
  <c r="AB72" i="76"/>
  <c r="AB73" i="76" s="1"/>
  <c r="AB74" i="76" s="1"/>
  <c r="AR72" i="76"/>
  <c r="AR73" i="76" s="1"/>
  <c r="AR74" i="76" s="1"/>
  <c r="BH72" i="76"/>
  <c r="BH73" i="76" s="1"/>
  <c r="BH74" i="76" s="1"/>
  <c r="BX72" i="76"/>
  <c r="BX73" i="76" s="1"/>
  <c r="BX74" i="76" s="1"/>
  <c r="CN72" i="76"/>
  <c r="CN73" i="76" s="1"/>
  <c r="CN74" i="76" s="1"/>
  <c r="DD72" i="76"/>
  <c r="DD73" i="76" s="1"/>
  <c r="DD74" i="76" s="1"/>
  <c r="DT72" i="76"/>
  <c r="DT73" i="76" s="1"/>
  <c r="DT74" i="76" s="1"/>
  <c r="AD77" i="76"/>
  <c r="AD78" i="76" s="1"/>
  <c r="AD79" i="76" s="1"/>
  <c r="AD80" i="76" s="1"/>
  <c r="AD81" i="76" s="1"/>
  <c r="AD82" i="76" s="1"/>
  <c r="AD83" i="76" s="1"/>
  <c r="AD84" i="76" s="1"/>
  <c r="AD85" i="76" s="1"/>
  <c r="AT77" i="76"/>
  <c r="AT78" i="76" s="1"/>
  <c r="AT79" i="76" s="1"/>
  <c r="AT80" i="76" s="1"/>
  <c r="AT81" i="76" s="1"/>
  <c r="AT82" i="76" s="1"/>
  <c r="AT83" i="76" s="1"/>
  <c r="AT84" i="76" s="1"/>
  <c r="AT85" i="76" s="1"/>
  <c r="BZ77" i="76"/>
  <c r="BZ78" i="76" s="1"/>
  <c r="BZ79" i="76" s="1"/>
  <c r="BZ80" i="76" s="1"/>
  <c r="BZ81" i="76" s="1"/>
  <c r="BZ82" i="76" s="1"/>
  <c r="BZ83" i="76" s="1"/>
  <c r="BZ84" i="76" s="1"/>
  <c r="BZ85" i="76" s="1"/>
  <c r="CP77" i="76"/>
  <c r="CP78" i="76" s="1"/>
  <c r="CP79" i="76" s="1"/>
  <c r="CP80" i="76" s="1"/>
  <c r="CP81" i="76" s="1"/>
  <c r="CP82" i="76" s="1"/>
  <c r="CP83" i="76" s="1"/>
  <c r="CP84" i="76" s="1"/>
  <c r="CP85" i="76" s="1"/>
  <c r="DF77" i="76"/>
  <c r="DF78" i="76" s="1"/>
  <c r="DF79" i="76" s="1"/>
  <c r="DF80" i="76" s="1"/>
  <c r="DF81" i="76" s="1"/>
  <c r="DF82" i="76" s="1"/>
  <c r="DF83" i="76" s="1"/>
  <c r="DF84" i="76" s="1"/>
  <c r="DF85" i="76" s="1"/>
  <c r="P88" i="76"/>
  <c r="P89" i="76" s="1"/>
  <c r="P90" i="76" s="1"/>
  <c r="P91" i="76" s="1"/>
  <c r="P92" i="76" s="1"/>
  <c r="P93" i="76" s="1"/>
  <c r="P94" i="76" s="1"/>
  <c r="P95" i="76" s="1"/>
  <c r="P96" i="76" s="1"/>
  <c r="P97" i="76" s="1"/>
  <c r="P98" i="76" s="1"/>
  <c r="AF88" i="76"/>
  <c r="AF89" i="76" s="1"/>
  <c r="AF90" i="76" s="1"/>
  <c r="AF91" i="76" s="1"/>
  <c r="AF92" i="76" s="1"/>
  <c r="AF93" i="76" s="1"/>
  <c r="AF94" i="76" s="1"/>
  <c r="AF95" i="76" s="1"/>
  <c r="AF96" i="76" s="1"/>
  <c r="AF97" i="76" s="1"/>
  <c r="AF98" i="76" s="1"/>
  <c r="AV88" i="76"/>
  <c r="AV89" i="76" s="1"/>
  <c r="AV90" i="76" s="1"/>
  <c r="AV91" i="76" s="1"/>
  <c r="AV92" i="76" s="1"/>
  <c r="AV93" i="76" s="1"/>
  <c r="AV94" i="76" s="1"/>
  <c r="AV95" i="76" s="1"/>
  <c r="AV96" i="76" s="1"/>
  <c r="AV97" i="76" s="1"/>
  <c r="AV98" i="76" s="1"/>
  <c r="BL88" i="76"/>
  <c r="BL89" i="76" s="1"/>
  <c r="BL90" i="76" s="1"/>
  <c r="BL91" i="76" s="1"/>
  <c r="BL92" i="76" s="1"/>
  <c r="BL93" i="76" s="1"/>
  <c r="BL94" i="76" s="1"/>
  <c r="BL95" i="76" s="1"/>
  <c r="BL96" i="76" s="1"/>
  <c r="BL97" i="76" s="1"/>
  <c r="BL98" i="76" s="1"/>
  <c r="CB88" i="76"/>
  <c r="CB89" i="76" s="1"/>
  <c r="CB90" i="76" s="1"/>
  <c r="CB91" i="76" s="1"/>
  <c r="CB92" i="76" s="1"/>
  <c r="CB93" i="76" s="1"/>
  <c r="CB94" i="76" s="1"/>
  <c r="CB95" i="76" s="1"/>
  <c r="CB96" i="76" s="1"/>
  <c r="CB97" i="76" s="1"/>
  <c r="CB98" i="76" s="1"/>
  <c r="CR88" i="76"/>
  <c r="CR89" i="76" s="1"/>
  <c r="CR90" i="76" s="1"/>
  <c r="CR91" i="76" s="1"/>
  <c r="CR92" i="76" s="1"/>
  <c r="CR93" i="76" s="1"/>
  <c r="CR94" i="76" s="1"/>
  <c r="CR95" i="76" s="1"/>
  <c r="CR96" i="76" s="1"/>
  <c r="CR97" i="76" s="1"/>
  <c r="CR98" i="76" s="1"/>
  <c r="DH88" i="76"/>
  <c r="DH89" i="76" s="1"/>
  <c r="DH90" i="76" s="1"/>
  <c r="DH91" i="76" s="1"/>
  <c r="DH92" i="76" s="1"/>
  <c r="DH93" i="76" s="1"/>
  <c r="DH94" i="76" s="1"/>
  <c r="DH95" i="76" s="1"/>
  <c r="DH96" i="76" s="1"/>
  <c r="DH97" i="76" s="1"/>
  <c r="DH98" i="76" s="1"/>
  <c r="DX88" i="76"/>
  <c r="DX89" i="76" s="1"/>
  <c r="DX90" i="76" s="1"/>
  <c r="DX91" i="76" s="1"/>
  <c r="DX92" i="76" s="1"/>
  <c r="DX93" i="76" s="1"/>
  <c r="DX94" i="76" s="1"/>
  <c r="DX95" i="76" s="1"/>
  <c r="DX96" i="76" s="1"/>
  <c r="DX97" i="76" s="1"/>
  <c r="DX98" i="76" s="1"/>
  <c r="AJ111" i="76"/>
  <c r="AJ112" i="76" s="1"/>
  <c r="AJ113" i="76" s="1"/>
  <c r="AJ114" i="76" s="1"/>
  <c r="AJ115" i="76" s="1"/>
  <c r="AJ116" i="76" s="1"/>
  <c r="AJ117" i="76" s="1"/>
  <c r="AJ118" i="76" s="1"/>
  <c r="AJ119" i="76" s="1"/>
  <c r="AZ111" i="76"/>
  <c r="AZ112" i="76" s="1"/>
  <c r="AZ113" i="76" s="1"/>
  <c r="AZ114" i="76" s="1"/>
  <c r="AZ115" i="76" s="1"/>
  <c r="AZ116" i="76" s="1"/>
  <c r="AZ117" i="76" s="1"/>
  <c r="AZ118" i="76" s="1"/>
  <c r="AZ119" i="76" s="1"/>
  <c r="BP111" i="76"/>
  <c r="BP112" i="76" s="1"/>
  <c r="BP113" i="76" s="1"/>
  <c r="BP114" i="76" s="1"/>
  <c r="BP115" i="76" s="1"/>
  <c r="BP116" i="76" s="1"/>
  <c r="BP117" i="76" s="1"/>
  <c r="BP118" i="76" s="1"/>
  <c r="BP119" i="76" s="1"/>
  <c r="CF111" i="76"/>
  <c r="CF112" i="76" s="1"/>
  <c r="CF113" i="76" s="1"/>
  <c r="CF114" i="76" s="1"/>
  <c r="CF115" i="76" s="1"/>
  <c r="CF116" i="76" s="1"/>
  <c r="CF117" i="76" s="1"/>
  <c r="CF118" i="76" s="1"/>
  <c r="CF119" i="76" s="1"/>
  <c r="CV111" i="76"/>
  <c r="CV112" i="76" s="1"/>
  <c r="CV113" i="76" s="1"/>
  <c r="CV114" i="76" s="1"/>
  <c r="CV115" i="76" s="1"/>
  <c r="CV116" i="76" s="1"/>
  <c r="CV117" i="76" s="1"/>
  <c r="CV118" i="76" s="1"/>
  <c r="CV119" i="76" s="1"/>
  <c r="DL111" i="76"/>
  <c r="DL112" i="76" s="1"/>
  <c r="DL113" i="76" s="1"/>
  <c r="DL114" i="76" s="1"/>
  <c r="DL115" i="76" s="1"/>
  <c r="DL116" i="76" s="1"/>
  <c r="DL117" i="76" s="1"/>
  <c r="DL118" i="76" s="1"/>
  <c r="DL119" i="76" s="1"/>
  <c r="F122" i="76"/>
  <c r="DZ121" i="76"/>
  <c r="G175" i="76" s="1"/>
  <c r="H30" i="76"/>
  <c r="X30" i="76"/>
  <c r="AN30" i="76"/>
  <c r="BD30" i="76"/>
  <c r="BT30" i="76"/>
  <c r="CJ30" i="76"/>
  <c r="CZ30" i="76"/>
  <c r="DP30" i="76"/>
  <c r="EB54" i="76"/>
  <c r="F71" i="76"/>
  <c r="AX71" i="76"/>
  <c r="CR75" i="76"/>
  <c r="AJ88" i="76"/>
  <c r="AJ89" i="76" s="1"/>
  <c r="AJ90" i="76" s="1"/>
  <c r="AJ91" i="76" s="1"/>
  <c r="AJ92" i="76" s="1"/>
  <c r="AJ93" i="76" s="1"/>
  <c r="AJ94" i="76" s="1"/>
  <c r="AJ95" i="76" s="1"/>
  <c r="AJ96" i="76" s="1"/>
  <c r="AJ97" i="76" s="1"/>
  <c r="AJ98" i="76" s="1"/>
  <c r="N72" i="76"/>
  <c r="N73" i="76" s="1"/>
  <c r="N74" i="76" s="1"/>
  <c r="AD72" i="76"/>
  <c r="AD73" i="76" s="1"/>
  <c r="AD74" i="76" s="1"/>
  <c r="AT72" i="76"/>
  <c r="AT73" i="76" s="1"/>
  <c r="AT74" i="76" s="1"/>
  <c r="BJ72" i="76"/>
  <c r="BJ73" i="76" s="1"/>
  <c r="BJ74" i="76" s="1"/>
  <c r="BZ72" i="76"/>
  <c r="BZ73" i="76" s="1"/>
  <c r="BZ74" i="76" s="1"/>
  <c r="CP72" i="76"/>
  <c r="CP73" i="76" s="1"/>
  <c r="CP74" i="76" s="1"/>
  <c r="DF72" i="76"/>
  <c r="DF73" i="76" s="1"/>
  <c r="DF74" i="76" s="1"/>
  <c r="DV72" i="76"/>
  <c r="DV73" i="76" s="1"/>
  <c r="DV74" i="76" s="1"/>
  <c r="AF77" i="76"/>
  <c r="AF78" i="76" s="1"/>
  <c r="AF79" i="76" s="1"/>
  <c r="AF80" i="76" s="1"/>
  <c r="AF81" i="76" s="1"/>
  <c r="AF82" i="76" s="1"/>
  <c r="AF83" i="76" s="1"/>
  <c r="AF84" i="76" s="1"/>
  <c r="AF85" i="76" s="1"/>
  <c r="AV77" i="76"/>
  <c r="AV78" i="76" s="1"/>
  <c r="AV79" i="76" s="1"/>
  <c r="AV80" i="76" s="1"/>
  <c r="AV81" i="76" s="1"/>
  <c r="AV82" i="76" s="1"/>
  <c r="AV83" i="76" s="1"/>
  <c r="AV84" i="76" s="1"/>
  <c r="AV85" i="76" s="1"/>
  <c r="BL77" i="76"/>
  <c r="BL78" i="76" s="1"/>
  <c r="BL79" i="76" s="1"/>
  <c r="BL80" i="76" s="1"/>
  <c r="BL81" i="76" s="1"/>
  <c r="BL82" i="76" s="1"/>
  <c r="BL83" i="76" s="1"/>
  <c r="BL84" i="76" s="1"/>
  <c r="BL85" i="76" s="1"/>
  <c r="CB77" i="76"/>
  <c r="CB78" i="76" s="1"/>
  <c r="CB79" i="76" s="1"/>
  <c r="CB80" i="76" s="1"/>
  <c r="CB81" i="76" s="1"/>
  <c r="CB82" i="76" s="1"/>
  <c r="CB83" i="76" s="1"/>
  <c r="CB84" i="76" s="1"/>
  <c r="CB85" i="76" s="1"/>
  <c r="CR77" i="76"/>
  <c r="CR78" i="76" s="1"/>
  <c r="CR79" i="76" s="1"/>
  <c r="CR80" i="76" s="1"/>
  <c r="CR81" i="76" s="1"/>
  <c r="CR82" i="76" s="1"/>
  <c r="CR83" i="76" s="1"/>
  <c r="CR84" i="76" s="1"/>
  <c r="CR85" i="76" s="1"/>
  <c r="DH77" i="76"/>
  <c r="DH78" i="76" s="1"/>
  <c r="DH79" i="76" s="1"/>
  <c r="DH80" i="76" s="1"/>
  <c r="DH81" i="76" s="1"/>
  <c r="DH82" i="76" s="1"/>
  <c r="DH83" i="76" s="1"/>
  <c r="DH84" i="76" s="1"/>
  <c r="DH85" i="76" s="1"/>
  <c r="DX77" i="76"/>
  <c r="DX78" i="76" s="1"/>
  <c r="DX79" i="76" s="1"/>
  <c r="DX80" i="76" s="1"/>
  <c r="DX81" i="76" s="1"/>
  <c r="DX82" i="76" s="1"/>
  <c r="DX83" i="76" s="1"/>
  <c r="DX84" i="76" s="1"/>
  <c r="DX85" i="76" s="1"/>
  <c r="R88" i="76"/>
  <c r="R89" i="76" s="1"/>
  <c r="R90" i="76" s="1"/>
  <c r="R91" i="76" s="1"/>
  <c r="R92" i="76" s="1"/>
  <c r="R93" i="76" s="1"/>
  <c r="R94" i="76" s="1"/>
  <c r="R95" i="76" s="1"/>
  <c r="R96" i="76" s="1"/>
  <c r="R97" i="76" s="1"/>
  <c r="R98" i="76" s="1"/>
  <c r="AH88" i="76"/>
  <c r="AH89" i="76" s="1"/>
  <c r="AH90" i="76" s="1"/>
  <c r="AH91" i="76" s="1"/>
  <c r="AH92" i="76" s="1"/>
  <c r="AH93" i="76" s="1"/>
  <c r="AH94" i="76" s="1"/>
  <c r="AH95" i="76" s="1"/>
  <c r="AH96" i="76" s="1"/>
  <c r="AH97" i="76" s="1"/>
  <c r="AH98" i="76" s="1"/>
  <c r="AX88" i="76"/>
  <c r="AX89" i="76" s="1"/>
  <c r="AX90" i="76" s="1"/>
  <c r="AX91" i="76" s="1"/>
  <c r="AX92" i="76" s="1"/>
  <c r="AX93" i="76" s="1"/>
  <c r="AX94" i="76" s="1"/>
  <c r="AX95" i="76" s="1"/>
  <c r="AX96" i="76" s="1"/>
  <c r="AX97" i="76" s="1"/>
  <c r="AX98" i="76" s="1"/>
  <c r="BN88" i="76"/>
  <c r="BN89" i="76" s="1"/>
  <c r="BN90" i="76" s="1"/>
  <c r="BN91" i="76" s="1"/>
  <c r="BN92" i="76" s="1"/>
  <c r="BN93" i="76" s="1"/>
  <c r="BN94" i="76" s="1"/>
  <c r="BN95" i="76" s="1"/>
  <c r="BN96" i="76" s="1"/>
  <c r="BN97" i="76" s="1"/>
  <c r="BN98" i="76" s="1"/>
  <c r="CD88" i="76"/>
  <c r="CD89" i="76" s="1"/>
  <c r="CD90" i="76" s="1"/>
  <c r="CD91" i="76" s="1"/>
  <c r="CD92" i="76" s="1"/>
  <c r="CD93" i="76" s="1"/>
  <c r="CD94" i="76" s="1"/>
  <c r="CD95" i="76" s="1"/>
  <c r="CD96" i="76" s="1"/>
  <c r="CD97" i="76" s="1"/>
  <c r="CD98" i="76" s="1"/>
  <c r="CT88" i="76"/>
  <c r="CT89" i="76" s="1"/>
  <c r="CT90" i="76" s="1"/>
  <c r="CT91" i="76" s="1"/>
  <c r="CT92" i="76" s="1"/>
  <c r="CT93" i="76" s="1"/>
  <c r="CT94" i="76" s="1"/>
  <c r="CT95" i="76" s="1"/>
  <c r="CT96" i="76" s="1"/>
  <c r="CT97" i="76" s="1"/>
  <c r="CT98" i="76" s="1"/>
  <c r="DJ88" i="76"/>
  <c r="DJ89" i="76" s="1"/>
  <c r="DJ90" i="76" s="1"/>
  <c r="DJ91" i="76" s="1"/>
  <c r="DJ92" i="76" s="1"/>
  <c r="DJ93" i="76" s="1"/>
  <c r="DJ94" i="76" s="1"/>
  <c r="DJ95" i="76" s="1"/>
  <c r="DJ96" i="76" s="1"/>
  <c r="DJ97" i="76" s="1"/>
  <c r="DJ98" i="76" s="1"/>
  <c r="DZ20" i="76"/>
  <c r="AL111" i="76"/>
  <c r="AL112" i="76" s="1"/>
  <c r="AL113" i="76" s="1"/>
  <c r="AL114" i="76" s="1"/>
  <c r="AL115" i="76" s="1"/>
  <c r="AL116" i="76" s="1"/>
  <c r="AL117" i="76" s="1"/>
  <c r="AL118" i="76" s="1"/>
  <c r="AL119" i="76" s="1"/>
  <c r="BB111" i="76"/>
  <c r="BB112" i="76" s="1"/>
  <c r="BB113" i="76" s="1"/>
  <c r="BB114" i="76" s="1"/>
  <c r="BB115" i="76" s="1"/>
  <c r="BB116" i="76" s="1"/>
  <c r="BB117" i="76" s="1"/>
  <c r="BB118" i="76" s="1"/>
  <c r="BB119" i="76" s="1"/>
  <c r="BR111" i="76"/>
  <c r="BR112" i="76" s="1"/>
  <c r="BR113" i="76" s="1"/>
  <c r="BR114" i="76" s="1"/>
  <c r="BR115" i="76" s="1"/>
  <c r="BR116" i="76" s="1"/>
  <c r="BR117" i="76" s="1"/>
  <c r="BR118" i="76" s="1"/>
  <c r="BR119" i="76" s="1"/>
  <c r="CH111" i="76"/>
  <c r="CH112" i="76" s="1"/>
  <c r="CH113" i="76" s="1"/>
  <c r="CH114" i="76" s="1"/>
  <c r="CH115" i="76" s="1"/>
  <c r="CH116" i="76" s="1"/>
  <c r="CH117" i="76" s="1"/>
  <c r="CH118" i="76" s="1"/>
  <c r="CH119" i="76" s="1"/>
  <c r="CX111" i="76"/>
  <c r="CX112" i="76" s="1"/>
  <c r="CX113" i="76" s="1"/>
  <c r="CX114" i="76" s="1"/>
  <c r="CX115" i="76" s="1"/>
  <c r="CX116" i="76" s="1"/>
  <c r="CX117" i="76" s="1"/>
  <c r="CX118" i="76" s="1"/>
  <c r="CX119" i="76" s="1"/>
  <c r="DN111" i="76"/>
  <c r="DN112" i="76" s="1"/>
  <c r="DN113" i="76" s="1"/>
  <c r="DN114" i="76" s="1"/>
  <c r="DN115" i="76" s="1"/>
  <c r="DN116" i="76" s="1"/>
  <c r="DN117" i="76" s="1"/>
  <c r="DN118" i="76" s="1"/>
  <c r="DN119" i="76" s="1"/>
  <c r="J30" i="76"/>
  <c r="Z30" i="76"/>
  <c r="AP30" i="76"/>
  <c r="BF30" i="76"/>
  <c r="BV30" i="76"/>
  <c r="CL30" i="76"/>
  <c r="DB30" i="76"/>
  <c r="DR30" i="76"/>
  <c r="BB71" i="76"/>
  <c r="CT71" i="76"/>
  <c r="J72" i="76"/>
  <c r="J73" i="76" s="1"/>
  <c r="J74" i="76" s="1"/>
  <c r="DB72" i="76"/>
  <c r="DB73" i="76" s="1"/>
  <c r="DB74" i="76" s="1"/>
  <c r="DH75" i="76"/>
  <c r="X78" i="76"/>
  <c r="X79" i="76" s="1"/>
  <c r="X80" i="76" s="1"/>
  <c r="X81" i="76" s="1"/>
  <c r="X82" i="76" s="1"/>
  <c r="X83" i="76" s="1"/>
  <c r="X84" i="76" s="1"/>
  <c r="X85" i="76" s="1"/>
  <c r="CT77" i="76"/>
  <c r="CT78" i="76" s="1"/>
  <c r="CT79" i="76" s="1"/>
  <c r="CT80" i="76" s="1"/>
  <c r="CT81" i="76" s="1"/>
  <c r="CT82" i="76" s="1"/>
  <c r="CT83" i="76" s="1"/>
  <c r="CT84" i="76" s="1"/>
  <c r="CT85" i="76" s="1"/>
  <c r="T88" i="76"/>
  <c r="T89" i="76" s="1"/>
  <c r="T90" i="76" s="1"/>
  <c r="T91" i="76" s="1"/>
  <c r="T92" i="76" s="1"/>
  <c r="T93" i="76" s="1"/>
  <c r="T94" i="76" s="1"/>
  <c r="T95" i="76" s="1"/>
  <c r="T96" i="76" s="1"/>
  <c r="T97" i="76" s="1"/>
  <c r="T98" i="76" s="1"/>
  <c r="CV88" i="76"/>
  <c r="CV89" i="76" s="1"/>
  <c r="CV90" i="76" s="1"/>
  <c r="CV91" i="76" s="1"/>
  <c r="CV92" i="76" s="1"/>
  <c r="CV93" i="76" s="1"/>
  <c r="CV94" i="76" s="1"/>
  <c r="CV95" i="76" s="1"/>
  <c r="CV96" i="76" s="1"/>
  <c r="CV97" i="76" s="1"/>
  <c r="CV98" i="76" s="1"/>
  <c r="AN111" i="76"/>
  <c r="AN112" i="76" s="1"/>
  <c r="AN113" i="76" s="1"/>
  <c r="AN114" i="76" s="1"/>
  <c r="AN115" i="76" s="1"/>
  <c r="AN116" i="76" s="1"/>
  <c r="AN117" i="76" s="1"/>
  <c r="AN118" i="76" s="1"/>
  <c r="AN119" i="76" s="1"/>
  <c r="BD111" i="76"/>
  <c r="BD112" i="76" s="1"/>
  <c r="BD113" i="76" s="1"/>
  <c r="BD114" i="76" s="1"/>
  <c r="BD115" i="76" s="1"/>
  <c r="BD116" i="76" s="1"/>
  <c r="BD117" i="76" s="1"/>
  <c r="BD118" i="76" s="1"/>
  <c r="BD119" i="76" s="1"/>
  <c r="BT111" i="76"/>
  <c r="BT112" i="76" s="1"/>
  <c r="BT113" i="76" s="1"/>
  <c r="BT114" i="76" s="1"/>
  <c r="BT115" i="76" s="1"/>
  <c r="BT116" i="76" s="1"/>
  <c r="BT117" i="76" s="1"/>
  <c r="BT118" i="76" s="1"/>
  <c r="BT119" i="76" s="1"/>
  <c r="CJ111" i="76"/>
  <c r="CJ112" i="76" s="1"/>
  <c r="CJ113" i="76" s="1"/>
  <c r="CJ114" i="76" s="1"/>
  <c r="CJ115" i="76" s="1"/>
  <c r="CJ116" i="76" s="1"/>
  <c r="CJ117" i="76" s="1"/>
  <c r="CJ118" i="76" s="1"/>
  <c r="CJ119" i="76" s="1"/>
  <c r="CZ111" i="76"/>
  <c r="CZ112" i="76" s="1"/>
  <c r="CZ113" i="76" s="1"/>
  <c r="CZ114" i="76" s="1"/>
  <c r="CZ115" i="76" s="1"/>
  <c r="CZ116" i="76" s="1"/>
  <c r="CZ117" i="76" s="1"/>
  <c r="CZ118" i="76" s="1"/>
  <c r="CZ119" i="76" s="1"/>
  <c r="DP111" i="76"/>
  <c r="DP112" i="76" s="1"/>
  <c r="DP113" i="76" s="1"/>
  <c r="DP114" i="76" s="1"/>
  <c r="DP115" i="76" s="1"/>
  <c r="DP116" i="76" s="1"/>
  <c r="DP117" i="76" s="1"/>
  <c r="DP118" i="76" s="1"/>
  <c r="DP119" i="76" s="1"/>
  <c r="DP120" i="76" s="1"/>
  <c r="L30" i="76"/>
  <c r="AB30" i="76"/>
  <c r="AR30" i="76"/>
  <c r="BH30" i="76"/>
  <c r="BX30" i="76"/>
  <c r="CN30" i="76"/>
  <c r="DD30" i="76"/>
  <c r="DT30" i="76"/>
  <c r="R71" i="76"/>
  <c r="CX71" i="76"/>
  <c r="DR72" i="76"/>
  <c r="DR73" i="76" s="1"/>
  <c r="DR74" i="76" s="1"/>
  <c r="T86" i="76"/>
  <c r="BP77" i="76"/>
  <c r="BP78" i="76" s="1"/>
  <c r="BP79" i="76" s="1"/>
  <c r="BP80" i="76" s="1"/>
  <c r="BP81" i="76" s="1"/>
  <c r="BP82" i="76" s="1"/>
  <c r="BP83" i="76" s="1"/>
  <c r="BP84" i="76" s="1"/>
  <c r="BP85" i="76" s="1"/>
  <c r="DL77" i="76"/>
  <c r="DL78" i="76" s="1"/>
  <c r="DL79" i="76" s="1"/>
  <c r="DL80" i="76" s="1"/>
  <c r="DL81" i="76" s="1"/>
  <c r="DL82" i="76" s="1"/>
  <c r="DL83" i="76" s="1"/>
  <c r="DL84" i="76" s="1"/>
  <c r="DL85" i="76" s="1"/>
  <c r="BB88" i="76"/>
  <c r="BB89" i="76" s="1"/>
  <c r="BB90" i="76" s="1"/>
  <c r="BB91" i="76" s="1"/>
  <c r="BB92" i="76" s="1"/>
  <c r="BB93" i="76" s="1"/>
  <c r="BB94" i="76" s="1"/>
  <c r="BB95" i="76" s="1"/>
  <c r="BB96" i="76" s="1"/>
  <c r="BB97" i="76" s="1"/>
  <c r="BB98" i="76" s="1"/>
  <c r="DN88" i="76"/>
  <c r="DN89" i="76" s="1"/>
  <c r="DN90" i="76" s="1"/>
  <c r="DN91" i="76" s="1"/>
  <c r="DN92" i="76" s="1"/>
  <c r="DN93" i="76" s="1"/>
  <c r="DN94" i="76" s="1"/>
  <c r="DN95" i="76" s="1"/>
  <c r="DN96" i="76" s="1"/>
  <c r="DN97" i="76" s="1"/>
  <c r="DN98" i="76" s="1"/>
  <c r="AP111" i="76"/>
  <c r="AP112" i="76" s="1"/>
  <c r="AP113" i="76" s="1"/>
  <c r="AP114" i="76" s="1"/>
  <c r="AP115" i="76" s="1"/>
  <c r="AP116" i="76" s="1"/>
  <c r="AP117" i="76" s="1"/>
  <c r="AP118" i="76" s="1"/>
  <c r="AP119" i="76" s="1"/>
  <c r="N30" i="76"/>
  <c r="AD30" i="76"/>
  <c r="AT30" i="76"/>
  <c r="BJ30" i="76"/>
  <c r="BZ30" i="76"/>
  <c r="CP30" i="76"/>
  <c r="DF30" i="76"/>
  <c r="DV30" i="76"/>
  <c r="V71" i="76"/>
  <c r="BN71" i="76"/>
  <c r="Z72" i="76"/>
  <c r="Z73" i="76" s="1"/>
  <c r="Z74" i="76" s="1"/>
  <c r="P75" i="76"/>
  <c r="CF88" i="76"/>
  <c r="CF89" i="76" s="1"/>
  <c r="CF90" i="76" s="1"/>
  <c r="CF91" i="76" s="1"/>
  <c r="CF92" i="76" s="1"/>
  <c r="CF93" i="76" s="1"/>
  <c r="CF94" i="76" s="1"/>
  <c r="CF95" i="76" s="1"/>
  <c r="CF96" i="76" s="1"/>
  <c r="CF97" i="76" s="1"/>
  <c r="CF98" i="76" s="1"/>
  <c r="AL88" i="76"/>
  <c r="AL89" i="76" s="1"/>
  <c r="AL90" i="76" s="1"/>
  <c r="AL91" i="76" s="1"/>
  <c r="AL92" i="76" s="1"/>
  <c r="AL93" i="76" s="1"/>
  <c r="AL94" i="76" s="1"/>
  <c r="AL95" i="76" s="1"/>
  <c r="AL96" i="76" s="1"/>
  <c r="AL97" i="76" s="1"/>
  <c r="AL98" i="76" s="1"/>
  <c r="CH88" i="76"/>
  <c r="CH89" i="76" s="1"/>
  <c r="CH90" i="76" s="1"/>
  <c r="CH91" i="76" s="1"/>
  <c r="CH92" i="76" s="1"/>
  <c r="CH93" i="76" s="1"/>
  <c r="CH94" i="76" s="1"/>
  <c r="CH95" i="76" s="1"/>
  <c r="CH96" i="76" s="1"/>
  <c r="CH97" i="76" s="1"/>
  <c r="CH98" i="76" s="1"/>
  <c r="BF111" i="76"/>
  <c r="BF112" i="76" s="1"/>
  <c r="BF113" i="76" s="1"/>
  <c r="BF114" i="76" s="1"/>
  <c r="BF115" i="76" s="1"/>
  <c r="BF116" i="76" s="1"/>
  <c r="BF117" i="76" s="1"/>
  <c r="BF118" i="76" s="1"/>
  <c r="BF119" i="76" s="1"/>
  <c r="DR111" i="76"/>
  <c r="DR112" i="76" s="1"/>
  <c r="DR113" i="76" s="1"/>
  <c r="DR114" i="76" s="1"/>
  <c r="DR115" i="76" s="1"/>
  <c r="DR116" i="76" s="1"/>
  <c r="DR117" i="76" s="1"/>
  <c r="DR118" i="76" s="1"/>
  <c r="DR119" i="76" s="1"/>
  <c r="AJ72" i="76"/>
  <c r="AJ73" i="76" s="1"/>
  <c r="AJ74" i="76" s="1"/>
  <c r="BP72" i="76"/>
  <c r="BP73" i="76" s="1"/>
  <c r="BP74" i="76" s="1"/>
  <c r="CF72" i="76"/>
  <c r="CF73" i="76" s="1"/>
  <c r="CF74" i="76" s="1"/>
  <c r="CV72" i="76"/>
  <c r="CV73" i="76" s="1"/>
  <c r="CV74" i="76" s="1"/>
  <c r="DL72" i="76"/>
  <c r="DL73" i="76" s="1"/>
  <c r="DL74" i="76" s="1"/>
  <c r="BB77" i="76"/>
  <c r="BB78" i="76" s="1"/>
  <c r="BB79" i="76" s="1"/>
  <c r="BB80" i="76" s="1"/>
  <c r="BB81" i="76" s="1"/>
  <c r="BB82" i="76" s="1"/>
  <c r="BB83" i="76" s="1"/>
  <c r="BB84" i="76" s="1"/>
  <c r="BB85" i="76" s="1"/>
  <c r="BR77" i="76"/>
  <c r="BR78" i="76" s="1"/>
  <c r="BR79" i="76" s="1"/>
  <c r="BR80" i="76" s="1"/>
  <c r="BR81" i="76" s="1"/>
  <c r="BR82" i="76" s="1"/>
  <c r="BR83" i="76" s="1"/>
  <c r="BR84" i="76" s="1"/>
  <c r="BR85" i="76" s="1"/>
  <c r="CH77" i="76"/>
  <c r="CH78" i="76" s="1"/>
  <c r="CH79" i="76" s="1"/>
  <c r="CH80" i="76" s="1"/>
  <c r="CH81" i="76" s="1"/>
  <c r="CH82" i="76" s="1"/>
  <c r="CH83" i="76" s="1"/>
  <c r="CH84" i="76" s="1"/>
  <c r="CH85" i="76" s="1"/>
  <c r="H88" i="76"/>
  <c r="H89" i="76" s="1"/>
  <c r="H90" i="76" s="1"/>
  <c r="H91" i="76" s="1"/>
  <c r="H92" i="76" s="1"/>
  <c r="H93" i="76" s="1"/>
  <c r="H94" i="76" s="1"/>
  <c r="H95" i="76" s="1"/>
  <c r="H96" i="76" s="1"/>
  <c r="H97" i="76" s="1"/>
  <c r="H98" i="76" s="1"/>
  <c r="X88" i="76"/>
  <c r="X89" i="76" s="1"/>
  <c r="X90" i="76" s="1"/>
  <c r="X91" i="76" s="1"/>
  <c r="X92" i="76" s="1"/>
  <c r="X93" i="76" s="1"/>
  <c r="X94" i="76" s="1"/>
  <c r="X95" i="76" s="1"/>
  <c r="X96" i="76" s="1"/>
  <c r="X97" i="76" s="1"/>
  <c r="X98" i="76" s="1"/>
  <c r="AN88" i="76"/>
  <c r="AN89" i="76" s="1"/>
  <c r="AN90" i="76" s="1"/>
  <c r="AN91" i="76" s="1"/>
  <c r="AN92" i="76" s="1"/>
  <c r="AN93" i="76" s="1"/>
  <c r="AN94" i="76" s="1"/>
  <c r="AN95" i="76" s="1"/>
  <c r="AN96" i="76" s="1"/>
  <c r="AN97" i="76" s="1"/>
  <c r="AN98" i="76" s="1"/>
  <c r="BD88" i="76"/>
  <c r="BD89" i="76" s="1"/>
  <c r="BD90" i="76" s="1"/>
  <c r="BD91" i="76" s="1"/>
  <c r="BD92" i="76" s="1"/>
  <c r="BD93" i="76" s="1"/>
  <c r="BD94" i="76" s="1"/>
  <c r="BD95" i="76" s="1"/>
  <c r="BD96" i="76" s="1"/>
  <c r="BD97" i="76" s="1"/>
  <c r="BD98" i="76" s="1"/>
  <c r="BT88" i="76"/>
  <c r="BT89" i="76" s="1"/>
  <c r="BT90" i="76" s="1"/>
  <c r="BT91" i="76" s="1"/>
  <c r="BT92" i="76" s="1"/>
  <c r="BT93" i="76" s="1"/>
  <c r="BT94" i="76" s="1"/>
  <c r="BT95" i="76" s="1"/>
  <c r="BT96" i="76" s="1"/>
  <c r="BT97" i="76" s="1"/>
  <c r="BT98" i="76" s="1"/>
  <c r="CJ88" i="76"/>
  <c r="CJ89" i="76" s="1"/>
  <c r="CJ90" i="76" s="1"/>
  <c r="CJ91" i="76" s="1"/>
  <c r="CJ92" i="76" s="1"/>
  <c r="CJ93" i="76" s="1"/>
  <c r="CJ94" i="76" s="1"/>
  <c r="CJ95" i="76" s="1"/>
  <c r="CJ96" i="76" s="1"/>
  <c r="CJ97" i="76" s="1"/>
  <c r="CJ98" i="76" s="1"/>
  <c r="CZ88" i="76"/>
  <c r="CZ89" i="76" s="1"/>
  <c r="CZ90" i="76" s="1"/>
  <c r="CZ91" i="76" s="1"/>
  <c r="CZ92" i="76" s="1"/>
  <c r="CZ93" i="76" s="1"/>
  <c r="CZ94" i="76" s="1"/>
  <c r="CZ95" i="76" s="1"/>
  <c r="CZ96" i="76" s="1"/>
  <c r="CZ97" i="76" s="1"/>
  <c r="CZ98" i="76" s="1"/>
  <c r="DP88" i="76"/>
  <c r="DP89" i="76" s="1"/>
  <c r="DP90" i="76" s="1"/>
  <c r="DP91" i="76" s="1"/>
  <c r="DP92" i="76" s="1"/>
  <c r="DP93" i="76" s="1"/>
  <c r="DP94" i="76" s="1"/>
  <c r="DP95" i="76" s="1"/>
  <c r="DP96" i="76" s="1"/>
  <c r="DP97" i="76" s="1"/>
  <c r="DP98" i="76" s="1"/>
  <c r="AR111" i="76"/>
  <c r="AR112" i="76" s="1"/>
  <c r="AR113" i="76" s="1"/>
  <c r="AR114" i="76" s="1"/>
  <c r="AR115" i="76" s="1"/>
  <c r="AR116" i="76" s="1"/>
  <c r="AR117" i="76" s="1"/>
  <c r="AR118" i="76" s="1"/>
  <c r="AR119" i="76" s="1"/>
  <c r="BH111" i="76"/>
  <c r="BH112" i="76" s="1"/>
  <c r="BH113" i="76" s="1"/>
  <c r="BH114" i="76" s="1"/>
  <c r="BH115" i="76" s="1"/>
  <c r="BH116" i="76" s="1"/>
  <c r="BH117" i="76" s="1"/>
  <c r="BH118" i="76" s="1"/>
  <c r="BH119" i="76" s="1"/>
  <c r="BX111" i="76"/>
  <c r="BX112" i="76" s="1"/>
  <c r="BX113" i="76" s="1"/>
  <c r="BX114" i="76" s="1"/>
  <c r="BX115" i="76" s="1"/>
  <c r="BX116" i="76" s="1"/>
  <c r="BX117" i="76" s="1"/>
  <c r="BX118" i="76" s="1"/>
  <c r="BX119" i="76" s="1"/>
  <c r="CN111" i="76"/>
  <c r="CN112" i="76" s="1"/>
  <c r="CN113" i="76" s="1"/>
  <c r="CN114" i="76" s="1"/>
  <c r="CN115" i="76" s="1"/>
  <c r="CN116" i="76" s="1"/>
  <c r="CN117" i="76" s="1"/>
  <c r="CN118" i="76" s="1"/>
  <c r="CN119" i="76" s="1"/>
  <c r="DD111" i="76"/>
  <c r="DD112" i="76" s="1"/>
  <c r="DD113" i="76" s="1"/>
  <c r="DD114" i="76" s="1"/>
  <c r="DD115" i="76" s="1"/>
  <c r="DD116" i="76" s="1"/>
  <c r="DD117" i="76" s="1"/>
  <c r="DD118" i="76" s="1"/>
  <c r="DD119" i="76" s="1"/>
  <c r="DT111" i="76"/>
  <c r="DT112" i="76" s="1"/>
  <c r="DT113" i="76" s="1"/>
  <c r="DT114" i="76" s="1"/>
  <c r="DT115" i="76" s="1"/>
  <c r="DT116" i="76" s="1"/>
  <c r="DT117" i="76" s="1"/>
  <c r="DT118" i="76" s="1"/>
  <c r="DT119" i="76" s="1"/>
  <c r="P30" i="76"/>
  <c r="AF30" i="76"/>
  <c r="AV30" i="76"/>
  <c r="BL30" i="76"/>
  <c r="CB30" i="76"/>
  <c r="CR30" i="76"/>
  <c r="DH30" i="76"/>
  <c r="DX30" i="76"/>
  <c r="BR71" i="76"/>
  <c r="DJ71" i="76"/>
  <c r="AF75" i="76"/>
  <c r="F78" i="76"/>
  <c r="BJ77" i="76"/>
  <c r="BJ78" i="76" s="1"/>
  <c r="BJ79" i="76" s="1"/>
  <c r="BJ80" i="76" s="1"/>
  <c r="BJ81" i="76" s="1"/>
  <c r="BJ82" i="76" s="1"/>
  <c r="BJ83" i="76" s="1"/>
  <c r="BJ84" i="76" s="1"/>
  <c r="BJ85" i="76" s="1"/>
  <c r="BP88" i="76"/>
  <c r="BP89" i="76" s="1"/>
  <c r="BP90" i="76" s="1"/>
  <c r="BP91" i="76" s="1"/>
  <c r="BP92" i="76" s="1"/>
  <c r="BP93" i="76" s="1"/>
  <c r="BP94" i="76" s="1"/>
  <c r="BP95" i="76" s="1"/>
  <c r="BP96" i="76" s="1"/>
  <c r="BP97" i="76" s="1"/>
  <c r="BP98" i="76" s="1"/>
  <c r="AZ77" i="76"/>
  <c r="AZ78" i="76" s="1"/>
  <c r="AZ79" i="76" s="1"/>
  <c r="AZ80" i="76" s="1"/>
  <c r="AZ81" i="76" s="1"/>
  <c r="AZ82" i="76" s="1"/>
  <c r="AZ83" i="76" s="1"/>
  <c r="AZ84" i="76" s="1"/>
  <c r="AZ85" i="76" s="1"/>
  <c r="CV77" i="76"/>
  <c r="CV78" i="76" s="1"/>
  <c r="CV79" i="76" s="1"/>
  <c r="CV80" i="76" s="1"/>
  <c r="CV81" i="76" s="1"/>
  <c r="CV82" i="76" s="1"/>
  <c r="CV83" i="76" s="1"/>
  <c r="CV84" i="76" s="1"/>
  <c r="CV85" i="76" s="1"/>
  <c r="V88" i="76"/>
  <c r="V89" i="76" s="1"/>
  <c r="V90" i="76" s="1"/>
  <c r="V91" i="76" s="1"/>
  <c r="V92" i="76" s="1"/>
  <c r="V93" i="76" s="1"/>
  <c r="V94" i="76" s="1"/>
  <c r="V95" i="76" s="1"/>
  <c r="V96" i="76" s="1"/>
  <c r="V97" i="76" s="1"/>
  <c r="V98" i="76" s="1"/>
  <c r="BR88" i="76"/>
  <c r="BR89" i="76" s="1"/>
  <c r="BR90" i="76" s="1"/>
  <c r="BR91" i="76" s="1"/>
  <c r="BR92" i="76" s="1"/>
  <c r="BR93" i="76" s="1"/>
  <c r="BR94" i="76" s="1"/>
  <c r="BR95" i="76" s="1"/>
  <c r="BR96" i="76" s="1"/>
  <c r="BR97" i="76" s="1"/>
  <c r="BR98" i="76" s="1"/>
  <c r="CX88" i="76"/>
  <c r="CX89" i="76" s="1"/>
  <c r="CX90" i="76" s="1"/>
  <c r="CX91" i="76" s="1"/>
  <c r="CX92" i="76" s="1"/>
  <c r="CX93" i="76" s="1"/>
  <c r="CX94" i="76" s="1"/>
  <c r="CX95" i="76" s="1"/>
  <c r="CX96" i="76" s="1"/>
  <c r="CX97" i="76" s="1"/>
  <c r="CX98" i="76" s="1"/>
  <c r="BV111" i="76"/>
  <c r="BV112" i="76" s="1"/>
  <c r="BV113" i="76" s="1"/>
  <c r="BV114" i="76" s="1"/>
  <c r="BV115" i="76" s="1"/>
  <c r="BV116" i="76" s="1"/>
  <c r="BV117" i="76" s="1"/>
  <c r="BV118" i="76" s="1"/>
  <c r="BV119" i="76" s="1"/>
  <c r="CL111" i="76"/>
  <c r="CL112" i="76" s="1"/>
  <c r="CL113" i="76" s="1"/>
  <c r="CL114" i="76" s="1"/>
  <c r="CL115" i="76" s="1"/>
  <c r="CL116" i="76" s="1"/>
  <c r="CL117" i="76" s="1"/>
  <c r="CL118" i="76" s="1"/>
  <c r="CL119" i="76" s="1"/>
  <c r="DB111" i="76"/>
  <c r="DB112" i="76" s="1"/>
  <c r="DB113" i="76" s="1"/>
  <c r="DB114" i="76" s="1"/>
  <c r="DB115" i="76" s="1"/>
  <c r="DB116" i="76" s="1"/>
  <c r="DB117" i="76" s="1"/>
  <c r="DB118" i="76" s="1"/>
  <c r="DB119" i="76" s="1"/>
  <c r="T72" i="76"/>
  <c r="T73" i="76" s="1"/>
  <c r="T74" i="76" s="1"/>
  <c r="AN86" i="76"/>
  <c r="BD77" i="76"/>
  <c r="BD78" i="76" s="1"/>
  <c r="BD79" i="76" s="1"/>
  <c r="BD80" i="76" s="1"/>
  <c r="BD81" i="76" s="1"/>
  <c r="BD82" i="76" s="1"/>
  <c r="BD83" i="76" s="1"/>
  <c r="BD84" i="76" s="1"/>
  <c r="BD85" i="76" s="1"/>
  <c r="BT77" i="76"/>
  <c r="BT78" i="76" s="1"/>
  <c r="BT79" i="76" s="1"/>
  <c r="BT80" i="76" s="1"/>
  <c r="BT81" i="76" s="1"/>
  <c r="BT82" i="76" s="1"/>
  <c r="BT83" i="76" s="1"/>
  <c r="BT84" i="76" s="1"/>
  <c r="BT85" i="76" s="1"/>
  <c r="CJ77" i="76"/>
  <c r="CJ78" i="76" s="1"/>
  <c r="CJ79" i="76" s="1"/>
  <c r="CJ80" i="76" s="1"/>
  <c r="CJ81" i="76" s="1"/>
  <c r="CJ82" i="76" s="1"/>
  <c r="CJ83" i="76" s="1"/>
  <c r="CJ84" i="76" s="1"/>
  <c r="CJ85" i="76" s="1"/>
  <c r="DP77" i="76"/>
  <c r="DP78" i="76" s="1"/>
  <c r="DP79" i="76" s="1"/>
  <c r="DP80" i="76" s="1"/>
  <c r="DP81" i="76" s="1"/>
  <c r="DP82" i="76" s="1"/>
  <c r="DP83" i="76" s="1"/>
  <c r="DP84" i="76" s="1"/>
  <c r="DP85" i="76" s="1"/>
  <c r="J99" i="76"/>
  <c r="Z88" i="76"/>
  <c r="Z89" i="76" s="1"/>
  <c r="Z90" i="76" s="1"/>
  <c r="Z91" i="76" s="1"/>
  <c r="Z92" i="76" s="1"/>
  <c r="Z93" i="76" s="1"/>
  <c r="Z94" i="76" s="1"/>
  <c r="Z95" i="76" s="1"/>
  <c r="Z96" i="76" s="1"/>
  <c r="Z97" i="76" s="1"/>
  <c r="Z98" i="76" s="1"/>
  <c r="AP88" i="76"/>
  <c r="AP89" i="76" s="1"/>
  <c r="AP90" i="76" s="1"/>
  <c r="AP91" i="76" s="1"/>
  <c r="AP92" i="76" s="1"/>
  <c r="AP93" i="76" s="1"/>
  <c r="AP94" i="76" s="1"/>
  <c r="AP95" i="76" s="1"/>
  <c r="AP96" i="76" s="1"/>
  <c r="AP97" i="76" s="1"/>
  <c r="AP98" i="76" s="1"/>
  <c r="BF88" i="76"/>
  <c r="BF89" i="76" s="1"/>
  <c r="BF90" i="76" s="1"/>
  <c r="BF91" i="76" s="1"/>
  <c r="BF92" i="76" s="1"/>
  <c r="BF93" i="76" s="1"/>
  <c r="BF94" i="76" s="1"/>
  <c r="BF95" i="76" s="1"/>
  <c r="BF96" i="76" s="1"/>
  <c r="BF97" i="76" s="1"/>
  <c r="BF98" i="76" s="1"/>
  <c r="BV88" i="76"/>
  <c r="BV89" i="76" s="1"/>
  <c r="BV90" i="76" s="1"/>
  <c r="BV91" i="76" s="1"/>
  <c r="BV92" i="76" s="1"/>
  <c r="BV93" i="76" s="1"/>
  <c r="BV94" i="76" s="1"/>
  <c r="BV95" i="76" s="1"/>
  <c r="BV96" i="76" s="1"/>
  <c r="BV97" i="76" s="1"/>
  <c r="BV98" i="76" s="1"/>
  <c r="CL99" i="76"/>
  <c r="DB88" i="76"/>
  <c r="DB89" i="76" s="1"/>
  <c r="DB90" i="76" s="1"/>
  <c r="DB91" i="76" s="1"/>
  <c r="DB92" i="76" s="1"/>
  <c r="DB93" i="76" s="1"/>
  <c r="DB94" i="76" s="1"/>
  <c r="DB95" i="76" s="1"/>
  <c r="DB96" i="76" s="1"/>
  <c r="DB97" i="76" s="1"/>
  <c r="DB98" i="76" s="1"/>
  <c r="DR88" i="76"/>
  <c r="DR89" i="76" s="1"/>
  <c r="DR90" i="76" s="1"/>
  <c r="DR91" i="76" s="1"/>
  <c r="DR92" i="76" s="1"/>
  <c r="DR93" i="76" s="1"/>
  <c r="DR94" i="76" s="1"/>
  <c r="DR95" i="76" s="1"/>
  <c r="DR96" i="76" s="1"/>
  <c r="DR97" i="76" s="1"/>
  <c r="DR98" i="76" s="1"/>
  <c r="AD111" i="76"/>
  <c r="AD112" i="76" s="1"/>
  <c r="AD113" i="76" s="1"/>
  <c r="AD114" i="76" s="1"/>
  <c r="AD115" i="76" s="1"/>
  <c r="AD116" i="76" s="1"/>
  <c r="AD117" i="76" s="1"/>
  <c r="AD118" i="76" s="1"/>
  <c r="AD119" i="76" s="1"/>
  <c r="AT111" i="76"/>
  <c r="AT112" i="76" s="1"/>
  <c r="AT113" i="76" s="1"/>
  <c r="AT114" i="76" s="1"/>
  <c r="AT115" i="76" s="1"/>
  <c r="AT116" i="76" s="1"/>
  <c r="AT117" i="76" s="1"/>
  <c r="AT118" i="76" s="1"/>
  <c r="AT119" i="76" s="1"/>
  <c r="BJ111" i="76"/>
  <c r="BJ112" i="76" s="1"/>
  <c r="BJ113" i="76" s="1"/>
  <c r="BJ114" i="76" s="1"/>
  <c r="BJ115" i="76" s="1"/>
  <c r="BJ116" i="76" s="1"/>
  <c r="BJ117" i="76" s="1"/>
  <c r="BJ118" i="76" s="1"/>
  <c r="BJ119" i="76" s="1"/>
  <c r="BZ111" i="76"/>
  <c r="BZ112" i="76" s="1"/>
  <c r="BZ113" i="76" s="1"/>
  <c r="BZ114" i="76" s="1"/>
  <c r="BZ115" i="76" s="1"/>
  <c r="BZ116" i="76" s="1"/>
  <c r="BZ117" i="76" s="1"/>
  <c r="BZ118" i="76" s="1"/>
  <c r="BZ119" i="76" s="1"/>
  <c r="CP111" i="76"/>
  <c r="CP112" i="76" s="1"/>
  <c r="CP113" i="76" s="1"/>
  <c r="CP114" i="76" s="1"/>
  <c r="CP115" i="76" s="1"/>
  <c r="CP116" i="76" s="1"/>
  <c r="CP117" i="76" s="1"/>
  <c r="CP118" i="76" s="1"/>
  <c r="CP119" i="76" s="1"/>
  <c r="DF111" i="76"/>
  <c r="DF112" i="76" s="1"/>
  <c r="DF113" i="76" s="1"/>
  <c r="DF114" i="76" s="1"/>
  <c r="DF115" i="76" s="1"/>
  <c r="DF116" i="76" s="1"/>
  <c r="DF117" i="76" s="1"/>
  <c r="DF118" i="76" s="1"/>
  <c r="DF119" i="76" s="1"/>
  <c r="DV111" i="76"/>
  <c r="DV112" i="76" s="1"/>
  <c r="DV113" i="76" s="1"/>
  <c r="DV114" i="76" s="1"/>
  <c r="DV115" i="76" s="1"/>
  <c r="DV116" i="76" s="1"/>
  <c r="DV117" i="76" s="1"/>
  <c r="DV118" i="76" s="1"/>
  <c r="DV119" i="76" s="1"/>
  <c r="AH30" i="76"/>
  <c r="CD30" i="76"/>
  <c r="DN71" i="76"/>
  <c r="AV75" i="76"/>
  <c r="CF77" i="76"/>
  <c r="CF78" i="76" s="1"/>
  <c r="CF79" i="76" s="1"/>
  <c r="CF80" i="76" s="1"/>
  <c r="CF81" i="76" s="1"/>
  <c r="CF82" i="76" s="1"/>
  <c r="CF83" i="76" s="1"/>
  <c r="CF84" i="76" s="1"/>
  <c r="CF85" i="76" s="1"/>
  <c r="AH77" i="76"/>
  <c r="AH78" i="76" s="1"/>
  <c r="AH79" i="76" s="1"/>
  <c r="AH80" i="76" s="1"/>
  <c r="AH81" i="76" s="1"/>
  <c r="AH82" i="76" s="1"/>
  <c r="AH83" i="76" s="1"/>
  <c r="AH84" i="76" s="1"/>
  <c r="AH85" i="76" s="1"/>
  <c r="DL88" i="76"/>
  <c r="DL89" i="76" s="1"/>
  <c r="DL90" i="76" s="1"/>
  <c r="DL91" i="76" s="1"/>
  <c r="DL92" i="76" s="1"/>
  <c r="DL93" i="76" s="1"/>
  <c r="DL94" i="76" s="1"/>
  <c r="DL95" i="76" s="1"/>
  <c r="DL96" i="76" s="1"/>
  <c r="DL97" i="76" s="1"/>
  <c r="DL98" i="76" s="1"/>
  <c r="AJ77" i="76"/>
  <c r="AJ78" i="76" s="1"/>
  <c r="AJ79" i="76" s="1"/>
  <c r="AJ80" i="76" s="1"/>
  <c r="AJ81" i="76" s="1"/>
  <c r="AJ82" i="76" s="1"/>
  <c r="AJ83" i="76" s="1"/>
  <c r="AJ84" i="76" s="1"/>
  <c r="AJ85" i="76" s="1"/>
  <c r="F88" i="76"/>
  <c r="DZ87" i="76"/>
  <c r="AZ72" i="76"/>
  <c r="AZ73" i="76" s="1"/>
  <c r="AZ74" i="76" s="1"/>
  <c r="AP77" i="76"/>
  <c r="AP78" i="76" s="1"/>
  <c r="AP79" i="76" s="1"/>
  <c r="AP80" i="76" s="1"/>
  <c r="AP81" i="76" s="1"/>
  <c r="AP82" i="76" s="1"/>
  <c r="AP83" i="76" s="1"/>
  <c r="AP84" i="76" s="1"/>
  <c r="AP85" i="76" s="1"/>
  <c r="BF77" i="76"/>
  <c r="BF78" i="76" s="1"/>
  <c r="BF79" i="76" s="1"/>
  <c r="BF80" i="76" s="1"/>
  <c r="BF81" i="76" s="1"/>
  <c r="BF82" i="76" s="1"/>
  <c r="BF83" i="76" s="1"/>
  <c r="BF84" i="76" s="1"/>
  <c r="BF85" i="76" s="1"/>
  <c r="BV77" i="76"/>
  <c r="BV78" i="76" s="1"/>
  <c r="BV79" i="76" s="1"/>
  <c r="BV80" i="76" s="1"/>
  <c r="BV81" i="76" s="1"/>
  <c r="BV82" i="76" s="1"/>
  <c r="BV83" i="76" s="1"/>
  <c r="BV84" i="76" s="1"/>
  <c r="BV85" i="76" s="1"/>
  <c r="CL77" i="76"/>
  <c r="CL78" i="76" s="1"/>
  <c r="CL79" i="76" s="1"/>
  <c r="CL80" i="76" s="1"/>
  <c r="CL81" i="76" s="1"/>
  <c r="CL82" i="76" s="1"/>
  <c r="CL83" i="76" s="1"/>
  <c r="CL84" i="76" s="1"/>
  <c r="CL85" i="76" s="1"/>
  <c r="DB77" i="76"/>
  <c r="DB78" i="76" s="1"/>
  <c r="DB79" i="76" s="1"/>
  <c r="DB80" i="76" s="1"/>
  <c r="DB81" i="76" s="1"/>
  <c r="DB82" i="76" s="1"/>
  <c r="DB83" i="76" s="1"/>
  <c r="DB84" i="76" s="1"/>
  <c r="DB85" i="76" s="1"/>
  <c r="DR77" i="76"/>
  <c r="DR78" i="76" s="1"/>
  <c r="DR79" i="76" s="1"/>
  <c r="DR80" i="76" s="1"/>
  <c r="DR81" i="76" s="1"/>
  <c r="DR82" i="76" s="1"/>
  <c r="DR83" i="76" s="1"/>
  <c r="DR84" i="76" s="1"/>
  <c r="DR85" i="76" s="1"/>
  <c r="L88" i="76"/>
  <c r="L89" i="76" s="1"/>
  <c r="L90" i="76" s="1"/>
  <c r="L91" i="76" s="1"/>
  <c r="L92" i="76" s="1"/>
  <c r="L93" i="76" s="1"/>
  <c r="L94" i="76" s="1"/>
  <c r="L95" i="76" s="1"/>
  <c r="L96" i="76" s="1"/>
  <c r="L97" i="76" s="1"/>
  <c r="L98" i="76" s="1"/>
  <c r="AB88" i="76"/>
  <c r="AB89" i="76" s="1"/>
  <c r="AB90" i="76" s="1"/>
  <c r="AB91" i="76" s="1"/>
  <c r="AB92" i="76" s="1"/>
  <c r="AB93" i="76" s="1"/>
  <c r="AB94" i="76" s="1"/>
  <c r="AB95" i="76" s="1"/>
  <c r="AB96" i="76" s="1"/>
  <c r="AB97" i="76" s="1"/>
  <c r="AB98" i="76" s="1"/>
  <c r="AR88" i="76"/>
  <c r="AR89" i="76" s="1"/>
  <c r="AR90" i="76" s="1"/>
  <c r="AR91" i="76" s="1"/>
  <c r="AR92" i="76" s="1"/>
  <c r="AR93" i="76" s="1"/>
  <c r="AR94" i="76" s="1"/>
  <c r="AR95" i="76" s="1"/>
  <c r="AR96" i="76" s="1"/>
  <c r="AR97" i="76" s="1"/>
  <c r="AR98" i="76" s="1"/>
  <c r="BH88" i="76"/>
  <c r="BH89" i="76" s="1"/>
  <c r="BH90" i="76" s="1"/>
  <c r="BH91" i="76" s="1"/>
  <c r="BH92" i="76" s="1"/>
  <c r="BH93" i="76" s="1"/>
  <c r="BH94" i="76" s="1"/>
  <c r="BH95" i="76" s="1"/>
  <c r="BH96" i="76" s="1"/>
  <c r="BH97" i="76" s="1"/>
  <c r="BH98" i="76" s="1"/>
  <c r="BX88" i="76"/>
  <c r="BX89" i="76" s="1"/>
  <c r="BX90" i="76" s="1"/>
  <c r="BX91" i="76" s="1"/>
  <c r="BX92" i="76" s="1"/>
  <c r="BX93" i="76" s="1"/>
  <c r="BX94" i="76" s="1"/>
  <c r="BX95" i="76" s="1"/>
  <c r="BX96" i="76" s="1"/>
  <c r="BX97" i="76" s="1"/>
  <c r="BX98" i="76" s="1"/>
  <c r="CN88" i="76"/>
  <c r="CN89" i="76" s="1"/>
  <c r="CN90" i="76" s="1"/>
  <c r="CN91" i="76" s="1"/>
  <c r="CN92" i="76" s="1"/>
  <c r="CN93" i="76" s="1"/>
  <c r="CN94" i="76" s="1"/>
  <c r="CN95" i="76" s="1"/>
  <c r="CN96" i="76" s="1"/>
  <c r="CN97" i="76" s="1"/>
  <c r="CN98" i="76" s="1"/>
  <c r="DD88" i="76"/>
  <c r="DD89" i="76" s="1"/>
  <c r="DD90" i="76" s="1"/>
  <c r="DD91" i="76" s="1"/>
  <c r="DD92" i="76" s="1"/>
  <c r="DD93" i="76" s="1"/>
  <c r="DD94" i="76" s="1"/>
  <c r="DD95" i="76" s="1"/>
  <c r="DD96" i="76" s="1"/>
  <c r="DD97" i="76" s="1"/>
  <c r="DD98" i="76" s="1"/>
  <c r="DT88" i="76"/>
  <c r="DT89" i="76" s="1"/>
  <c r="DT90" i="76" s="1"/>
  <c r="DT91" i="76" s="1"/>
  <c r="DT92" i="76" s="1"/>
  <c r="DT93" i="76" s="1"/>
  <c r="DT94" i="76" s="1"/>
  <c r="DT95" i="76" s="1"/>
  <c r="DT96" i="76" s="1"/>
  <c r="DT97" i="76" s="1"/>
  <c r="DT98" i="76" s="1"/>
  <c r="AF111" i="76"/>
  <c r="AF112" i="76" s="1"/>
  <c r="AF113" i="76" s="1"/>
  <c r="AF114" i="76" s="1"/>
  <c r="AF115" i="76" s="1"/>
  <c r="AF116" i="76" s="1"/>
  <c r="AF117" i="76" s="1"/>
  <c r="AF118" i="76" s="1"/>
  <c r="AF119" i="76" s="1"/>
  <c r="AV111" i="76"/>
  <c r="AV112" i="76" s="1"/>
  <c r="AV113" i="76" s="1"/>
  <c r="AV114" i="76" s="1"/>
  <c r="AV115" i="76" s="1"/>
  <c r="AV116" i="76" s="1"/>
  <c r="AV117" i="76" s="1"/>
  <c r="AV118" i="76" s="1"/>
  <c r="AV119" i="76" s="1"/>
  <c r="BL111" i="76"/>
  <c r="BL112" i="76" s="1"/>
  <c r="BL113" i="76" s="1"/>
  <c r="BL114" i="76" s="1"/>
  <c r="BL115" i="76" s="1"/>
  <c r="BL116" i="76" s="1"/>
  <c r="BL117" i="76" s="1"/>
  <c r="BL118" i="76" s="1"/>
  <c r="BL119" i="76" s="1"/>
  <c r="CB111" i="76"/>
  <c r="CB112" i="76" s="1"/>
  <c r="CB113" i="76" s="1"/>
  <c r="CB114" i="76" s="1"/>
  <c r="CB115" i="76" s="1"/>
  <c r="CB116" i="76" s="1"/>
  <c r="CB117" i="76" s="1"/>
  <c r="CB118" i="76" s="1"/>
  <c r="CB119" i="76" s="1"/>
  <c r="CR111" i="76"/>
  <c r="CR112" i="76" s="1"/>
  <c r="CR113" i="76" s="1"/>
  <c r="CR114" i="76" s="1"/>
  <c r="CR115" i="76" s="1"/>
  <c r="CR116" i="76" s="1"/>
  <c r="CR117" i="76" s="1"/>
  <c r="CR118" i="76" s="1"/>
  <c r="CR119" i="76" s="1"/>
  <c r="DH111" i="76"/>
  <c r="DH112" i="76" s="1"/>
  <c r="DH113" i="76" s="1"/>
  <c r="DH114" i="76" s="1"/>
  <c r="DH115" i="76" s="1"/>
  <c r="DH116" i="76" s="1"/>
  <c r="DH117" i="76" s="1"/>
  <c r="DH118" i="76" s="1"/>
  <c r="DH119" i="76" s="1"/>
  <c r="DX111" i="76"/>
  <c r="DX112" i="76" s="1"/>
  <c r="DX113" i="76" s="1"/>
  <c r="DX114" i="76" s="1"/>
  <c r="DX115" i="76" s="1"/>
  <c r="DX116" i="76" s="1"/>
  <c r="DX117" i="76" s="1"/>
  <c r="DX118" i="76" s="1"/>
  <c r="DX119" i="76" s="1"/>
  <c r="DZ29" i="76"/>
  <c r="T30" i="76"/>
  <c r="AJ30" i="76"/>
  <c r="AZ30" i="76"/>
  <c r="BP30" i="76"/>
  <c r="CF30" i="76"/>
  <c r="CV30" i="76"/>
  <c r="DL30" i="76"/>
  <c r="DZ54" i="76"/>
  <c r="AL71" i="76"/>
  <c r="BF72" i="76"/>
  <c r="BF73" i="76" s="1"/>
  <c r="BF74" i="76" s="1"/>
  <c r="BL75" i="76"/>
  <c r="CZ77" i="76"/>
  <c r="CZ78" i="76" s="1"/>
  <c r="CZ79" i="76" s="1"/>
  <c r="CZ80" i="76" s="1"/>
  <c r="CZ81" i="76" s="1"/>
  <c r="CZ82" i="76" s="1"/>
  <c r="CZ83" i="76" s="1"/>
  <c r="CZ84" i="76" s="1"/>
  <c r="CZ85" i="76" s="1"/>
  <c r="AX86" i="76"/>
  <c r="F102" i="76"/>
  <c r="V102" i="76"/>
  <c r="V103" i="76" s="1"/>
  <c r="V104" i="76" s="1"/>
  <c r="V105" i="76" s="1"/>
  <c r="V106" i="76" s="1"/>
  <c r="V107" i="76" s="1"/>
  <c r="V108" i="76" s="1"/>
  <c r="AL102" i="76"/>
  <c r="AL103" i="76" s="1"/>
  <c r="AL104" i="76" s="1"/>
  <c r="AL105" i="76" s="1"/>
  <c r="AL106" i="76" s="1"/>
  <c r="AL107" i="76" s="1"/>
  <c r="AL108" i="76" s="1"/>
  <c r="BB102" i="76"/>
  <c r="BB103" i="76" s="1"/>
  <c r="BB104" i="76" s="1"/>
  <c r="BB105" i="76" s="1"/>
  <c r="BB106" i="76" s="1"/>
  <c r="BB107" i="76" s="1"/>
  <c r="BB108" i="76" s="1"/>
  <c r="BR102" i="76"/>
  <c r="BR103" i="76" s="1"/>
  <c r="BR104" i="76" s="1"/>
  <c r="BR105" i="76" s="1"/>
  <c r="BR106" i="76" s="1"/>
  <c r="BR107" i="76" s="1"/>
  <c r="BR108" i="76" s="1"/>
  <c r="CH102" i="76"/>
  <c r="CH103" i="76" s="1"/>
  <c r="CH104" i="76" s="1"/>
  <c r="CH105" i="76" s="1"/>
  <c r="CH106" i="76" s="1"/>
  <c r="CH107" i="76" s="1"/>
  <c r="CH108" i="76" s="1"/>
  <c r="CX102" i="76"/>
  <c r="CX103" i="76" s="1"/>
  <c r="CX104" i="76" s="1"/>
  <c r="CX105" i="76" s="1"/>
  <c r="CX106" i="76" s="1"/>
  <c r="CX107" i="76" s="1"/>
  <c r="CX108" i="76" s="1"/>
  <c r="DN102" i="76"/>
  <c r="DN103" i="76" s="1"/>
  <c r="DN104" i="76" s="1"/>
  <c r="DN105" i="76" s="1"/>
  <c r="DN106" i="76" s="1"/>
  <c r="DN107" i="76" s="1"/>
  <c r="DN108" i="76" s="1"/>
  <c r="Z102" i="76"/>
  <c r="Z103" i="76" s="1"/>
  <c r="Z104" i="76" s="1"/>
  <c r="Z105" i="76" s="1"/>
  <c r="Z106" i="76" s="1"/>
  <c r="Z107" i="76" s="1"/>
  <c r="Z108" i="76" s="1"/>
  <c r="CB102" i="76"/>
  <c r="CB103" i="76" s="1"/>
  <c r="CB104" i="76" s="1"/>
  <c r="CB105" i="76" s="1"/>
  <c r="CB106" i="76" s="1"/>
  <c r="CB107" i="76" s="1"/>
  <c r="CB108" i="76" s="1"/>
  <c r="DJ77" i="76"/>
  <c r="DJ78" i="76" s="1"/>
  <c r="DJ79" i="76" s="1"/>
  <c r="DJ80" i="76" s="1"/>
  <c r="DJ81" i="76" s="1"/>
  <c r="DJ82" i="76" s="1"/>
  <c r="DJ83" i="76" s="1"/>
  <c r="DJ84" i="76" s="1"/>
  <c r="DJ85" i="76" s="1"/>
  <c r="AP75" i="76"/>
  <c r="CL75" i="76"/>
  <c r="CN77" i="76"/>
  <c r="CN78" i="76" s="1"/>
  <c r="CN79" i="76" s="1"/>
  <c r="CN80" i="76" s="1"/>
  <c r="CN81" i="76" s="1"/>
  <c r="CN82" i="76" s="1"/>
  <c r="CN83" i="76" s="1"/>
  <c r="CN84" i="76" s="1"/>
  <c r="CN85" i="76" s="1"/>
  <c r="AT88" i="76"/>
  <c r="AT89" i="76" s="1"/>
  <c r="AT90" i="76" s="1"/>
  <c r="AT91" i="76" s="1"/>
  <c r="AT92" i="76" s="1"/>
  <c r="AT93" i="76" s="1"/>
  <c r="AT94" i="76" s="1"/>
  <c r="AT95" i="76" s="1"/>
  <c r="AT96" i="76" s="1"/>
  <c r="AT97" i="76" s="1"/>
  <c r="AT98" i="76" s="1"/>
  <c r="AH111" i="76"/>
  <c r="AH112" i="76" s="1"/>
  <c r="AH113" i="76" s="1"/>
  <c r="AH114" i="76" s="1"/>
  <c r="AH115" i="76" s="1"/>
  <c r="AH116" i="76" s="1"/>
  <c r="AH117" i="76" s="1"/>
  <c r="AH118" i="76" s="1"/>
  <c r="AH119" i="76" s="1"/>
  <c r="BN111" i="76"/>
  <c r="BN112" i="76" s="1"/>
  <c r="BN113" i="76" s="1"/>
  <c r="BN114" i="76" s="1"/>
  <c r="BN115" i="76" s="1"/>
  <c r="BN116" i="76" s="1"/>
  <c r="BN117" i="76" s="1"/>
  <c r="BN118" i="76" s="1"/>
  <c r="BN119" i="76" s="1"/>
  <c r="CD111" i="76"/>
  <c r="CD112" i="76" s="1"/>
  <c r="CD113" i="76" s="1"/>
  <c r="CD114" i="76" s="1"/>
  <c r="CD115" i="76" s="1"/>
  <c r="CD116" i="76" s="1"/>
  <c r="CD117" i="76" s="1"/>
  <c r="CD118" i="76" s="1"/>
  <c r="CD119" i="76" s="1"/>
  <c r="CT111" i="76"/>
  <c r="CT112" i="76" s="1"/>
  <c r="CT113" i="76" s="1"/>
  <c r="CT114" i="76" s="1"/>
  <c r="CT115" i="76" s="1"/>
  <c r="CT116" i="76" s="1"/>
  <c r="CT117" i="76" s="1"/>
  <c r="CT118" i="76" s="1"/>
  <c r="CT119" i="76" s="1"/>
  <c r="DJ111" i="76"/>
  <c r="DJ112" i="76" s="1"/>
  <c r="DJ113" i="76" s="1"/>
  <c r="DJ114" i="76" s="1"/>
  <c r="DJ115" i="76" s="1"/>
  <c r="DJ116" i="76" s="1"/>
  <c r="DJ117" i="76" s="1"/>
  <c r="DJ118" i="76" s="1"/>
  <c r="DJ119" i="76" s="1"/>
  <c r="CH30" i="76"/>
  <c r="I193" i="76"/>
  <c r="I206" i="76" s="1"/>
  <c r="EA54" i="76"/>
  <c r="BV72" i="76"/>
  <c r="BV73" i="76" s="1"/>
  <c r="BV74" i="76" s="1"/>
  <c r="CB75" i="76"/>
  <c r="DV77" i="76"/>
  <c r="DV78" i="76" s="1"/>
  <c r="DV79" i="76" s="1"/>
  <c r="DV80" i="76" s="1"/>
  <c r="DV81" i="76" s="1"/>
  <c r="DV82" i="76" s="1"/>
  <c r="DV83" i="76" s="1"/>
  <c r="DV84" i="76" s="1"/>
  <c r="DV85" i="76" s="1"/>
  <c r="DN86" i="76"/>
  <c r="V77" i="76"/>
  <c r="V78" i="76" s="1"/>
  <c r="V79" i="76" s="1"/>
  <c r="V80" i="76" s="1"/>
  <c r="V81" i="76" s="1"/>
  <c r="V82" i="76" s="1"/>
  <c r="V83" i="76" s="1"/>
  <c r="V84" i="76" s="1"/>
  <c r="V85" i="76" s="1"/>
  <c r="Z78" i="76"/>
  <c r="Z79" i="76" s="1"/>
  <c r="Z80" i="76" s="1"/>
  <c r="Z81" i="76" s="1"/>
  <c r="Z82" i="76" s="1"/>
  <c r="Z83" i="76" s="1"/>
  <c r="Z84" i="76" s="1"/>
  <c r="Z85" i="76" s="1"/>
  <c r="CP102" i="76"/>
  <c r="CP103" i="76" s="1"/>
  <c r="CP104" i="76" s="1"/>
  <c r="CP105" i="76" s="1"/>
  <c r="CP106" i="76" s="1"/>
  <c r="CP107" i="76" s="1"/>
  <c r="CP108" i="76" s="1"/>
  <c r="J77" i="76"/>
  <c r="J78" i="76" s="1"/>
  <c r="J79" i="76" s="1"/>
  <c r="J80" i="76" s="1"/>
  <c r="J81" i="76" s="1"/>
  <c r="J82" i="76" s="1"/>
  <c r="J83" i="76" s="1"/>
  <c r="J84" i="76" s="1"/>
  <c r="J85" i="76" s="1"/>
  <c r="AR102" i="76"/>
  <c r="BX102" i="76"/>
  <c r="BX103" i="76" s="1"/>
  <c r="BX104" i="76" s="1"/>
  <c r="BX105" i="76" s="1"/>
  <c r="BX106" i="76" s="1"/>
  <c r="BX107" i="76" s="1"/>
  <c r="BX108" i="76" s="1"/>
  <c r="AV102" i="76"/>
  <c r="AV103" i="76" s="1"/>
  <c r="AV104" i="76" s="1"/>
  <c r="AV105" i="76" s="1"/>
  <c r="AV106" i="76" s="1"/>
  <c r="AV107" i="76" s="1"/>
  <c r="AV108" i="76" s="1"/>
  <c r="P77" i="76"/>
  <c r="P78" i="76" s="1"/>
  <c r="P79" i="76" s="1"/>
  <c r="P80" i="76" s="1"/>
  <c r="P81" i="76" s="1"/>
  <c r="P82" i="76" s="1"/>
  <c r="P83" i="76" s="1"/>
  <c r="P84" i="76" s="1"/>
  <c r="P85" i="76" s="1"/>
  <c r="R77" i="76"/>
  <c r="R78" i="76" s="1"/>
  <c r="R79" i="76" s="1"/>
  <c r="R80" i="76" s="1"/>
  <c r="R81" i="76" s="1"/>
  <c r="R82" i="76" s="1"/>
  <c r="R83" i="76" s="1"/>
  <c r="R84" i="76" s="1"/>
  <c r="R85" i="76" s="1"/>
  <c r="AD102" i="76"/>
  <c r="AD103" i="76" s="1"/>
  <c r="AD104" i="76" s="1"/>
  <c r="AD105" i="76" s="1"/>
  <c r="AD106" i="76" s="1"/>
  <c r="AD107" i="76" s="1"/>
  <c r="AD108" i="76" s="1"/>
  <c r="BZ102" i="76"/>
  <c r="BZ103" i="76" s="1"/>
  <c r="BZ104" i="76" s="1"/>
  <c r="BZ105" i="76" s="1"/>
  <c r="BZ106" i="76" s="1"/>
  <c r="BZ107" i="76" s="1"/>
  <c r="BZ108" i="76" s="1"/>
  <c r="DB102" i="76"/>
  <c r="DB103" i="76" s="1"/>
  <c r="DB104" i="76" s="1"/>
  <c r="DB105" i="76" s="1"/>
  <c r="DB106" i="76" s="1"/>
  <c r="DB107" i="76" s="1"/>
  <c r="DB108" i="76" s="1"/>
  <c r="BJ102" i="76"/>
  <c r="BJ103" i="76" s="1"/>
  <c r="BJ104" i="76" s="1"/>
  <c r="BJ105" i="76" s="1"/>
  <c r="BJ106" i="76" s="1"/>
  <c r="BJ107" i="76" s="1"/>
  <c r="BJ108" i="76" s="1"/>
  <c r="DF102" i="76"/>
  <c r="DF103" i="76" s="1"/>
  <c r="DF104" i="76" s="1"/>
  <c r="DF105" i="76" s="1"/>
  <c r="DF106" i="76" s="1"/>
  <c r="DF107" i="76" s="1"/>
  <c r="DF108" i="76" s="1"/>
  <c r="BN102" i="76"/>
  <c r="T111" i="76"/>
  <c r="T112" i="76" s="1"/>
  <c r="T113" i="76" s="1"/>
  <c r="T114" i="76" s="1"/>
  <c r="T115" i="76" s="1"/>
  <c r="T116" i="76" s="1"/>
  <c r="T117" i="76" s="1"/>
  <c r="T118" i="76" s="1"/>
  <c r="T119" i="76" s="1"/>
  <c r="H101" i="76"/>
  <c r="H102" i="76" s="1"/>
  <c r="H103" i="76" s="1"/>
  <c r="H104" i="76" s="1"/>
  <c r="H105" i="76" s="1"/>
  <c r="H106" i="76" s="1"/>
  <c r="H107" i="76" s="1"/>
  <c r="H108" i="76" s="1"/>
  <c r="X101" i="76"/>
  <c r="X102" i="76" s="1"/>
  <c r="X103" i="76" s="1"/>
  <c r="X104" i="76" s="1"/>
  <c r="X105" i="76" s="1"/>
  <c r="X106" i="76" s="1"/>
  <c r="X107" i="76" s="1"/>
  <c r="X108" i="76" s="1"/>
  <c r="AN101" i="76"/>
  <c r="AN102" i="76" s="1"/>
  <c r="AN103" i="76" s="1"/>
  <c r="AN104" i="76" s="1"/>
  <c r="AN105" i="76" s="1"/>
  <c r="AN106" i="76" s="1"/>
  <c r="AN107" i="76" s="1"/>
  <c r="AN108" i="76" s="1"/>
  <c r="BD101" i="76"/>
  <c r="BD102" i="76" s="1"/>
  <c r="BD103" i="76" s="1"/>
  <c r="BD104" i="76" s="1"/>
  <c r="BD105" i="76" s="1"/>
  <c r="BD106" i="76" s="1"/>
  <c r="BD107" i="76" s="1"/>
  <c r="BD108" i="76" s="1"/>
  <c r="BT101" i="76"/>
  <c r="BT102" i="76" s="1"/>
  <c r="BT103" i="76" s="1"/>
  <c r="BT104" i="76" s="1"/>
  <c r="BT105" i="76" s="1"/>
  <c r="BT106" i="76" s="1"/>
  <c r="BT107" i="76" s="1"/>
  <c r="BT108" i="76" s="1"/>
  <c r="CJ101" i="76"/>
  <c r="CJ102" i="76" s="1"/>
  <c r="CJ103" i="76" s="1"/>
  <c r="CJ104" i="76" s="1"/>
  <c r="CJ105" i="76" s="1"/>
  <c r="CJ106" i="76" s="1"/>
  <c r="CJ107" i="76" s="1"/>
  <c r="CJ108" i="76" s="1"/>
  <c r="CZ101" i="76"/>
  <c r="CZ102" i="76" s="1"/>
  <c r="CZ103" i="76" s="1"/>
  <c r="CZ104" i="76" s="1"/>
  <c r="CZ105" i="76" s="1"/>
  <c r="CZ106" i="76" s="1"/>
  <c r="CZ107" i="76" s="1"/>
  <c r="CZ108" i="76" s="1"/>
  <c r="DP101" i="76"/>
  <c r="DP102" i="76" s="1"/>
  <c r="DP103" i="76" s="1"/>
  <c r="DP104" i="76" s="1"/>
  <c r="DP105" i="76" s="1"/>
  <c r="DP106" i="76" s="1"/>
  <c r="DP107" i="76" s="1"/>
  <c r="DP108" i="76" s="1"/>
  <c r="AF102" i="76"/>
  <c r="AF103" i="76" s="1"/>
  <c r="AF104" i="76" s="1"/>
  <c r="AF105" i="76" s="1"/>
  <c r="AF106" i="76" s="1"/>
  <c r="AF107" i="76" s="1"/>
  <c r="AF108" i="76" s="1"/>
  <c r="AH102" i="76"/>
  <c r="AH103" i="76" s="1"/>
  <c r="AH104" i="76" s="1"/>
  <c r="AH105" i="76" s="1"/>
  <c r="AH106" i="76" s="1"/>
  <c r="AH107" i="76" s="1"/>
  <c r="AH108" i="76" s="1"/>
  <c r="CT102" i="76"/>
  <c r="CT103" i="76" s="1"/>
  <c r="CT104" i="76" s="1"/>
  <c r="CT105" i="76" s="1"/>
  <c r="CT106" i="76" s="1"/>
  <c r="CT107" i="76" s="1"/>
  <c r="CT108" i="76" s="1"/>
  <c r="J102" i="76"/>
  <c r="J103" i="76" s="1"/>
  <c r="J104" i="76" s="1"/>
  <c r="J105" i="76" s="1"/>
  <c r="J106" i="76" s="1"/>
  <c r="J107" i="76" s="1"/>
  <c r="J108" i="76" s="1"/>
  <c r="P102" i="76"/>
  <c r="P103" i="76" s="1"/>
  <c r="P104" i="76" s="1"/>
  <c r="P105" i="76" s="1"/>
  <c r="P106" i="76" s="1"/>
  <c r="P107" i="76" s="1"/>
  <c r="P108" i="76" s="1"/>
  <c r="BV102" i="76"/>
  <c r="AB101" i="76"/>
  <c r="AB102" i="76" s="1"/>
  <c r="AB103" i="76" s="1"/>
  <c r="AB104" i="76" s="1"/>
  <c r="AB105" i="76" s="1"/>
  <c r="AB106" i="76" s="1"/>
  <c r="AB107" i="76" s="1"/>
  <c r="AB108" i="76" s="1"/>
  <c r="BH101" i="76"/>
  <c r="BH102" i="76" s="1"/>
  <c r="BH103" i="76" s="1"/>
  <c r="BH104" i="76" s="1"/>
  <c r="BH105" i="76" s="1"/>
  <c r="BH106" i="76" s="1"/>
  <c r="BH107" i="76" s="1"/>
  <c r="BH108" i="76" s="1"/>
  <c r="CN101" i="76"/>
  <c r="CN102" i="76" s="1"/>
  <c r="CN103" i="76" s="1"/>
  <c r="CN104" i="76" s="1"/>
  <c r="CN105" i="76" s="1"/>
  <c r="CN106" i="76" s="1"/>
  <c r="CN107" i="76" s="1"/>
  <c r="CN108" i="76" s="1"/>
  <c r="DT101" i="76"/>
  <c r="DT102" i="76" s="1"/>
  <c r="DT103" i="76" s="1"/>
  <c r="DT104" i="76" s="1"/>
  <c r="DT105" i="76" s="1"/>
  <c r="DT106" i="76" s="1"/>
  <c r="DT107" i="76" s="1"/>
  <c r="DT108" i="76" s="1"/>
  <c r="DR102" i="76"/>
  <c r="DR103" i="76" s="1"/>
  <c r="DR104" i="76" s="1"/>
  <c r="DR105" i="76" s="1"/>
  <c r="DR106" i="76" s="1"/>
  <c r="DR107" i="76" s="1"/>
  <c r="DR108" i="76" s="1"/>
  <c r="AP102" i="76"/>
  <c r="AP103" i="76" s="1"/>
  <c r="AP104" i="76" s="1"/>
  <c r="AP105" i="76" s="1"/>
  <c r="AP106" i="76" s="1"/>
  <c r="AP107" i="76" s="1"/>
  <c r="AP108" i="76" s="1"/>
  <c r="DV101" i="76"/>
  <c r="DV102" i="76" s="1"/>
  <c r="DV103" i="76" s="1"/>
  <c r="DV104" i="76" s="1"/>
  <c r="DV105" i="76" s="1"/>
  <c r="DV106" i="76" s="1"/>
  <c r="DV107" i="76" s="1"/>
  <c r="DV108" i="76" s="1"/>
  <c r="P114" i="76"/>
  <c r="P115" i="76" s="1"/>
  <c r="P116" i="76" s="1"/>
  <c r="P117" i="76" s="1"/>
  <c r="P118" i="76" s="1"/>
  <c r="P119" i="76" s="1"/>
  <c r="L113" i="76"/>
  <c r="L114" i="76" s="1"/>
  <c r="L115" i="76" s="1"/>
  <c r="L116" i="76" s="1"/>
  <c r="L117" i="76" s="1"/>
  <c r="L118" i="76" s="1"/>
  <c r="L119" i="76" s="1"/>
  <c r="AT101" i="76"/>
  <c r="AT102" i="76" s="1"/>
  <c r="AT103" i="76" s="1"/>
  <c r="AT104" i="76" s="1"/>
  <c r="AT105" i="76" s="1"/>
  <c r="AT106" i="76" s="1"/>
  <c r="AT107" i="76" s="1"/>
  <c r="AT108" i="76" s="1"/>
  <c r="CL102" i="76"/>
  <c r="CL103" i="76" s="1"/>
  <c r="CL104" i="76" s="1"/>
  <c r="CL105" i="76" s="1"/>
  <c r="CL106" i="76" s="1"/>
  <c r="CL107" i="76" s="1"/>
  <c r="CL108" i="76" s="1"/>
  <c r="R114" i="76"/>
  <c r="R115" i="76" s="1"/>
  <c r="R116" i="76" s="1"/>
  <c r="R117" i="76" s="1"/>
  <c r="R118" i="76" s="1"/>
  <c r="R119" i="76" s="1"/>
  <c r="T102" i="76"/>
  <c r="T103" i="76" s="1"/>
  <c r="T104" i="76" s="1"/>
  <c r="T105" i="76" s="1"/>
  <c r="T106" i="76" s="1"/>
  <c r="T107" i="76" s="1"/>
  <c r="T108" i="76" s="1"/>
  <c r="AJ102" i="76"/>
  <c r="AJ103" i="76" s="1"/>
  <c r="AJ104" i="76" s="1"/>
  <c r="AJ105" i="76" s="1"/>
  <c r="AJ106" i="76" s="1"/>
  <c r="AJ107" i="76" s="1"/>
  <c r="AJ108" i="76" s="1"/>
  <c r="AZ102" i="76"/>
  <c r="BP102" i="76"/>
  <c r="BP103" i="76" s="1"/>
  <c r="BP104" i="76" s="1"/>
  <c r="BP105" i="76" s="1"/>
  <c r="BP106" i="76" s="1"/>
  <c r="BP107" i="76" s="1"/>
  <c r="BP108" i="76" s="1"/>
  <c r="CF102" i="76"/>
  <c r="CF103" i="76" s="1"/>
  <c r="CF104" i="76" s="1"/>
  <c r="CF105" i="76" s="1"/>
  <c r="CF106" i="76" s="1"/>
  <c r="CF107" i="76" s="1"/>
  <c r="CF108" i="76" s="1"/>
  <c r="CV102" i="76"/>
  <c r="CV103" i="76" s="1"/>
  <c r="CV104" i="76" s="1"/>
  <c r="CV105" i="76" s="1"/>
  <c r="CV106" i="76" s="1"/>
  <c r="CV107" i="76" s="1"/>
  <c r="CV108" i="76" s="1"/>
  <c r="DL102" i="76"/>
  <c r="N101" i="76"/>
  <c r="N102" i="76" s="1"/>
  <c r="N103" i="76" s="1"/>
  <c r="N104" i="76" s="1"/>
  <c r="N105" i="76" s="1"/>
  <c r="N106" i="76" s="1"/>
  <c r="N107" i="76" s="1"/>
  <c r="N108" i="76" s="1"/>
  <c r="DH109" i="76"/>
  <c r="R101" i="76"/>
  <c r="R102" i="76" s="1"/>
  <c r="R103" i="76" s="1"/>
  <c r="R104" i="76" s="1"/>
  <c r="R105" i="76" s="1"/>
  <c r="R106" i="76" s="1"/>
  <c r="R107" i="76" s="1"/>
  <c r="R108" i="76" s="1"/>
  <c r="AX101" i="76"/>
  <c r="AX102" i="76" s="1"/>
  <c r="AX103" i="76" s="1"/>
  <c r="AX104" i="76" s="1"/>
  <c r="AX105" i="76" s="1"/>
  <c r="AX106" i="76" s="1"/>
  <c r="AX107" i="76" s="1"/>
  <c r="AX108" i="76" s="1"/>
  <c r="CD101" i="76"/>
  <c r="CD102" i="76" s="1"/>
  <c r="CD103" i="76" s="1"/>
  <c r="CD104" i="76" s="1"/>
  <c r="CD105" i="76" s="1"/>
  <c r="CD106" i="76" s="1"/>
  <c r="CD107" i="76" s="1"/>
  <c r="CD108" i="76" s="1"/>
  <c r="DJ101" i="76"/>
  <c r="DJ102" i="76" s="1"/>
  <c r="DJ103" i="76" s="1"/>
  <c r="DJ104" i="76" s="1"/>
  <c r="DJ105" i="76" s="1"/>
  <c r="DJ106" i="76" s="1"/>
  <c r="DJ107" i="76" s="1"/>
  <c r="DJ108" i="76" s="1"/>
  <c r="H111" i="76"/>
  <c r="H112" i="76" s="1"/>
  <c r="H113" i="76" s="1"/>
  <c r="H114" i="76" s="1"/>
  <c r="H115" i="76" s="1"/>
  <c r="H116" i="76" s="1"/>
  <c r="H117" i="76" s="1"/>
  <c r="H118" i="76" s="1"/>
  <c r="H119" i="76" s="1"/>
  <c r="X111" i="76"/>
  <c r="X112" i="76" s="1"/>
  <c r="X113" i="76" s="1"/>
  <c r="X114" i="76" s="1"/>
  <c r="X115" i="76" s="1"/>
  <c r="X116" i="76" s="1"/>
  <c r="X117" i="76" s="1"/>
  <c r="X118" i="76" s="1"/>
  <c r="X119" i="76" s="1"/>
  <c r="V114" i="76"/>
  <c r="V115" i="76" s="1"/>
  <c r="V116" i="76" s="1"/>
  <c r="V117" i="76" s="1"/>
  <c r="V118" i="76" s="1"/>
  <c r="V119" i="76" s="1"/>
  <c r="DZ100" i="76"/>
  <c r="G164" i="76" s="1"/>
  <c r="Z111" i="76"/>
  <c r="Z112" i="76" s="1"/>
  <c r="Z113" i="76" s="1"/>
  <c r="Z114" i="76" s="1"/>
  <c r="Z115" i="76" s="1"/>
  <c r="Z116" i="76" s="1"/>
  <c r="Z117" i="76" s="1"/>
  <c r="Z118" i="76" s="1"/>
  <c r="Z119" i="76" s="1"/>
  <c r="N113" i="76"/>
  <c r="N114" i="76" s="1"/>
  <c r="N115" i="76" s="1"/>
  <c r="N116" i="76" s="1"/>
  <c r="N117" i="76" s="1"/>
  <c r="N118" i="76" s="1"/>
  <c r="N119" i="76" s="1"/>
  <c r="T125" i="76"/>
  <c r="T126" i="76" s="1"/>
  <c r="T127" i="76" s="1"/>
  <c r="T128" i="76" s="1"/>
  <c r="V125" i="76"/>
  <c r="V126" i="76" s="1"/>
  <c r="V127" i="76" s="1"/>
  <c r="V128" i="76" s="1"/>
  <c r="X125" i="76"/>
  <c r="X126" i="76" s="1"/>
  <c r="X127" i="76" s="1"/>
  <c r="X128" i="76" s="1"/>
  <c r="N226" i="76"/>
  <c r="Z125" i="76"/>
  <c r="Z126" i="76" s="1"/>
  <c r="Z127" i="76" s="1"/>
  <c r="Z128" i="76" s="1"/>
  <c r="AB125" i="76"/>
  <c r="AB126" i="76" s="1"/>
  <c r="AB127" i="76" s="1"/>
  <c r="AB128" i="76" s="1"/>
  <c r="CR109" i="76" l="1"/>
  <c r="DN109" i="76"/>
  <c r="CX109" i="76"/>
  <c r="CH109" i="76"/>
  <c r="DX109" i="76"/>
  <c r="AN99" i="76"/>
  <c r="X99" i="76"/>
  <c r="BR109" i="76"/>
  <c r="N86" i="76"/>
  <c r="DZ76" i="76"/>
  <c r="G152" i="76" s="1"/>
  <c r="I152" i="76" s="1"/>
  <c r="BL109" i="76"/>
  <c r="CH120" i="76"/>
  <c r="BH120" i="76"/>
  <c r="H99" i="76"/>
  <c r="CR120" i="76"/>
  <c r="AF86" i="76"/>
  <c r="CB120" i="76"/>
  <c r="DJ86" i="76"/>
  <c r="CL86" i="76"/>
  <c r="CZ99" i="76"/>
  <c r="CH86" i="76"/>
  <c r="CT120" i="76"/>
  <c r="CJ99" i="76"/>
  <c r="DX86" i="76"/>
  <c r="CF120" i="76"/>
  <c r="AT109" i="76"/>
  <c r="BX99" i="76"/>
  <c r="BF86" i="76"/>
  <c r="DD120" i="76"/>
  <c r="DN99" i="76"/>
  <c r="BH99" i="76"/>
  <c r="CV99" i="76"/>
  <c r="AL120" i="76"/>
  <c r="AZ120" i="76"/>
  <c r="DF86" i="76"/>
  <c r="DF109" i="76"/>
  <c r="AT99" i="76"/>
  <c r="BL86" i="76"/>
  <c r="CP86" i="76"/>
  <c r="AX120" i="76"/>
  <c r="Z75" i="76"/>
  <c r="H75" i="76"/>
  <c r="BJ120" i="76"/>
  <c r="AJ99" i="76"/>
  <c r="CX86" i="76"/>
  <c r="AF109" i="76"/>
  <c r="R120" i="76"/>
  <c r="DT99" i="76"/>
  <c r="AZ86" i="76"/>
  <c r="CH99" i="76"/>
  <c r="AB99" i="76"/>
  <c r="CJ86" i="76"/>
  <c r="I226" i="76"/>
  <c r="AF120" i="76"/>
  <c r="BX120" i="76"/>
  <c r="BD99" i="76"/>
  <c r="X75" i="76"/>
  <c r="CZ120" i="76"/>
  <c r="T99" i="76"/>
  <c r="DJ120" i="76"/>
  <c r="L99" i="76"/>
  <c r="BT86" i="76"/>
  <c r="CJ120" i="76"/>
  <c r="CT86" i="76"/>
  <c r="BB120" i="76"/>
  <c r="CV120" i="76"/>
  <c r="DX75" i="76"/>
  <c r="AN75" i="76"/>
  <c r="BR120" i="76"/>
  <c r="BZ86" i="76"/>
  <c r="V120" i="76"/>
  <c r="AV109" i="76"/>
  <c r="DH86" i="76"/>
  <c r="CX99" i="76"/>
  <c r="BT99" i="76"/>
  <c r="DR86" i="76"/>
  <c r="BF99" i="76"/>
  <c r="BB99" i="76"/>
  <c r="BT120" i="76"/>
  <c r="DZ110" i="76"/>
  <c r="BX109" i="76"/>
  <c r="BH86" i="76"/>
  <c r="DR99" i="76"/>
  <c r="AP109" i="76"/>
  <c r="L109" i="76"/>
  <c r="BN120" i="76"/>
  <c r="AH86" i="76"/>
  <c r="AT120" i="76"/>
  <c r="AP99" i="76"/>
  <c r="DR120" i="76"/>
  <c r="BD120" i="76"/>
  <c r="DN120" i="76"/>
  <c r="CB86" i="76"/>
  <c r="BP120" i="76"/>
  <c r="Z99" i="76"/>
  <c r="BV120" i="76"/>
  <c r="DT120" i="76"/>
  <c r="BF120" i="76"/>
  <c r="AN120" i="76"/>
  <c r="CX120" i="76"/>
  <c r="I266" i="76"/>
  <c r="I268" i="76"/>
  <c r="BF109" i="76"/>
  <c r="CD75" i="76"/>
  <c r="P109" i="76"/>
  <c r="DZ55" i="76"/>
  <c r="BP109" i="76"/>
  <c r="CB109" i="76"/>
  <c r="BH109" i="76"/>
  <c r="DJ109" i="76"/>
  <c r="CJ109" i="76"/>
  <c r="CT109" i="76"/>
  <c r="CP109" i="76"/>
  <c r="AD109" i="76"/>
  <c r="DR109" i="76"/>
  <c r="DD109" i="76"/>
  <c r="J112" i="76"/>
  <c r="J113" i="76" s="1"/>
  <c r="J114" i="76" s="1"/>
  <c r="J115" i="76" s="1"/>
  <c r="J116" i="76" s="1"/>
  <c r="J117" i="76" s="1"/>
  <c r="J118" i="76" s="1"/>
  <c r="J119" i="76" s="1"/>
  <c r="R109" i="76"/>
  <c r="T120" i="76"/>
  <c r="V109" i="76"/>
  <c r="X109" i="76"/>
  <c r="Z109" i="76"/>
  <c r="Z120" i="76"/>
  <c r="AB112" i="76"/>
  <c r="AB113" i="76" s="1"/>
  <c r="AB114" i="76" s="1"/>
  <c r="AB115" i="76" s="1"/>
  <c r="AB116" i="76" s="1"/>
  <c r="AB117" i="76" s="1"/>
  <c r="AB118" i="76" s="1"/>
  <c r="AB119" i="76" s="1"/>
  <c r="X86" i="76"/>
  <c r="L86" i="76"/>
  <c r="J86" i="76"/>
  <c r="DZ30" i="76"/>
  <c r="H79" i="76"/>
  <c r="H80" i="76" s="1"/>
  <c r="H81" i="76" s="1"/>
  <c r="H82" i="76" s="1"/>
  <c r="H83" i="76" s="1"/>
  <c r="H84" i="76" s="1"/>
  <c r="H85" i="76" s="1"/>
  <c r="DZ88" i="76"/>
  <c r="F89" i="76"/>
  <c r="P120" i="76"/>
  <c r="H120" i="76"/>
  <c r="BZ109" i="76"/>
  <c r="CN109" i="76"/>
  <c r="CL109" i="76"/>
  <c r="BT109" i="76"/>
  <c r="H109" i="76"/>
  <c r="DB109" i="76"/>
  <c r="AL72" i="76"/>
  <c r="AL73" i="76" s="1"/>
  <c r="AL74" i="76" s="1"/>
  <c r="Z86" i="76"/>
  <c r="DF120" i="76"/>
  <c r="DB99" i="76"/>
  <c r="DB120" i="76"/>
  <c r="BR99" i="76"/>
  <c r="BP99" i="76"/>
  <c r="AR120" i="76"/>
  <c r="DL75" i="76"/>
  <c r="AJ75" i="76"/>
  <c r="AL99" i="76"/>
  <c r="CX72" i="76"/>
  <c r="CX73" i="76" s="1"/>
  <c r="CX74" i="76" s="1"/>
  <c r="CT72" i="76"/>
  <c r="CT73" i="76" s="1"/>
  <c r="CT74" i="76" s="1"/>
  <c r="DJ99" i="76"/>
  <c r="AX99" i="76"/>
  <c r="AV86" i="76"/>
  <c r="CP75" i="76"/>
  <c r="AD75" i="76"/>
  <c r="DL120" i="76"/>
  <c r="CR99" i="76"/>
  <c r="AF99" i="76"/>
  <c r="DT75" i="76"/>
  <c r="BH75" i="76"/>
  <c r="BZ99" i="76"/>
  <c r="DD86" i="76"/>
  <c r="DP75" i="76"/>
  <c r="CJ75" i="76"/>
  <c r="DZ101" i="76"/>
  <c r="G165" i="76" s="1"/>
  <c r="I165" i="76" s="1"/>
  <c r="BN72" i="76"/>
  <c r="BN73" i="76" s="1"/>
  <c r="BN74" i="76" s="1"/>
  <c r="R72" i="76"/>
  <c r="R73" i="76" s="1"/>
  <c r="R74" i="76" s="1"/>
  <c r="BB72" i="76"/>
  <c r="BB73" i="76" s="1"/>
  <c r="BB74" i="76" s="1"/>
  <c r="AX72" i="76"/>
  <c r="AX73" i="76" s="1"/>
  <c r="AX74" i="76" s="1"/>
  <c r="AH75" i="76"/>
  <c r="AZ103" i="76"/>
  <c r="AZ104" i="76" s="1"/>
  <c r="AZ105" i="76" s="1"/>
  <c r="AZ106" i="76" s="1"/>
  <c r="AZ107" i="76" s="1"/>
  <c r="AZ108" i="76" s="1"/>
  <c r="F103" i="76"/>
  <c r="DZ102" i="76"/>
  <c r="G166" i="76" s="1"/>
  <c r="I166" i="76" s="1"/>
  <c r="AJ86" i="76"/>
  <c r="DN72" i="76"/>
  <c r="DN73" i="76" s="1"/>
  <c r="DN74" i="76" s="1"/>
  <c r="CP120" i="76"/>
  <c r="AD120" i="76"/>
  <c r="CL120" i="76"/>
  <c r="V99" i="76"/>
  <c r="DZ78" i="76"/>
  <c r="G154" i="76" s="1"/>
  <c r="I154" i="76" s="1"/>
  <c r="F79" i="76"/>
  <c r="CV75" i="76"/>
  <c r="CF86" i="76"/>
  <c r="V72" i="76"/>
  <c r="V73" i="76" s="1"/>
  <c r="V74" i="76" s="1"/>
  <c r="DL86" i="76"/>
  <c r="CT99" i="76"/>
  <c r="AH99" i="76"/>
  <c r="CR86" i="76"/>
  <c r="BZ75" i="76"/>
  <c r="N75" i="76"/>
  <c r="F72" i="76"/>
  <c r="DZ71" i="76"/>
  <c r="G148" i="76" s="1"/>
  <c r="AJ120" i="76"/>
  <c r="CB99" i="76"/>
  <c r="P99" i="76"/>
  <c r="BJ86" i="76"/>
  <c r="DD75" i="76"/>
  <c r="AR75" i="76"/>
  <c r="DV99" i="76"/>
  <c r="BJ99" i="76"/>
  <c r="BX86" i="76"/>
  <c r="CZ75" i="76"/>
  <c r="BJ109" i="76"/>
  <c r="N120" i="76"/>
  <c r="L120" i="76"/>
  <c r="BB109" i="76"/>
  <c r="CD109" i="76"/>
  <c r="CD120" i="76"/>
  <c r="CN86" i="76"/>
  <c r="DX120" i="76"/>
  <c r="BL120" i="76"/>
  <c r="DD99" i="76"/>
  <c r="AR99" i="76"/>
  <c r="DB86" i="76"/>
  <c r="AP86" i="76"/>
  <c r="BV99" i="76"/>
  <c r="BD86" i="76"/>
  <c r="CN120" i="76"/>
  <c r="DP99" i="76"/>
  <c r="DB75" i="76"/>
  <c r="DV86" i="76"/>
  <c r="X120" i="76"/>
  <c r="CV109" i="76"/>
  <c r="DZ111" i="76"/>
  <c r="G169" i="76" s="1"/>
  <c r="AL109" i="76"/>
  <c r="I164" i="76"/>
  <c r="AJ109" i="76"/>
  <c r="N109" i="76"/>
  <c r="AB109" i="76"/>
  <c r="CF109" i="76"/>
  <c r="AX109" i="76"/>
  <c r="CZ109" i="76"/>
  <c r="AN109" i="76"/>
  <c r="BN103" i="76"/>
  <c r="BN104" i="76" s="1"/>
  <c r="BN105" i="76" s="1"/>
  <c r="BN106" i="76" s="1"/>
  <c r="BN107" i="76" s="1"/>
  <c r="BN108" i="76" s="1"/>
  <c r="AR103" i="76"/>
  <c r="AR104" i="76" s="1"/>
  <c r="AR105" i="76" s="1"/>
  <c r="AR106" i="76" s="1"/>
  <c r="AR107" i="76" s="1"/>
  <c r="AR108" i="76" s="1"/>
  <c r="AZ75" i="76"/>
  <c r="DL99" i="76"/>
  <c r="BZ120" i="76"/>
  <c r="DP86" i="76"/>
  <c r="CV86" i="76"/>
  <c r="DJ72" i="76"/>
  <c r="DJ73" i="76" s="1"/>
  <c r="DJ74" i="76" s="1"/>
  <c r="BR86" i="76"/>
  <c r="CF75" i="76"/>
  <c r="CF99" i="76"/>
  <c r="AP120" i="76"/>
  <c r="BP86" i="76"/>
  <c r="CD99" i="76"/>
  <c r="R99" i="76"/>
  <c r="DV75" i="76"/>
  <c r="BJ75" i="76"/>
  <c r="BF75" i="76"/>
  <c r="DX99" i="76"/>
  <c r="BL99" i="76"/>
  <c r="AT86" i="76"/>
  <c r="CN75" i="76"/>
  <c r="AB75" i="76"/>
  <c r="DF99" i="76"/>
  <c r="AD99" i="76"/>
  <c r="AR86" i="76"/>
  <c r="DT86" i="76"/>
  <c r="BT75" i="76"/>
  <c r="AZ99" i="76"/>
  <c r="DP109" i="76"/>
  <c r="BD109" i="76"/>
  <c r="F113" i="76"/>
  <c r="DL103" i="76"/>
  <c r="DL104" i="76" s="1"/>
  <c r="DL105" i="76" s="1"/>
  <c r="DL106" i="76" s="1"/>
  <c r="DL107" i="76" s="1"/>
  <c r="DL108" i="76" s="1"/>
  <c r="DV109" i="76"/>
  <c r="T109" i="76"/>
  <c r="AH109" i="76"/>
  <c r="R86" i="76"/>
  <c r="DZ77" i="76"/>
  <c r="G153" i="76" s="1"/>
  <c r="I153" i="76" s="1"/>
  <c r="AB86" i="76"/>
  <c r="DH120" i="76"/>
  <c r="AV120" i="76"/>
  <c r="CN99" i="76"/>
  <c r="DV120" i="76"/>
  <c r="CZ86" i="76"/>
  <c r="T75" i="76"/>
  <c r="BR72" i="76"/>
  <c r="BR73" i="76" s="1"/>
  <c r="BR74" i="76" s="1"/>
  <c r="V86" i="76"/>
  <c r="J75" i="76"/>
  <c r="I175" i="76"/>
  <c r="DR75" i="76"/>
  <c r="DT109" i="76"/>
  <c r="BV103" i="76"/>
  <c r="BV104" i="76" s="1"/>
  <c r="BV105" i="76" s="1"/>
  <c r="BV106" i="76" s="1"/>
  <c r="BV107" i="76" s="1"/>
  <c r="BV108" i="76" s="1"/>
  <c r="J109" i="76"/>
  <c r="P86" i="76"/>
  <c r="AH120" i="76"/>
  <c r="BV86" i="76"/>
  <c r="BB86" i="76"/>
  <c r="BP75" i="76"/>
  <c r="BN99" i="76"/>
  <c r="DF75" i="76"/>
  <c r="AT75" i="76"/>
  <c r="F123" i="76"/>
  <c r="DZ122" i="76"/>
  <c r="G176" i="76" s="1"/>
  <c r="I176" i="76" s="1"/>
  <c r="DH99" i="76"/>
  <c r="AV99" i="76"/>
  <c r="AD86" i="76"/>
  <c r="BX75" i="76"/>
  <c r="L75" i="76"/>
  <c r="CP99" i="76"/>
  <c r="N99" i="76"/>
  <c r="BV75" i="76"/>
  <c r="BD75" i="76"/>
  <c r="CH75" i="76"/>
  <c r="AL86" i="76"/>
  <c r="CD86" i="76"/>
  <c r="DJ75" i="76" l="1"/>
  <c r="AX75" i="76"/>
  <c r="BR75" i="76"/>
  <c r="I267" i="76"/>
  <c r="DL109" i="76"/>
  <c r="AR109" i="76"/>
  <c r="J120" i="76"/>
  <c r="DZ112" i="76"/>
  <c r="G170" i="76" s="1"/>
  <c r="I170" i="76" s="1"/>
  <c r="AB120" i="76"/>
  <c r="H86" i="76"/>
  <c r="I169" i="76"/>
  <c r="V75" i="76"/>
  <c r="R75" i="76"/>
  <c r="F73" i="76"/>
  <c r="DZ72" i="76"/>
  <c r="G149" i="76" s="1"/>
  <c r="I149" i="76" s="1"/>
  <c r="DN75" i="76"/>
  <c r="AZ109" i="76"/>
  <c r="BN75" i="76"/>
  <c r="AL75" i="76"/>
  <c r="BV109" i="76"/>
  <c r="DZ113" i="76"/>
  <c r="G171" i="76" s="1"/>
  <c r="I171" i="76" s="1"/>
  <c r="F114" i="76"/>
  <c r="BN109" i="76"/>
  <c r="CT75" i="76"/>
  <c r="I148" i="76"/>
  <c r="F80" i="76"/>
  <c r="DZ79" i="76"/>
  <c r="G155" i="76" s="1"/>
  <c r="F90" i="76"/>
  <c r="DZ89" i="76"/>
  <c r="CX75" i="76"/>
  <c r="DZ123" i="76"/>
  <c r="G177" i="76" s="1"/>
  <c r="I177" i="76" s="1"/>
  <c r="F124" i="76"/>
  <c r="F104" i="76"/>
  <c r="DZ103" i="76"/>
  <c r="G167" i="76" s="1"/>
  <c r="BB75" i="76"/>
  <c r="DZ104" i="76" l="1"/>
  <c r="F105" i="76"/>
  <c r="I155" i="76"/>
  <c r="F81" i="76"/>
  <c r="DZ80" i="76"/>
  <c r="G156" i="76" s="1"/>
  <c r="I156" i="76" s="1"/>
  <c r="F115" i="76"/>
  <c r="DZ114" i="76"/>
  <c r="G172" i="76" s="1"/>
  <c r="I172" i="76" s="1"/>
  <c r="F74" i="76"/>
  <c r="DZ74" i="76" s="1"/>
  <c r="G151" i="76" s="1"/>
  <c r="I151" i="76" s="1"/>
  <c r="DZ73" i="76"/>
  <c r="G150" i="76" s="1"/>
  <c r="F125" i="76"/>
  <c r="DZ124" i="76"/>
  <c r="G178" i="76" s="1"/>
  <c r="I178" i="76" s="1"/>
  <c r="I167" i="76"/>
  <c r="D164" i="76" s="1"/>
  <c r="C164" i="76"/>
  <c r="DZ90" i="76"/>
  <c r="F91" i="76"/>
  <c r="F116" i="76" l="1"/>
  <c r="DZ115" i="76"/>
  <c r="G173" i="76" s="1"/>
  <c r="I173" i="76" s="1"/>
  <c r="F126" i="76"/>
  <c r="DZ125" i="76"/>
  <c r="G179" i="76" s="1"/>
  <c r="F82" i="76"/>
  <c r="DZ81" i="76"/>
  <c r="G157" i="76" s="1"/>
  <c r="I150" i="76"/>
  <c r="DZ91" i="76"/>
  <c r="F92" i="76"/>
  <c r="C148" i="76"/>
  <c r="F75" i="76"/>
  <c r="DZ75" i="76" s="1"/>
  <c r="F106" i="76"/>
  <c r="DZ105" i="76"/>
  <c r="F107" i="76" l="1"/>
  <c r="DZ106" i="76"/>
  <c r="I157" i="76"/>
  <c r="F83" i="76"/>
  <c r="DZ82" i="76"/>
  <c r="G158" i="76" s="1"/>
  <c r="D148" i="76"/>
  <c r="I179" i="76"/>
  <c r="F127" i="76"/>
  <c r="DZ126" i="76"/>
  <c r="G180" i="76" s="1"/>
  <c r="I180" i="76" s="1"/>
  <c r="F93" i="76"/>
  <c r="DZ92" i="76"/>
  <c r="F117" i="76"/>
  <c r="DZ116" i="76"/>
  <c r="G174" i="76" s="1"/>
  <c r="I174" i="76" s="1"/>
  <c r="D168" i="76" s="1"/>
  <c r="F84" i="76" l="1"/>
  <c r="DZ83" i="76"/>
  <c r="G159" i="76" s="1"/>
  <c r="I159" i="76" s="1"/>
  <c r="F108" i="76"/>
  <c r="DZ107" i="76"/>
  <c r="I158" i="76"/>
  <c r="F128" i="76"/>
  <c r="DZ128" i="76" s="1"/>
  <c r="DZ127" i="76"/>
  <c r="C168" i="76"/>
  <c r="DZ93" i="76"/>
  <c r="F94" i="76"/>
  <c r="F118" i="76"/>
  <c r="DZ117" i="76"/>
  <c r="G181" i="76" l="1"/>
  <c r="I181" i="76" s="1"/>
  <c r="G182" i="76"/>
  <c r="DZ84" i="76"/>
  <c r="G160" i="76" s="1"/>
  <c r="F85" i="76"/>
  <c r="F95" i="76"/>
  <c r="DZ94" i="76"/>
  <c r="DZ108" i="76"/>
  <c r="F109" i="76"/>
  <c r="DZ109" i="76" s="1"/>
  <c r="DZ118" i="76"/>
  <c r="F119" i="76"/>
  <c r="F96" i="76" l="1"/>
  <c r="DZ95" i="76"/>
  <c r="I182" i="76"/>
  <c r="C175" i="76"/>
  <c r="DZ119" i="76"/>
  <c r="F120" i="76"/>
  <c r="DZ120" i="76" s="1"/>
  <c r="DZ85" i="76"/>
  <c r="G161" i="76" s="1"/>
  <c r="G184" i="76" s="1"/>
  <c r="F86" i="76"/>
  <c r="DZ86" i="76" s="1"/>
  <c r="I160" i="76"/>
  <c r="D175" i="76" l="1"/>
  <c r="I161" i="76"/>
  <c r="D152" i="76" s="1"/>
  <c r="H139" i="76"/>
  <c r="F97" i="76"/>
  <c r="DZ96" i="76"/>
  <c r="C152" i="76"/>
  <c r="I184" i="76" l="1"/>
  <c r="F98" i="76"/>
  <c r="DZ97" i="76"/>
  <c r="I265" i="76" l="1"/>
  <c r="I270" i="76" s="1"/>
  <c r="H138" i="76" s="1"/>
  <c r="DZ98" i="76"/>
  <c r="F99" i="76"/>
  <c r="DZ99" i="7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KLUANE DRILLING</author>
    <author>CarlosV</author>
  </authors>
  <commentList>
    <comment ref="AZ25" authorId="0" shapeId="0" xr:uid="{3815B168-AFFA-4806-8E05-CE401A287625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paraliza el sondaje por orden de Geología.</t>
        </r>
      </text>
    </comment>
    <comment ref="BB32" authorId="0" shapeId="0" xr:uid="{F9D57923-67CA-4DFF-899D-E4BE73FED7D5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inicia desarme de máquina.</t>
        </r>
      </text>
    </comment>
    <comment ref="BF32" authorId="0" shapeId="0" xr:uid="{02B363A9-2D0F-4413-B0C5-FFD965D832A4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continua con el desarme de máquina.</t>
        </r>
      </text>
    </comment>
    <comment ref="BJ32" authorId="0" shapeId="0" xr:uid="{2F440D4F-A5F8-4C65-88B4-59827D8BE239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Equipo en proceso de nivelación y armado máquina.</t>
        </r>
      </text>
    </comment>
    <comment ref="BN32" authorId="0" shapeId="0" xr:uid="{FC190482-952F-407D-98B4-9F2351766BF7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continua con el estandarizado de plataforma, 90% listo para su liberación.</t>
        </r>
      </text>
    </comment>
    <comment ref="H37" authorId="0" shapeId="0" xr:uid="{CD9E77FF-0A78-4DCE-BCBE-3242819CEC6B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En espera por agua, por bajo caudal, esperando se llenen las tinas.</t>
        </r>
      </text>
    </comment>
    <comment ref="U38" authorId="0" shapeId="0" xr:uid="{73C467C1-77E8-4A06-8B32-235F04789C1A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rima por cambio de reaming shell ya que no se contaba con uno adecuado.</t>
        </r>
      </text>
    </comment>
    <comment ref="G42" authorId="0" shapeId="0" xr:uid="{82262B4C-6846-47CC-A432-75A87E540DB0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recibe turno con tubería afuera.</t>
        </r>
      </text>
    </comment>
    <comment ref="Q42" authorId="0" shapeId="0" xr:uid="{807DFAF1-CD64-4CA3-8A43-1674335E492E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extrae tubería por core lifter spring dentro del tubo interno, se extrae tubería 2 veces por ruptura de cable wireline.</t>
        </r>
      </text>
    </comment>
    <comment ref="S42" authorId="0" shapeId="0" xr:uid="{8C772118-3734-427E-9F25-2C25D6BFC923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continua con maniobras de rescate de muestra y se retira la línea quedando fuera.</t>
        </r>
      </text>
    </comment>
    <comment ref="U42" authorId="0" shapeId="0" xr:uid="{90D8607D-3FEE-4304-989B-AD3994716C70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baja tubería.</t>
        </r>
      </text>
    </comment>
    <comment ref="AC42" authorId="0" shapeId="0" xr:uid="{AA4984ED-BD15-48D5-9491-9AC68D6AA70F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realiza maniobras de rescate de núcleo, por caída del mismo.</t>
        </r>
      </text>
    </comment>
    <comment ref="AG42" authorId="0" shapeId="0" xr:uid="{956EB260-CE4C-411A-9E70-F408A3CDDCAE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extrae tubería, 100 tubos por limpieza de sondaje.</t>
        </r>
      </text>
    </comment>
    <comment ref="AM42" authorId="0" shapeId="0" xr:uid="{28E380E5-6F7A-4344-B349-57A9F6974502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lava el sondaje y se extrae tubería quedando fuera en su totalidad.</t>
        </r>
      </text>
    </comment>
    <comment ref="AO42" authorId="0" shapeId="0" xr:uid="{8456396F-D017-4D66-8BCA-CAA87DA7FC35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adiciona tubería con nueva broca.</t>
        </r>
      </text>
    </comment>
    <comment ref="L43" authorId="0" shapeId="0" xr:uid="{5DAD08CD-6C9C-4838-B1F6-A114587A8499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Profundidad 850mts Azimut 109.37
Inclinación -82.1</t>
        </r>
      </text>
    </comment>
    <comment ref="AT43" authorId="0" shapeId="0" xr:uid="{DEF587A5-D1D0-4703-B27F-9475848F4C47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Profundidad 1000mts
Azimut 110.63
Inclinación -83.5.</t>
        </r>
      </text>
    </comment>
    <comment ref="BB43" authorId="0" shapeId="0" xr:uid="{F03D7BE1-7645-4D14-83B8-A8DAD05C3063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realizan mediciones de trayectoria con equipo de Rocktest.</t>
        </r>
      </text>
    </comment>
    <comment ref="F45" authorId="0" shapeId="0" xr:uid="{FBDE9524-89EA-4BF9-905E-B68A508E5BC0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baja carpa para recibir bultank de diésel.</t>
        </r>
      </text>
    </comment>
    <comment ref="N45" authorId="0" shapeId="0" xr:uid="{E056254E-0E52-4139-8553-E8D0ED96EC78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En espera de diésel, se demora en ingresar por mal clima, se baja la carpa para recepción de 2 bultank de diésel.</t>
        </r>
      </text>
    </comment>
    <comment ref="BD45" authorId="0" shapeId="0" xr:uid="{B622EB02-7512-4C5C-BCC3-6D5F0DF44D6A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Equipo en espera ingreso de Topografía para continuar con la alineación de la máquina.</t>
        </r>
      </text>
    </comment>
    <comment ref="BH45" authorId="0" shapeId="0" xr:uid="{FDFD90E6-01D7-42DB-8A7B-72805F39A20A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Equipo en espera ingreso de topografía y posterior colocación de Azimut.</t>
        </r>
      </text>
    </comment>
    <comment ref="BL45" authorId="0" shapeId="0" xr:uid="{5A5DB4FB-6D45-4FC6-A3AA-DB1A41132D5A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Equipo trabaja en conjunto con el turno día.</t>
        </r>
      </text>
    </comment>
    <comment ref="BP45" authorId="0" shapeId="0" xr:uid="{3DF4456E-447C-43C6-9456-CF63113A9CFC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trabaja en conjunto todo el personal en el turno día.</t>
        </r>
      </text>
    </comment>
    <comment ref="K47" authorId="0" shapeId="0" xr:uid="{C9C41E08-4D59-4CDF-ACB2-AA896C7F1251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Mantenimiento de motores y bombas 1029.</t>
        </r>
      </text>
    </comment>
    <comment ref="W47" authorId="0" shapeId="0" xr:uid="{BDBB17E9-7A0C-4DE9-9A11-98EF08854906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realiza mantenimiento en panel de control, cambio de empaques de los spool de rotación.</t>
        </r>
      </text>
    </comment>
    <comment ref="AE47" authorId="0" shapeId="0" xr:uid="{B1D93BC1-10C9-4E71-A5E5-3D9AB30243A7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realiza mantenimiento en sistema de rotación por liqueos en el mismo.</t>
        </r>
      </text>
    </comment>
    <comment ref="AG47" authorId="0" shapeId="0" xr:uid="{1CF284C4-10F2-4A44-8474-3ABA78815363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realiza mantenimiento en foot clamp.</t>
        </r>
      </text>
    </comment>
    <comment ref="AJ53" authorId="0" shapeId="0" xr:uid="{D0576B03-3F1E-47E3-BF1B-A92FA30653CA}">
      <text>
        <r>
          <rPr>
            <b/>
            <sz val="9"/>
            <color indexed="81"/>
            <rFont val="Tahoma"/>
            <charset val="1"/>
          </rPr>
          <t>KLUANE DRILLING:</t>
        </r>
        <r>
          <rPr>
            <sz val="9"/>
            <color indexed="81"/>
            <rFont val="Tahoma"/>
            <charset val="1"/>
          </rPr>
          <t xml:space="preserve">
Se paraliza la operación por falta de agua, las fuertes lluvias incrementan el caudal en los ríos desde las 19:00 pm hasta el final de turno.</t>
        </r>
      </text>
    </comment>
    <comment ref="H164" authorId="0" shapeId="0" xr:uid="{30F0FE5A-58E4-4C95-B207-FB8A0698F58B}">
      <text>
        <r>
          <rPr>
            <b/>
            <sz val="9"/>
            <color indexed="81"/>
            <rFont val="Tahoma"/>
            <family val="2"/>
          </rPr>
          <t>KLUANE DRILLING:</t>
        </r>
        <r>
          <rPr>
            <sz val="9"/>
            <color indexed="81"/>
            <rFont val="Tahoma"/>
            <family val="2"/>
          </rPr>
          <t xml:space="preserve">
tarifa reducida</t>
        </r>
      </text>
    </comment>
    <comment ref="H168" authorId="0" shapeId="0" xr:uid="{1A9ED485-B0B3-48B8-B27E-A11F6515C07F}">
      <text>
        <r>
          <rPr>
            <b/>
            <sz val="9"/>
            <color indexed="81"/>
            <rFont val="Tahoma"/>
            <family val="2"/>
          </rPr>
          <t>KLUANE DRILLING:</t>
        </r>
        <r>
          <rPr>
            <sz val="9"/>
            <color indexed="81"/>
            <rFont val="Tahoma"/>
            <family val="2"/>
          </rPr>
          <t xml:space="preserve">
tarifa reducida</t>
        </r>
      </text>
    </comment>
    <comment ref="H175" authorId="0" shapeId="0" xr:uid="{4BEC91F6-165E-4EFD-B263-ED66BAC651FA}">
      <text>
        <r>
          <rPr>
            <b/>
            <sz val="9"/>
            <color indexed="81"/>
            <rFont val="Tahoma"/>
            <family val="2"/>
          </rPr>
          <t>KLUANE DRILLING:</t>
        </r>
        <r>
          <rPr>
            <sz val="9"/>
            <color indexed="81"/>
            <rFont val="Tahoma"/>
            <family val="2"/>
          </rPr>
          <t xml:space="preserve">
reducción de US$.10,00 por estar perforando más de tres máquinas</t>
        </r>
      </text>
    </comment>
    <comment ref="G245" authorId="1" shapeId="0" xr:uid="{DE951BF6-6047-48AD-AA73-C6F6A14065EE}">
      <text>
        <r>
          <rPr>
            <b/>
            <sz val="9"/>
            <color indexed="81"/>
            <rFont val="Tahoma"/>
            <family val="2"/>
          </rPr>
          <t>Supervisor: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 cárcamos en proyecto:</t>
        </r>
        <r>
          <rPr>
            <sz val="9"/>
            <color indexed="81"/>
            <rFont val="Tahoma"/>
            <family val="2"/>
          </rPr>
          <t xml:space="preserve"> 
1 cárcamo en Estación Cebolla.
1 cárcamo en PE-01.
1 cárcamo entre PE-01 y Campamento Piuntz.</t>
        </r>
      </text>
    </comment>
    <comment ref="G246" authorId="0" shapeId="0" xr:uid="{1DD6F571-A7B4-45E5-A0F0-55E59B9CD08B}">
      <text>
        <r>
          <rPr>
            <b/>
            <sz val="9"/>
            <color indexed="81"/>
            <rFont val="Tahoma"/>
            <family val="2"/>
          </rPr>
          <t>KLUANE DRILLING:</t>
        </r>
        <r>
          <rPr>
            <sz val="9"/>
            <color indexed="81"/>
            <rFont val="Tahoma"/>
            <family val="2"/>
          </rPr>
          <t xml:space="preserve">
6 bombas adicionales, en cinco máquinas.
</t>
        </r>
      </text>
    </comment>
    <comment ref="G247" authorId="0" shapeId="0" xr:uid="{6ED22AF7-4AF8-49DE-9919-F4C1A4F470AF}">
      <text>
        <r>
          <rPr>
            <b/>
            <sz val="9"/>
            <color indexed="81"/>
            <rFont val="Tahoma"/>
            <family val="2"/>
          </rPr>
          <t>KLUANE DRILLING:</t>
        </r>
        <r>
          <rPr>
            <sz val="9"/>
            <color indexed="81"/>
            <rFont val="Tahoma"/>
            <family val="2"/>
          </rPr>
          <t xml:space="preserve">
Existe manguera adicional, en 3 máquinas que superan los 1000 mts.</t>
        </r>
      </text>
    </comment>
  </commentList>
</comments>
</file>

<file path=xl/sharedStrings.xml><?xml version="1.0" encoding="utf-8"?>
<sst xmlns="http://schemas.openxmlformats.org/spreadsheetml/2006/main" count="436" uniqueCount="152">
  <si>
    <t>CONTRATO Nª</t>
  </si>
  <si>
    <t>S/N</t>
  </si>
  <si>
    <t>INCLINACION</t>
  </si>
  <si>
    <t>CLIENTE</t>
  </si>
  <si>
    <t>LINEA DE AGUA</t>
  </si>
  <si>
    <t>MAQUINA Nª</t>
  </si>
  <si>
    <t>ELEVACION</t>
  </si>
  <si>
    <t>POZO NUMERO</t>
  </si>
  <si>
    <t>BOMBA DE REC,</t>
  </si>
  <si>
    <t>ITEMS</t>
  </si>
  <si>
    <t>DATOS METROS</t>
  </si>
  <si>
    <t>TOTAL</t>
  </si>
  <si>
    <t xml:space="preserve">DIA </t>
  </si>
  <si>
    <t>NOCHE</t>
  </si>
  <si>
    <t>CARGAB.</t>
  </si>
  <si>
    <t>NO CARGAB.</t>
  </si>
  <si>
    <t>ENCAMISADO Y PERFORACIÓN CARGABLE</t>
  </si>
  <si>
    <t>PWT</t>
  </si>
  <si>
    <t>FROM</t>
  </si>
  <si>
    <t>METERS</t>
  </si>
  <si>
    <t>TO</t>
  </si>
  <si>
    <t>TOTAL METERS</t>
  </si>
  <si>
    <t>HWT</t>
  </si>
  <si>
    <t>PQ</t>
  </si>
  <si>
    <t>HTW</t>
  </si>
  <si>
    <t>NTW</t>
  </si>
  <si>
    <t>BTW</t>
  </si>
  <si>
    <t>HORAS CARGABLES</t>
  </si>
  <si>
    <t>MOVIMIENTO/DESMANTELAMIENTO/TRASLADO</t>
  </si>
  <si>
    <t>ENCAMISADO/CASING</t>
  </si>
  <si>
    <t>PERFORACION</t>
  </si>
  <si>
    <t>MOVILIZACIÓN/DESMOVILIZACIÓN</t>
  </si>
  <si>
    <t>ANCLAJE E INSTALACIÓN</t>
  </si>
  <si>
    <t>SUMINISTRO DE AGUA</t>
  </si>
  <si>
    <t>RIMADO</t>
  </si>
  <si>
    <t>ESTABILIZACIÓN/ACONDICIONAMIENTO</t>
  </si>
  <si>
    <t>CEMENTACIÓN/FRAGUADO</t>
  </si>
  <si>
    <t>CAMBIO DE LINEA/REDUCCIÓN</t>
  </si>
  <si>
    <t>ENSAYOS/REGISTROS</t>
  </si>
  <si>
    <t>RECUPERACIÓN DE HERRAMIENTA</t>
  </si>
  <si>
    <t>TIEMPO DE ESPERA/STAND BY</t>
  </si>
  <si>
    <t>VIAJE</t>
  </si>
  <si>
    <t>MANTENIMIENTO</t>
  </si>
  <si>
    <t>FORMACIÓN EN SEGURIDAD</t>
  </si>
  <si>
    <t>RE-ENTRADA</t>
  </si>
  <si>
    <t>LINEA DE AGUA E INSTALACIÓN DE BOMBAS</t>
  </si>
  <si>
    <t>ALIMENTACION</t>
  </si>
  <si>
    <t>TOTAL HORAS</t>
  </si>
  <si>
    <t>CONSUMIBLES Y OTROS MATERIALES</t>
  </si>
  <si>
    <t>BIG BEAR</t>
  </si>
  <si>
    <t xml:space="preserve">POLY PLUS </t>
  </si>
  <si>
    <t>BANDEJAS HTW CAJAS DE TESTIGOS</t>
  </si>
  <si>
    <t>BANDEJAS NTW CAJAS DE TESTIGOS</t>
  </si>
  <si>
    <t>BANDEJAS BTW CAJAS DE TESTIGOS</t>
  </si>
  <si>
    <t>LINSEED SOAP (jabon de linaza)</t>
  </si>
  <si>
    <t>METERS BY DEPTH</t>
  </si>
  <si>
    <t>PW</t>
  </si>
  <si>
    <t>HW</t>
  </si>
  <si>
    <t>CONTRATO</t>
  </si>
  <si>
    <t>MAQUINA</t>
  </si>
  <si>
    <t>POZO</t>
  </si>
  <si>
    <t>PERIODO</t>
  </si>
  <si>
    <t>DESDE</t>
  </si>
  <si>
    <t>Juan Barrezueta y Rodrigo de Villalobos</t>
  </si>
  <si>
    <t>HASTA</t>
  </si>
  <si>
    <t>Casa N72 Lt.2</t>
  </si>
  <si>
    <t>Quito - Ecuador</t>
  </si>
  <si>
    <t>TOTAL INVOICE</t>
  </si>
  <si>
    <t>TOTAL METROS</t>
  </si>
  <si>
    <t>CASING Y PERFORACIÓN FACTURABLE</t>
  </si>
  <si>
    <t>DETALLE</t>
  </si>
  <si>
    <t>PROFUNDIDAD</t>
  </si>
  <si>
    <t>METROS</t>
  </si>
  <si>
    <t>PRECIO</t>
  </si>
  <si>
    <t>( SIZE / METERS / USD )</t>
  </si>
  <si>
    <t xml:space="preserve">DESDE </t>
  </si>
  <si>
    <t>PERFORADOS</t>
  </si>
  <si>
    <t>P/M</t>
  </si>
  <si>
    <t>( USD)</t>
  </si>
  <si>
    <t>MAS</t>
  </si>
  <si>
    <t>0</t>
  </si>
  <si>
    <t>TOTAL CASING Y PERFORACION FACTURABLE</t>
  </si>
  <si>
    <t>HORAS FACTURABLES</t>
  </si>
  <si>
    <t>DESCRIPCION</t>
  </si>
  <si>
    <t>HORAS</t>
  </si>
  <si>
    <t>P/H</t>
  </si>
  <si>
    <t>MOVIMIENTO/DESMANTELAMIENTO</t>
  </si>
  <si>
    <t>TOTAL HORAS FACTURABLES</t>
  </si>
  <si>
    <t>CONSUMIBLES Y OTROS MATERIALES FACTURABLES</t>
  </si>
  <si>
    <t>CANT</t>
  </si>
  <si>
    <t>UNITARIO</t>
  </si>
  <si>
    <t>PLUS</t>
  </si>
  <si>
    <t>TOTAL CONSUMIBLES Y OTROS MATERIALES</t>
  </si>
  <si>
    <t>OTROS FACTURABLES</t>
  </si>
  <si>
    <t>TIEMPO</t>
  </si>
  <si>
    <t>BASIS</t>
  </si>
  <si>
    <t>UNIT / ITEM</t>
  </si>
  <si>
    <t>MOVILIZACION</t>
  </si>
  <si>
    <t>ONE P/C</t>
  </si>
  <si>
    <t>DESMOVILIACION</t>
  </si>
  <si>
    <t>ORIENTADOR ACT III / HTW</t>
  </si>
  <si>
    <t>MES</t>
  </si>
  <si>
    <t>ORIENTADOR ACT III / NTW</t>
  </si>
  <si>
    <t>ACCESOS Y TRANSPORTE</t>
  </si>
  <si>
    <t>INCLINACION DEL POZO</t>
  </si>
  <si>
    <t>CÁRCAMO</t>
  </si>
  <si>
    <t>BOMBA EXTRA</t>
  </si>
  <si>
    <t>MANGUERA EXTRA</t>
  </si>
  <si>
    <t>MINI RETRO</t>
  </si>
  <si>
    <t xml:space="preserve">IRONHORSE </t>
  </si>
  <si>
    <t>OTRAS</t>
  </si>
  <si>
    <t>MATERIALES PARA PUENTES</t>
  </si>
  <si>
    <t>OBTURACION DE POZO</t>
  </si>
  <si>
    <t>REFLEX</t>
  </si>
  <si>
    <t>SISTEMA DE FILTRACION DE AGUAS ALQUILER</t>
  </si>
  <si>
    <t>SISTEMA DE FILTRACION DE AGUAS INSTALAC</t>
  </si>
  <si>
    <t>TOTAL OTROS FACTURABLES</t>
  </si>
  <si>
    <t>RESUMEN DE FACTURACION</t>
  </si>
  <si>
    <t xml:space="preserve">TOTAL ANTES DE IMPUESTOS </t>
  </si>
  <si>
    <t>POLIMERO JCPDS RDVISCOSIFICANTE BALDE 35 LBS</t>
  </si>
  <si>
    <t>BENTONITA GEL PREMIUM SACO 50LBS</t>
  </si>
  <si>
    <t>ENCAPSULANTE AMC CR 650 (CAJA X 5KG)</t>
  </si>
  <si>
    <t>G STOP</t>
  </si>
  <si>
    <t>MEDICION DE INCLINACION Y ORIENTACION</t>
  </si>
  <si>
    <t>ENCAPSULANTE AMC CR 650 (CAJA X 15KG)</t>
  </si>
  <si>
    <t>SM LUBE/LUBEN  (lubricante)</t>
  </si>
  <si>
    <t>ORIENTADOR ACT III / BTW</t>
  </si>
  <si>
    <t>DEVISHOT / EZ TRAC</t>
  </si>
  <si>
    <t>SUSPENSIÓN POR CLIMA</t>
  </si>
  <si>
    <t>IQ LOGGER</t>
  </si>
  <si>
    <t>GYRO SPRINT - IQ</t>
  </si>
  <si>
    <t>EQUIPO TN14</t>
  </si>
  <si>
    <t>RECUPERACIÓN HERRAMIENTA</t>
  </si>
  <si>
    <t>CARGO POR EZ-GYRO POR DIA</t>
  </si>
  <si>
    <t>TABLONES</t>
  </si>
  <si>
    <t>LUBE N (lubricante)</t>
  </si>
  <si>
    <t>EXTRACCIÓN/ADICIÓN DE TUBERIA</t>
  </si>
  <si>
    <t>MISCELANEOS</t>
  </si>
  <si>
    <t>KD1700-1404</t>
  </si>
  <si>
    <t xml:space="preserve"> </t>
  </si>
  <si>
    <t xml:space="preserve">ALQUILER BOMBA DE AGUA Y MANGUERA </t>
  </si>
  <si>
    <t>Alquiler de bomba de agua y 560 metros de manguera amarilla.</t>
  </si>
  <si>
    <t>En proyecto a pedido del cliente (Tiene un recargo del 10% por gastos administrativos).</t>
  </si>
  <si>
    <t>Hay 2 IQ-LOGGER (Tiene un recargo del 10% por gastos administrativos).</t>
  </si>
  <si>
    <t>Tiene un recargo del 10% por gastos administrativos - hay 2 Gyros en campo.</t>
  </si>
  <si>
    <t>Desde el 16 de Mayo hay 1 Ez trac.</t>
  </si>
  <si>
    <t>TUBERÍA HTW 5ft PERDIDA EN POZO</t>
  </si>
  <si>
    <t>Hay 3 cárcamos instalados en proyecto.</t>
  </si>
  <si>
    <t>SLSE-21</t>
  </si>
  <si>
    <t>DISPAC</t>
  </si>
  <si>
    <r>
      <t xml:space="preserve">Máquina </t>
    </r>
    <r>
      <rPr>
        <b/>
        <sz val="8"/>
        <rFont val="Calibri"/>
        <family val="2"/>
        <scheme val="minor"/>
      </rPr>
      <t>KD1700-1405</t>
    </r>
    <r>
      <rPr>
        <sz val="8"/>
        <rFont val="Calibri"/>
        <family val="2"/>
        <scheme val="minor"/>
      </rPr>
      <t xml:space="preserve"> utiliza </t>
    </r>
    <r>
      <rPr>
        <b/>
        <u/>
        <sz val="8"/>
        <color theme="5" tint="-0.249977111117893"/>
        <rFont val="Calibri"/>
        <family val="2"/>
        <scheme val="minor"/>
      </rPr>
      <t>3 bombas</t>
    </r>
    <r>
      <rPr>
        <sz val="8"/>
        <rFont val="Calibri"/>
        <family val="2"/>
        <scheme val="minor"/>
      </rPr>
      <t xml:space="preserve"> y línea agua 2500mts./ Máquina </t>
    </r>
    <r>
      <rPr>
        <b/>
        <sz val="8"/>
        <rFont val="Calibri"/>
        <family val="2"/>
        <scheme val="minor"/>
      </rPr>
      <t>KD1700-1406</t>
    </r>
    <r>
      <rPr>
        <sz val="8"/>
        <rFont val="Calibri"/>
        <family val="2"/>
        <scheme val="minor"/>
      </rPr>
      <t xml:space="preserve"> utiliza </t>
    </r>
    <r>
      <rPr>
        <b/>
        <u/>
        <sz val="8"/>
        <color theme="5"/>
        <rFont val="Calibri"/>
        <family val="2"/>
        <scheme val="minor"/>
      </rPr>
      <t>2 bombas</t>
    </r>
    <r>
      <rPr>
        <sz val="8"/>
        <rFont val="Calibri"/>
        <family val="2"/>
        <scheme val="minor"/>
      </rPr>
      <t xml:space="preserve"> y línea agua 1500mts./ Máquina </t>
    </r>
    <r>
      <rPr>
        <b/>
        <sz val="8"/>
        <rFont val="Calibri"/>
        <family val="2"/>
        <scheme val="minor"/>
      </rPr>
      <t>KD1700-1407</t>
    </r>
    <r>
      <rPr>
        <sz val="8"/>
        <rFont val="Calibri"/>
        <family val="2"/>
        <scheme val="minor"/>
      </rPr>
      <t xml:space="preserve"> utiliza</t>
    </r>
    <r>
      <rPr>
        <b/>
        <u/>
        <sz val="8"/>
        <color theme="5" tint="-0.249977111117893"/>
        <rFont val="Calibri"/>
        <family val="2"/>
        <scheme val="minor"/>
      </rPr>
      <t xml:space="preserve"> 2 bombas</t>
    </r>
    <r>
      <rPr>
        <sz val="8"/>
        <rFont val="Calibri"/>
        <family val="2"/>
        <scheme val="minor"/>
      </rPr>
      <t xml:space="preserve"> y línea agua 1000mts./ Máquina </t>
    </r>
    <r>
      <rPr>
        <b/>
        <sz val="8"/>
        <rFont val="Calibri"/>
        <family val="2"/>
        <scheme val="minor"/>
      </rPr>
      <t>KD200-05</t>
    </r>
    <r>
      <rPr>
        <sz val="8"/>
        <rFont val="Calibri"/>
        <family val="2"/>
        <scheme val="minor"/>
      </rPr>
      <t xml:space="preserve"> utiliza </t>
    </r>
    <r>
      <rPr>
        <b/>
        <u/>
        <sz val="8"/>
        <color theme="5" tint="-0.249977111117893"/>
        <rFont val="Calibri"/>
        <family val="2"/>
        <scheme val="minor"/>
      </rPr>
      <t>2 bombas</t>
    </r>
    <r>
      <rPr>
        <sz val="8"/>
        <rFont val="Calibri"/>
        <family val="2"/>
        <scheme val="minor"/>
      </rPr>
      <t xml:space="preserve"> y línea agua 1800mts./ </t>
    </r>
    <r>
      <rPr>
        <sz val="8"/>
        <rFont val="Calibri"/>
        <family val="2"/>
        <scheme val="minor"/>
      </rPr>
      <t xml:space="preserve">Máquina </t>
    </r>
    <r>
      <rPr>
        <b/>
        <sz val="8"/>
        <rFont val="Calibri"/>
        <family val="2"/>
        <scheme val="minor"/>
      </rPr>
      <t>KD200-04</t>
    </r>
    <r>
      <rPr>
        <sz val="8"/>
        <rFont val="Calibri"/>
        <family val="2"/>
        <scheme val="minor"/>
      </rPr>
      <t xml:space="preserve"> utiliza </t>
    </r>
    <r>
      <rPr>
        <b/>
        <u/>
        <sz val="8"/>
        <color theme="5" tint="-0.249977111117893"/>
        <rFont val="Calibri"/>
        <family val="2"/>
        <scheme val="minor"/>
      </rPr>
      <t>2 bombas</t>
    </r>
    <r>
      <rPr>
        <sz val="8"/>
        <rFont val="Calibri"/>
        <family val="2"/>
        <scheme val="minor"/>
      </rPr>
      <t xml:space="preserve"> y línea agua 1000mts. (Periodo del 16 al 31 octubre 2022).</t>
    </r>
  </si>
  <si>
    <t>46 horas descontadas del siguiente pozo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</si>
</sst>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* #,##0.00_ ;_ * \-#,##0.00_ ;_ * &quot;-&quot;??_ ;_ @_ "/>
    <numFmt numFmtId="168" formatCode="0\ &quot;DEG&quot;"/>
    <numFmt numFmtId="169" formatCode="General\ &quot;m&quot;"/>
    <numFmt numFmtId="170" formatCode="#,##0.0"/>
    <numFmt numFmtId="171" formatCode="[$-409]d\-mmm\-yy;@"/>
    <numFmt numFmtId="172" formatCode="[$$-409]#,##0.00"/>
    <numFmt numFmtId="173" formatCode="_-* #,##0_-;\-* #,##0_-;_-* &quot;-&quot;??_-;_-@_-"/>
    <numFmt numFmtId="174" formatCode="&quot;&lt;&quot;0\ &quot;DEG&quot;"/>
    <numFmt numFmtId="175" formatCode="&quot;&lt;&quot;\ 0\ &quot;MT&quot;"/>
  </numFmts>
  <fonts count="28" x14ac:knownFonts="1">
    <font>
      <sz val="8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0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indexed="62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b/>
      <u/>
      <sz val="8"/>
      <color theme="5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medium">
        <color indexed="64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indexed="64"/>
      </left>
      <right style="thin">
        <color theme="1" tint="0.34998626667073579"/>
      </right>
      <top style="medium">
        <color indexed="64"/>
      </top>
      <bottom style="medium">
        <color indexed="64"/>
      </bottom>
      <diagonal/>
    </border>
    <border>
      <left style="thin">
        <color theme="1" tint="0.34998626667073579"/>
      </left>
      <right/>
      <top style="medium">
        <color indexed="64"/>
      </top>
      <bottom style="medium">
        <color indexed="64"/>
      </bottom>
      <diagonal/>
    </border>
    <border>
      <left style="thin">
        <color theme="1" tint="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 tint="0.3499862666707357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 tint="0.34998626667073579"/>
      </top>
      <bottom style="medium">
        <color indexed="64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double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indexed="23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thin">
        <color indexed="22"/>
      </bottom>
      <diagonal/>
    </border>
    <border>
      <left style="thin">
        <color indexed="23"/>
      </left>
      <right style="double">
        <color indexed="64"/>
      </right>
      <top style="medium">
        <color indexed="64"/>
      </top>
      <bottom style="thin">
        <color indexed="22"/>
      </bottom>
      <diagonal/>
    </border>
    <border>
      <left/>
      <right style="thin">
        <color indexed="23"/>
      </right>
      <top style="medium">
        <color indexed="64"/>
      </top>
      <bottom style="thin">
        <color indexed="22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22"/>
      </bottom>
      <diagonal/>
    </border>
    <border>
      <left style="hair">
        <color indexed="64"/>
      </left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 style="hair">
        <color indexed="64"/>
      </top>
      <bottom style="thin">
        <color indexed="55"/>
      </bottom>
      <diagonal/>
    </border>
    <border>
      <left/>
      <right/>
      <top style="hair">
        <color indexed="64"/>
      </top>
      <bottom style="thin">
        <color indexed="55"/>
      </bottom>
      <diagonal/>
    </border>
    <border>
      <left/>
      <right/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 style="thin">
        <color indexed="23"/>
      </right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3"/>
      </right>
      <top style="thin">
        <color indexed="22"/>
      </top>
      <bottom/>
      <diagonal/>
    </border>
    <border>
      <left style="thin">
        <color indexed="23"/>
      </left>
      <right style="double">
        <color indexed="64"/>
      </right>
      <top style="thin">
        <color indexed="22"/>
      </top>
      <bottom/>
      <diagonal/>
    </border>
    <border>
      <left/>
      <right style="thin">
        <color indexed="23"/>
      </right>
      <top style="thin">
        <color indexed="22"/>
      </top>
      <bottom/>
      <diagonal/>
    </border>
    <border>
      <left style="thin">
        <color indexed="23"/>
      </left>
      <right style="medium">
        <color indexed="64"/>
      </right>
      <top style="thin">
        <color indexed="22"/>
      </top>
      <bottom/>
      <diagonal/>
    </border>
    <border>
      <left style="double">
        <color indexed="64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3"/>
      </right>
      <top style="thin">
        <color indexed="22"/>
      </top>
      <bottom style="medium">
        <color indexed="64"/>
      </bottom>
      <diagonal/>
    </border>
    <border>
      <left style="thin">
        <color indexed="23"/>
      </left>
      <right style="double">
        <color indexed="64"/>
      </right>
      <top style="thin">
        <color indexed="22"/>
      </top>
      <bottom style="medium">
        <color indexed="64"/>
      </bottom>
      <diagonal/>
    </border>
    <border>
      <left/>
      <right style="thin">
        <color indexed="23"/>
      </right>
      <top style="thin">
        <color indexed="22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double">
        <color indexed="64"/>
      </right>
      <top/>
      <bottom style="thin">
        <color indexed="22"/>
      </bottom>
      <diagonal/>
    </border>
    <border>
      <left/>
      <right style="thin">
        <color indexed="23"/>
      </right>
      <top/>
      <bottom style="thin">
        <color indexed="22"/>
      </bottom>
      <diagonal/>
    </border>
    <border>
      <left style="thin">
        <color indexed="23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hair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hair">
        <color indexed="64"/>
      </bottom>
      <diagonal/>
    </border>
    <border>
      <left style="hair">
        <color indexed="64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hair">
        <color indexed="64"/>
      </left>
      <right/>
      <top style="thin">
        <color indexed="55"/>
      </top>
      <bottom style="hair">
        <color indexed="64"/>
      </bottom>
      <diagonal/>
    </border>
    <border>
      <left/>
      <right/>
      <top style="thin">
        <color indexed="55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medium">
        <color indexed="64"/>
      </right>
      <top style="thin">
        <color indexed="23"/>
      </top>
      <bottom/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double">
        <color indexed="64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double">
        <color indexed="64"/>
      </right>
      <top style="thin">
        <color indexed="23"/>
      </top>
      <bottom style="medium">
        <color indexed="64"/>
      </bottom>
      <diagonal/>
    </border>
    <border>
      <left/>
      <right style="thin">
        <color indexed="22"/>
      </right>
      <top style="thin">
        <color indexed="64"/>
      </top>
      <bottom/>
      <diagonal/>
    </border>
    <border>
      <left style="medium">
        <color indexed="64"/>
      </left>
      <right style="thin">
        <color indexed="23"/>
      </right>
      <top style="thin">
        <color indexed="22"/>
      </top>
      <bottom style="thin">
        <color theme="0" tint="-0.14996795556505021"/>
      </bottom>
      <diagonal/>
    </border>
    <border>
      <left style="thin">
        <color indexed="23"/>
      </left>
      <right style="double">
        <color indexed="64"/>
      </right>
      <top style="thin">
        <color indexed="22"/>
      </top>
      <bottom style="thin">
        <color theme="0" tint="-0.14996795556505021"/>
      </bottom>
      <diagonal/>
    </border>
    <border>
      <left style="double">
        <color indexed="64"/>
      </left>
      <right style="thin">
        <color indexed="23"/>
      </right>
      <top style="thin">
        <color indexed="22"/>
      </top>
      <bottom style="thin">
        <color theme="0" tint="-0.1499679555650502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0" fontId="1" fillId="0" borderId="0"/>
  </cellStyleXfs>
  <cellXfs count="380">
    <xf numFmtId="0" fontId="0" fillId="0" borderId="0" xfId="0"/>
    <xf numFmtId="0" fontId="2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168" fontId="5" fillId="0" borderId="0" xfId="0" applyNumberFormat="1" applyFont="1" applyAlignment="1" applyProtection="1">
      <alignment horizontal="right" vertical="center"/>
      <protection hidden="1"/>
    </xf>
    <xf numFmtId="0" fontId="3" fillId="2" borderId="1" xfId="0" applyFont="1" applyFill="1" applyBorder="1" applyAlignment="1" applyProtection="1">
      <alignment vertical="center"/>
      <protection hidden="1"/>
    </xf>
    <xf numFmtId="0" fontId="4" fillId="2" borderId="2" xfId="0" applyFont="1" applyFill="1" applyBorder="1" applyAlignment="1" applyProtection="1">
      <alignment vertical="center"/>
      <protection hidden="1"/>
    </xf>
    <xf numFmtId="0" fontId="5" fillId="0" borderId="1" xfId="0" applyFont="1" applyBorder="1" applyAlignment="1" applyProtection="1">
      <alignment vertical="center"/>
      <protection hidden="1"/>
    </xf>
    <xf numFmtId="0" fontId="5" fillId="0" borderId="2" xfId="0" applyFont="1" applyBorder="1" applyAlignment="1" applyProtection="1">
      <alignment vertical="center"/>
      <protection hidden="1"/>
    </xf>
    <xf numFmtId="169" fontId="5" fillId="0" borderId="0" xfId="0" applyNumberFormat="1" applyFont="1" applyAlignment="1" applyProtection="1">
      <alignment horizontal="right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3" fillId="2" borderId="3" xfId="0" applyFont="1" applyFill="1" applyBorder="1" applyAlignment="1" applyProtection="1">
      <alignment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6" fillId="0" borderId="0" xfId="0" applyFont="1" applyAlignment="1" applyProtection="1">
      <alignment vertical="center"/>
      <protection hidden="1"/>
    </xf>
    <xf numFmtId="16" fontId="2" fillId="0" borderId="0" xfId="0" applyNumberFormat="1" applyFont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10" fillId="3" borderId="2" xfId="0" applyFont="1" applyFill="1" applyBorder="1" applyAlignment="1" applyProtection="1">
      <alignment vertical="center"/>
      <protection hidden="1"/>
    </xf>
    <xf numFmtId="0" fontId="8" fillId="6" borderId="23" xfId="0" applyFont="1" applyFill="1" applyBorder="1" applyAlignment="1" applyProtection="1">
      <alignment vertical="center"/>
      <protection hidden="1"/>
    </xf>
    <xf numFmtId="0" fontId="8" fillId="7" borderId="24" xfId="0" applyFont="1" applyFill="1" applyBorder="1" applyAlignment="1" applyProtection="1">
      <alignment horizontal="center" vertical="center" wrapText="1"/>
      <protection hidden="1"/>
    </xf>
    <xf numFmtId="0" fontId="8" fillId="7" borderId="23" xfId="0" applyFont="1" applyFill="1" applyBorder="1" applyAlignment="1" applyProtection="1">
      <alignment horizontal="center" vertical="center" wrapText="1"/>
      <protection hidden="1"/>
    </xf>
    <xf numFmtId="0" fontId="8" fillId="6" borderId="24" xfId="0" applyFont="1" applyFill="1" applyBorder="1" applyAlignment="1" applyProtection="1">
      <alignment vertical="center"/>
      <protection hidden="1"/>
    </xf>
    <xf numFmtId="0" fontId="8" fillId="7" borderId="25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vertical="center"/>
      <protection hidden="1"/>
    </xf>
    <xf numFmtId="0" fontId="2" fillId="0" borderId="28" xfId="0" applyFont="1" applyBorder="1" applyAlignment="1" applyProtection="1">
      <alignment vertical="center"/>
      <protection hidden="1"/>
    </xf>
    <xf numFmtId="0" fontId="2" fillId="0" borderId="29" xfId="0" applyFont="1" applyBorder="1" applyAlignment="1" applyProtection="1">
      <alignment vertical="center"/>
      <protection hidden="1"/>
    </xf>
    <xf numFmtId="4" fontId="2" fillId="0" borderId="30" xfId="0" applyNumberFormat="1" applyFont="1" applyBorder="1" applyAlignment="1" applyProtection="1">
      <alignment vertical="center"/>
      <protection locked="0"/>
    </xf>
    <xf numFmtId="4" fontId="2" fillId="0" borderId="31" xfId="0" applyNumberFormat="1" applyFont="1" applyBorder="1" applyAlignment="1" applyProtection="1">
      <alignment vertical="center"/>
      <protection locked="0"/>
    </xf>
    <xf numFmtId="4" fontId="2" fillId="0" borderId="28" xfId="0" applyNumberFormat="1" applyFont="1" applyBorder="1" applyAlignment="1" applyProtection="1">
      <alignment vertical="center"/>
      <protection locked="0"/>
    </xf>
    <xf numFmtId="4" fontId="2" fillId="0" borderId="29" xfId="0" applyNumberFormat="1" applyFont="1" applyBorder="1" applyAlignment="1" applyProtection="1">
      <alignment vertical="center"/>
      <protection locked="0"/>
    </xf>
    <xf numFmtId="0" fontId="11" fillId="2" borderId="33" xfId="0" applyFont="1" applyFill="1" applyBorder="1" applyAlignment="1" applyProtection="1">
      <alignment vertical="center"/>
      <protection hidden="1"/>
    </xf>
    <xf numFmtId="0" fontId="11" fillId="2" borderId="34" xfId="0" applyFont="1" applyFill="1" applyBorder="1" applyAlignment="1" applyProtection="1">
      <alignment vertical="center"/>
      <protection hidden="1"/>
    </xf>
    <xf numFmtId="4" fontId="5" fillId="0" borderId="0" xfId="0" applyNumberFormat="1" applyFont="1" applyAlignment="1" applyProtection="1">
      <alignment vertical="center"/>
      <protection hidden="1"/>
    </xf>
    <xf numFmtId="2" fontId="5" fillId="0" borderId="0" xfId="0" applyNumberFormat="1" applyFont="1" applyAlignment="1" applyProtection="1">
      <alignment vertical="center"/>
      <protection hidden="1"/>
    </xf>
    <xf numFmtId="0" fontId="10" fillId="3" borderId="0" xfId="0" applyFont="1" applyFill="1" applyAlignment="1" applyProtection="1">
      <alignment vertical="center"/>
      <protection hidden="1"/>
    </xf>
    <xf numFmtId="4" fontId="2" fillId="0" borderId="0" xfId="0" applyNumberFormat="1" applyFont="1" applyAlignment="1" applyProtection="1">
      <alignment vertical="center"/>
      <protection hidden="1"/>
    </xf>
    <xf numFmtId="0" fontId="6" fillId="0" borderId="38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hidden="1"/>
    </xf>
    <xf numFmtId="0" fontId="2" fillId="0" borderId="40" xfId="0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2" fillId="0" borderId="41" xfId="0" applyFont="1" applyBorder="1" applyAlignment="1" applyProtection="1">
      <alignment vertical="center"/>
      <protection hidden="1"/>
    </xf>
    <xf numFmtId="0" fontId="6" fillId="0" borderId="42" xfId="0" applyFont="1" applyBorder="1" applyAlignment="1" applyProtection="1">
      <alignment vertical="center"/>
      <protection hidden="1"/>
    </xf>
    <xf numFmtId="170" fontId="2" fillId="0" borderId="0" xfId="0" applyNumberFormat="1" applyFont="1" applyAlignment="1" applyProtection="1">
      <alignment vertical="center"/>
      <protection hidden="1"/>
    </xf>
    <xf numFmtId="0" fontId="2" fillId="0" borderId="32" xfId="0" applyFont="1" applyBorder="1" applyAlignment="1" applyProtection="1">
      <alignment vertical="center"/>
      <protection hidden="1"/>
    </xf>
    <xf numFmtId="0" fontId="6" fillId="0" borderId="47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4" fillId="0" borderId="47" xfId="0" applyFont="1" applyBorder="1" applyAlignment="1" applyProtection="1">
      <alignment vertical="center"/>
      <protection hidden="1"/>
    </xf>
    <xf numFmtId="0" fontId="2" fillId="0" borderId="48" xfId="0" applyFont="1" applyBorder="1" applyAlignment="1" applyProtection="1">
      <alignment vertic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6" fillId="0" borderId="25" xfId="0" applyFont="1" applyBorder="1" applyAlignment="1" applyProtection="1">
      <alignment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4" fontId="2" fillId="0" borderId="0" xfId="0" applyNumberFormat="1" applyFont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vertical="center"/>
      <protection hidden="1"/>
    </xf>
    <xf numFmtId="0" fontId="2" fillId="0" borderId="44" xfId="0" applyFont="1" applyBorder="1" applyAlignment="1" applyProtection="1">
      <alignment vertical="center"/>
      <protection hidden="1"/>
    </xf>
    <xf numFmtId="0" fontId="2" fillId="0" borderId="45" xfId="0" applyFont="1" applyBorder="1" applyAlignment="1" applyProtection="1">
      <alignment vertical="center"/>
      <protection hidden="1"/>
    </xf>
    <xf numFmtId="0" fontId="2" fillId="0" borderId="46" xfId="0" applyFont="1" applyBorder="1" applyAlignment="1" applyProtection="1">
      <alignment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43" fontId="2" fillId="0" borderId="0" xfId="1" applyFont="1" applyAlignment="1" applyProtection="1">
      <alignment vertical="center"/>
      <protection hidden="1"/>
    </xf>
    <xf numFmtId="0" fontId="2" fillId="0" borderId="0" xfId="0" applyFont="1" applyAlignment="1" applyProtection="1">
      <alignment horizontal="center" vertical="center" textRotation="90"/>
      <protection hidden="1"/>
    </xf>
    <xf numFmtId="0" fontId="7" fillId="2" borderId="51" xfId="0" applyFont="1" applyFill="1" applyBorder="1" applyAlignment="1" applyProtection="1">
      <alignment horizontal="left" vertical="center"/>
      <protection hidden="1"/>
    </xf>
    <xf numFmtId="0" fontId="7" fillId="2" borderId="52" xfId="0" applyFont="1" applyFill="1" applyBorder="1" applyAlignment="1" applyProtection="1">
      <alignment horizontal="left" vertical="center"/>
      <protection hidden="1"/>
    </xf>
    <xf numFmtId="0" fontId="7" fillId="2" borderId="54" xfId="0" applyFont="1" applyFill="1" applyBorder="1" applyAlignment="1" applyProtection="1">
      <alignment horizontal="left" vertical="center"/>
      <protection hidden="1"/>
    </xf>
    <xf numFmtId="0" fontId="7" fillId="2" borderId="55" xfId="0" applyFont="1" applyFill="1" applyBorder="1" applyAlignment="1" applyProtection="1">
      <alignment horizontal="left" vertical="center"/>
      <protection hidden="1"/>
    </xf>
    <xf numFmtId="0" fontId="16" fillId="0" borderId="0" xfId="0" applyFont="1" applyAlignment="1" applyProtection="1">
      <alignment vertical="center"/>
      <protection hidden="1"/>
    </xf>
    <xf numFmtId="171" fontId="5" fillId="0" borderId="0" xfId="0" applyNumberFormat="1" applyFont="1" applyAlignment="1" applyProtection="1">
      <alignment horizontal="right" vertical="center"/>
      <protection hidden="1"/>
    </xf>
    <xf numFmtId="0" fontId="7" fillId="2" borderId="57" xfId="0" applyFont="1" applyFill="1" applyBorder="1" applyAlignment="1" applyProtection="1">
      <alignment horizontal="left" vertical="center"/>
      <protection hidden="1"/>
    </xf>
    <xf numFmtId="0" fontId="7" fillId="2" borderId="58" xfId="0" applyFont="1" applyFill="1" applyBorder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72" fontId="12" fillId="0" borderId="0" xfId="0" applyNumberFormat="1" applyFont="1" applyAlignment="1" applyProtection="1">
      <alignment horizontal="center" vertical="center"/>
      <protection hidden="1"/>
    </xf>
    <xf numFmtId="4" fontId="5" fillId="0" borderId="0" xfId="0" applyNumberFormat="1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2" fillId="0" borderId="62" xfId="0" applyFont="1" applyBorder="1" applyAlignment="1" applyProtection="1">
      <alignment horizontal="center" vertical="center"/>
      <protection hidden="1"/>
    </xf>
    <xf numFmtId="0" fontId="6" fillId="0" borderId="62" xfId="0" applyFont="1" applyBorder="1" applyAlignment="1" applyProtection="1">
      <alignment horizontal="center" vertical="center"/>
      <protection hidden="1"/>
    </xf>
    <xf numFmtId="4" fontId="2" fillId="0" borderId="62" xfId="0" applyNumberFormat="1" applyFont="1" applyBorder="1" applyAlignment="1" applyProtection="1">
      <alignment vertical="center"/>
      <protection hidden="1"/>
    </xf>
    <xf numFmtId="4" fontId="2" fillId="0" borderId="62" xfId="0" applyNumberFormat="1" applyFont="1" applyBorder="1" applyAlignment="1" applyProtection="1">
      <alignment horizontal="center" vertical="center"/>
      <protection hidden="1"/>
    </xf>
    <xf numFmtId="4" fontId="5" fillId="0" borderId="62" xfId="0" applyNumberFormat="1" applyFont="1" applyBorder="1" applyAlignment="1" applyProtection="1">
      <alignment vertical="center"/>
      <protection hidden="1"/>
    </xf>
    <xf numFmtId="0" fontId="2" fillId="0" borderId="64" xfId="0" applyFont="1" applyBorder="1" applyAlignment="1" applyProtection="1">
      <alignment horizontal="center" vertical="center"/>
      <protection hidden="1"/>
    </xf>
    <xf numFmtId="4" fontId="2" fillId="0" borderId="64" xfId="0" applyNumberFormat="1" applyFont="1" applyBorder="1" applyAlignment="1" applyProtection="1">
      <alignment vertical="center"/>
      <protection hidden="1"/>
    </xf>
    <xf numFmtId="4" fontId="5" fillId="0" borderId="64" xfId="0" applyNumberFormat="1" applyFont="1" applyBorder="1" applyAlignment="1" applyProtection="1">
      <alignment vertical="center"/>
      <protection hidden="1"/>
    </xf>
    <xf numFmtId="0" fontId="2" fillId="0" borderId="65" xfId="0" applyFont="1" applyBorder="1" applyAlignment="1" applyProtection="1">
      <alignment vertical="center"/>
      <protection hidden="1"/>
    </xf>
    <xf numFmtId="49" fontId="2" fillId="0" borderId="0" xfId="0" applyNumberFormat="1" applyFont="1" applyAlignment="1" applyProtection="1">
      <alignment horizontal="center" vertical="center"/>
      <protection hidden="1"/>
    </xf>
    <xf numFmtId="170" fontId="2" fillId="0" borderId="0" xfId="0" applyNumberFormat="1" applyFont="1" applyAlignment="1" applyProtection="1">
      <alignment horizontal="center" vertical="center"/>
      <protection hidden="1"/>
    </xf>
    <xf numFmtId="4" fontId="10" fillId="0" borderId="0" xfId="0" applyNumberFormat="1" applyFont="1" applyAlignme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9" fillId="0" borderId="0" xfId="2" applyNumberFormat="1" applyFont="1" applyAlignment="1" applyProtection="1">
      <alignment horizontal="center" vertical="center"/>
      <protection hidden="1"/>
    </xf>
    <xf numFmtId="4" fontId="10" fillId="0" borderId="0" xfId="0" applyNumberFormat="1" applyFont="1" applyAlignment="1" applyProtection="1">
      <alignment horizontal="center" vertical="center"/>
      <protection hidden="1"/>
    </xf>
    <xf numFmtId="4" fontId="9" fillId="0" borderId="0" xfId="0" applyNumberFormat="1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4" fontId="2" fillId="0" borderId="0" xfId="3" applyNumberFormat="1" applyFont="1" applyAlignment="1" applyProtection="1">
      <alignment vertical="center"/>
      <protection hidden="1"/>
    </xf>
    <xf numFmtId="4" fontId="2" fillId="0" borderId="0" xfId="3" applyNumberFormat="1" applyFont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vertical="center"/>
      <protection hidden="1"/>
    </xf>
    <xf numFmtId="9" fontId="2" fillId="0" borderId="62" xfId="4" applyFont="1" applyBorder="1" applyAlignment="1" applyProtection="1">
      <alignment horizontal="left" vertical="center"/>
      <protection hidden="1"/>
    </xf>
    <xf numFmtId="0" fontId="6" fillId="0" borderId="62" xfId="0" applyFont="1" applyBorder="1" applyAlignment="1" applyProtection="1">
      <alignment vertical="center"/>
      <protection hidden="1"/>
    </xf>
    <xf numFmtId="0" fontId="2" fillId="0" borderId="62" xfId="0" applyFont="1" applyBorder="1" applyAlignment="1" applyProtection="1">
      <alignment vertical="center"/>
      <protection hidden="1"/>
    </xf>
    <xf numFmtId="9" fontId="2" fillId="0" borderId="0" xfId="4" applyFont="1" applyAlignment="1" applyProtection="1">
      <alignment horizontal="left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175" fontId="2" fillId="0" borderId="66" xfId="0" applyNumberFormat="1" applyFont="1" applyBorder="1" applyAlignment="1" applyProtection="1">
      <alignment horizontal="left" vertical="center"/>
      <protection hidden="1"/>
    </xf>
    <xf numFmtId="173" fontId="2" fillId="0" borderId="62" xfId="1" applyNumberFormat="1" applyFont="1" applyBorder="1" applyAlignment="1" applyProtection="1">
      <alignment horizontal="left" vertical="center"/>
      <protection hidden="1"/>
    </xf>
    <xf numFmtId="0" fontId="2" fillId="0" borderId="71" xfId="0" applyFont="1" applyBorder="1" applyAlignment="1" applyProtection="1">
      <alignment vertical="center"/>
      <protection hidden="1"/>
    </xf>
    <xf numFmtId="4" fontId="2" fillId="0" borderId="0" xfId="0" applyNumberFormat="1" applyFont="1" applyAlignment="1" applyProtection="1">
      <alignment horizontal="right" vertical="center"/>
      <protection hidden="1"/>
    </xf>
    <xf numFmtId="169" fontId="5" fillId="0" borderId="1" xfId="0" applyNumberFormat="1" applyFont="1" applyBorder="1" applyAlignment="1" applyProtection="1">
      <alignment horizontal="right" vertical="center"/>
      <protection hidden="1"/>
    </xf>
    <xf numFmtId="169" fontId="5" fillId="0" borderId="2" xfId="0" applyNumberFormat="1" applyFont="1" applyBorder="1" applyAlignment="1" applyProtection="1">
      <alignment horizontal="right" vertical="center"/>
      <protection hidden="1"/>
    </xf>
    <xf numFmtId="0" fontId="5" fillId="0" borderId="3" xfId="0" applyFont="1" applyBorder="1" applyAlignment="1" applyProtection="1">
      <alignment horizontal="right" vertical="center"/>
      <protection hidden="1"/>
    </xf>
    <xf numFmtId="170" fontId="2" fillId="0" borderId="43" xfId="0" applyNumberFormat="1" applyFont="1" applyBorder="1" applyAlignment="1" applyProtection="1">
      <alignment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9" fillId="0" borderId="69" xfId="0" applyFont="1" applyBorder="1" applyAlignment="1" applyProtection="1">
      <alignment vertical="center"/>
      <protection hidden="1"/>
    </xf>
    <xf numFmtId="0" fontId="19" fillId="0" borderId="70" xfId="0" applyFont="1" applyBorder="1" applyAlignment="1" applyProtection="1">
      <alignment vertical="center"/>
      <protection hidden="1"/>
    </xf>
    <xf numFmtId="4" fontId="9" fillId="0" borderId="70" xfId="0" applyNumberFormat="1" applyFont="1" applyBorder="1" applyAlignment="1" applyProtection="1">
      <alignment vertical="center"/>
      <protection hidden="1"/>
    </xf>
    <xf numFmtId="4" fontId="9" fillId="0" borderId="0" xfId="0" applyNumberFormat="1" applyFont="1" applyAlignment="1" applyProtection="1">
      <alignment vertical="center"/>
      <protection hidden="1"/>
    </xf>
    <xf numFmtId="0" fontId="2" fillId="0" borderId="67" xfId="0" applyFont="1" applyBorder="1" applyAlignment="1" applyProtection="1">
      <alignment vertical="center"/>
      <protection hidden="1"/>
    </xf>
    <xf numFmtId="0" fontId="2" fillId="0" borderId="66" xfId="0" applyFont="1" applyBorder="1" applyAlignment="1" applyProtection="1">
      <alignment vertical="center"/>
      <protection hidden="1"/>
    </xf>
    <xf numFmtId="173" fontId="2" fillId="0" borderId="66" xfId="1" applyNumberFormat="1" applyFont="1" applyFill="1" applyBorder="1" applyAlignment="1" applyProtection="1">
      <alignment vertical="center"/>
      <protection hidden="1"/>
    </xf>
    <xf numFmtId="4" fontId="2" fillId="0" borderId="39" xfId="0" applyNumberFormat="1" applyFont="1" applyBorder="1" applyAlignment="1" applyProtection="1">
      <alignment vertical="center"/>
      <protection hidden="1"/>
    </xf>
    <xf numFmtId="4" fontId="2" fillId="0" borderId="72" xfId="0" applyNumberFormat="1" applyFont="1" applyBorder="1" applyAlignment="1" applyProtection="1">
      <alignment horizontal="center" vertical="center"/>
      <protection hidden="1"/>
    </xf>
    <xf numFmtId="4" fontId="22" fillId="0" borderId="0" xfId="0" applyNumberFormat="1" applyFont="1" applyAlignment="1" applyProtection="1">
      <alignment horizontal="center" vertical="center"/>
      <protection hidden="1"/>
    </xf>
    <xf numFmtId="43" fontId="2" fillId="0" borderId="68" xfId="1" applyFont="1" applyBorder="1" applyAlignment="1" applyProtection="1">
      <alignment vertical="center"/>
      <protection hidden="1"/>
    </xf>
    <xf numFmtId="0" fontId="7" fillId="7" borderId="13" xfId="0" applyFont="1" applyFill="1" applyBorder="1" applyAlignment="1" applyProtection="1">
      <alignment horizontal="center" vertical="center" wrapText="1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4" fontId="2" fillId="8" borderId="64" xfId="0" applyNumberFormat="1" applyFont="1" applyFill="1" applyBorder="1" applyAlignment="1" applyProtection="1">
      <alignment horizontal="center" vertical="center"/>
      <protection hidden="1"/>
    </xf>
    <xf numFmtId="4" fontId="2" fillId="8" borderId="0" xfId="0" applyNumberFormat="1" applyFont="1" applyFill="1" applyAlignment="1" applyProtection="1">
      <alignment horizontal="center" vertical="center"/>
      <protection hidden="1"/>
    </xf>
    <xf numFmtId="43" fontId="5" fillId="0" borderId="66" xfId="1" applyFont="1" applyFill="1" applyBorder="1" applyAlignment="1" applyProtection="1">
      <alignment vertical="center"/>
      <protection hidden="1"/>
    </xf>
    <xf numFmtId="43" fontId="5" fillId="0" borderId="66" xfId="1" applyFont="1" applyBorder="1" applyAlignment="1" applyProtection="1">
      <alignment vertical="center"/>
      <protection hidden="1"/>
    </xf>
    <xf numFmtId="43" fontId="2" fillId="0" borderId="68" xfId="1" applyFont="1" applyFill="1" applyBorder="1" applyAlignment="1" applyProtection="1">
      <alignment vertical="center"/>
      <protection hidden="1"/>
    </xf>
    <xf numFmtId="0" fontId="8" fillId="6" borderId="23" xfId="0" applyFont="1" applyFill="1" applyBorder="1" applyAlignment="1" applyProtection="1">
      <alignment horizontal="center" vertical="center"/>
      <protection hidden="1"/>
    </xf>
    <xf numFmtId="4" fontId="2" fillId="8" borderId="62" xfId="0" applyNumberFormat="1" applyFont="1" applyFill="1" applyBorder="1" applyAlignment="1" applyProtection="1">
      <alignment horizontal="center" vertical="center"/>
      <protection hidden="1"/>
    </xf>
    <xf numFmtId="4" fontId="5" fillId="0" borderId="0" xfId="0" applyNumberFormat="1" applyFont="1" applyAlignment="1" applyProtection="1">
      <alignment horizontal="right" vertical="center"/>
      <protection hidden="1"/>
    </xf>
    <xf numFmtId="4" fontId="10" fillId="0" borderId="0" xfId="0" applyNumberFormat="1" applyFont="1" applyAlignment="1" applyProtection="1">
      <alignment horizontal="right" vertical="center"/>
      <protection hidden="1"/>
    </xf>
    <xf numFmtId="0" fontId="2" fillId="0" borderId="32" xfId="0" applyFont="1" applyBorder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2" fillId="0" borderId="47" xfId="0" applyFont="1" applyBorder="1" applyAlignment="1" applyProtection="1">
      <alignment horizontal="left" vertical="center"/>
      <protection hidden="1"/>
    </xf>
    <xf numFmtId="173" fontId="2" fillId="0" borderId="0" xfId="1" applyNumberFormat="1" applyFont="1" applyAlignment="1" applyProtection="1">
      <alignment vertical="center"/>
      <protection hidden="1"/>
    </xf>
    <xf numFmtId="0" fontId="2" fillId="0" borderId="60" xfId="0" applyFont="1" applyBorder="1" applyAlignment="1" applyProtection="1">
      <alignment vertical="center"/>
      <protection hidden="1"/>
    </xf>
    <xf numFmtId="2" fontId="2" fillId="0" borderId="62" xfId="0" applyNumberFormat="1" applyFont="1" applyBorder="1" applyAlignment="1" applyProtection="1">
      <alignment horizontal="right" vertical="center"/>
      <protection hidden="1"/>
    </xf>
    <xf numFmtId="2" fontId="2" fillId="0" borderId="0" xfId="0" applyNumberFormat="1" applyFont="1" applyAlignment="1" applyProtection="1">
      <alignment horizontal="right" vertical="center"/>
      <protection hidden="1"/>
    </xf>
    <xf numFmtId="43" fontId="2" fillId="0" borderId="62" xfId="1" applyFont="1" applyBorder="1" applyAlignment="1" applyProtection="1">
      <alignment vertical="center"/>
      <protection hidden="1"/>
    </xf>
    <xf numFmtId="4" fontId="2" fillId="0" borderId="64" xfId="0" applyNumberFormat="1" applyFont="1" applyBorder="1" applyAlignment="1" applyProtection="1">
      <alignment horizontal="center" vertical="center"/>
      <protection hidden="1"/>
    </xf>
    <xf numFmtId="43" fontId="2" fillId="0" borderId="64" xfId="1" applyFont="1" applyBorder="1" applyAlignment="1" applyProtection="1">
      <alignment vertical="center"/>
      <protection hidden="1"/>
    </xf>
    <xf numFmtId="43" fontId="2" fillId="0" borderId="0" xfId="1" applyFont="1" applyAlignment="1" applyProtection="1">
      <alignment horizontal="center" vertical="center"/>
      <protection hidden="1"/>
    </xf>
    <xf numFmtId="43" fontId="2" fillId="0" borderId="64" xfId="1" applyFont="1" applyBorder="1" applyAlignment="1" applyProtection="1">
      <alignment horizontal="center" vertical="center"/>
      <protection hidden="1"/>
    </xf>
    <xf numFmtId="170" fontId="2" fillId="0" borderId="46" xfId="0" applyNumberFormat="1" applyFont="1" applyBorder="1" applyAlignment="1" applyProtection="1">
      <alignment vertical="center"/>
      <protection hidden="1"/>
    </xf>
    <xf numFmtId="170" fontId="2" fillId="0" borderId="45" xfId="0" applyNumberFormat="1" applyFont="1" applyBorder="1" applyAlignment="1" applyProtection="1">
      <alignment vertical="center"/>
      <protection hidden="1"/>
    </xf>
    <xf numFmtId="170" fontId="2" fillId="0" borderId="44" xfId="0" applyNumberFormat="1" applyFont="1" applyBorder="1" applyAlignment="1" applyProtection="1">
      <alignment vertical="center"/>
      <protection hidden="1"/>
    </xf>
    <xf numFmtId="16" fontId="13" fillId="0" borderId="0" xfId="0" applyNumberFormat="1" applyFont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vertical="center"/>
      <protection hidden="1"/>
    </xf>
    <xf numFmtId="164" fontId="2" fillId="0" borderId="0" xfId="0" applyNumberFormat="1" applyFont="1" applyAlignment="1" applyProtection="1">
      <alignment vertical="center"/>
      <protection hidden="1"/>
    </xf>
    <xf numFmtId="0" fontId="2" fillId="0" borderId="73" xfId="0" applyFont="1" applyBorder="1" applyAlignment="1" applyProtection="1">
      <alignment vertical="center"/>
      <protection hidden="1"/>
    </xf>
    <xf numFmtId="4" fontId="2" fillId="0" borderId="75" xfId="0" applyNumberFormat="1" applyFont="1" applyBorder="1" applyAlignment="1" applyProtection="1">
      <alignment horizontal="center" vertical="center"/>
      <protection hidden="1"/>
    </xf>
    <xf numFmtId="170" fontId="2" fillId="0" borderId="76" xfId="0" applyNumberFormat="1" applyFont="1" applyBorder="1" applyAlignment="1" applyProtection="1">
      <alignment vertical="center"/>
      <protection hidden="1"/>
    </xf>
    <xf numFmtId="170" fontId="2" fillId="0" borderId="77" xfId="0" applyNumberFormat="1" applyFont="1" applyBorder="1" applyAlignment="1" applyProtection="1">
      <alignment vertical="center"/>
      <protection hidden="1"/>
    </xf>
    <xf numFmtId="170" fontId="2" fillId="0" borderId="78" xfId="0" applyNumberFormat="1" applyFont="1" applyBorder="1" applyAlignment="1" applyProtection="1">
      <alignment vertical="center"/>
      <protection hidden="1"/>
    </xf>
    <xf numFmtId="170" fontId="2" fillId="0" borderId="79" xfId="0" applyNumberFormat="1" applyFont="1" applyBorder="1" applyAlignment="1" applyProtection="1">
      <alignment vertical="center"/>
      <protection hidden="1"/>
    </xf>
    <xf numFmtId="170" fontId="2" fillId="0" borderId="80" xfId="0" applyNumberFormat="1" applyFont="1" applyBorder="1" applyAlignment="1" applyProtection="1">
      <alignment vertical="center"/>
      <protection hidden="1"/>
    </xf>
    <xf numFmtId="170" fontId="2" fillId="0" borderId="81" xfId="0" applyNumberFormat="1" applyFont="1" applyBorder="1" applyAlignment="1" applyProtection="1">
      <alignment vertical="center"/>
      <protection hidden="1"/>
    </xf>
    <xf numFmtId="170" fontId="2" fillId="0" borderId="82" xfId="0" applyNumberFormat="1" applyFont="1" applyBorder="1" applyAlignment="1" applyProtection="1">
      <alignment vertical="center"/>
      <protection hidden="1"/>
    </xf>
    <xf numFmtId="170" fontId="2" fillId="0" borderId="83" xfId="0" applyNumberFormat="1" applyFont="1" applyBorder="1" applyAlignment="1" applyProtection="1">
      <alignment vertical="center"/>
      <protection hidden="1"/>
    </xf>
    <xf numFmtId="170" fontId="2" fillId="0" borderId="84" xfId="0" applyNumberFormat="1" applyFont="1" applyBorder="1" applyAlignment="1" applyProtection="1">
      <alignment vertical="center"/>
      <protection hidden="1"/>
    </xf>
    <xf numFmtId="170" fontId="2" fillId="0" borderId="85" xfId="0" applyNumberFormat="1" applyFont="1" applyBorder="1" applyAlignment="1" applyProtection="1">
      <alignment vertical="center"/>
      <protection hidden="1"/>
    </xf>
    <xf numFmtId="170" fontId="2" fillId="0" borderId="86" xfId="0" applyNumberFormat="1" applyFont="1" applyBorder="1" applyAlignment="1" applyProtection="1">
      <alignment vertical="center"/>
      <protection hidden="1"/>
    </xf>
    <xf numFmtId="170" fontId="2" fillId="0" borderId="87" xfId="0" applyNumberFormat="1" applyFont="1" applyBorder="1" applyAlignment="1" applyProtection="1">
      <alignment vertical="center"/>
      <protection hidden="1"/>
    </xf>
    <xf numFmtId="170" fontId="2" fillId="0" borderId="88" xfId="0" applyNumberFormat="1" applyFont="1" applyBorder="1" applyAlignment="1" applyProtection="1">
      <alignment vertical="center"/>
      <protection hidden="1"/>
    </xf>
    <xf numFmtId="4" fontId="12" fillId="3" borderId="89" xfId="0" applyNumberFormat="1" applyFont="1" applyFill="1" applyBorder="1" applyAlignment="1" applyProtection="1">
      <alignment vertical="center"/>
      <protection hidden="1"/>
    </xf>
    <xf numFmtId="4" fontId="12" fillId="3" borderId="90" xfId="0" applyNumberFormat="1" applyFont="1" applyFill="1" applyBorder="1" applyAlignment="1" applyProtection="1">
      <alignment horizontal="center" vertical="center"/>
      <protection hidden="1"/>
    </xf>
    <xf numFmtId="0" fontId="2" fillId="0" borderId="74" xfId="0" applyFont="1" applyBorder="1" applyAlignment="1" applyProtection="1">
      <alignment vertical="center"/>
      <protection hidden="1"/>
    </xf>
    <xf numFmtId="0" fontId="2" fillId="0" borderId="92" xfId="0" applyFont="1" applyBorder="1" applyAlignment="1" applyProtection="1">
      <alignment vertical="center"/>
      <protection hidden="1"/>
    </xf>
    <xf numFmtId="0" fontId="2" fillId="0" borderId="93" xfId="0" applyFont="1" applyBorder="1" applyAlignment="1" applyProtection="1">
      <alignment vertical="center"/>
      <protection hidden="1"/>
    </xf>
    <xf numFmtId="0" fontId="2" fillId="0" borderId="94" xfId="0" applyFont="1" applyBorder="1" applyAlignment="1" applyProtection="1">
      <alignment vertical="center"/>
      <protection hidden="1"/>
    </xf>
    <xf numFmtId="4" fontId="2" fillId="0" borderId="95" xfId="0" applyNumberFormat="1" applyFont="1" applyBorder="1" applyAlignment="1" applyProtection="1">
      <alignment horizontal="center" vertical="center"/>
      <protection hidden="1"/>
    </xf>
    <xf numFmtId="0" fontId="2" fillId="0" borderId="85" xfId="0" applyFont="1" applyBorder="1" applyAlignment="1" applyProtection="1">
      <alignment vertical="center"/>
      <protection hidden="1"/>
    </xf>
    <xf numFmtId="0" fontId="2" fillId="0" borderId="86" xfId="0" applyFont="1" applyBorder="1" applyAlignment="1" applyProtection="1">
      <alignment vertical="center"/>
      <protection hidden="1"/>
    </xf>
    <xf numFmtId="0" fontId="2" fillId="0" borderId="87" xfId="0" applyFont="1" applyBorder="1" applyAlignment="1" applyProtection="1">
      <alignment vertical="center"/>
      <protection hidden="1"/>
    </xf>
    <xf numFmtId="0" fontId="2" fillId="0" borderId="88" xfId="0" applyFont="1" applyBorder="1" applyAlignment="1" applyProtection="1">
      <alignment vertical="center"/>
      <protection hidden="1"/>
    </xf>
    <xf numFmtId="4" fontId="2" fillId="0" borderId="96" xfId="0" applyNumberFormat="1" applyFont="1" applyBorder="1" applyAlignment="1" applyProtection="1">
      <alignment horizontal="center" vertical="center"/>
      <protection hidden="1"/>
    </xf>
    <xf numFmtId="0" fontId="2" fillId="0" borderId="89" xfId="0" applyFont="1" applyBorder="1" applyAlignment="1" applyProtection="1">
      <alignment horizontal="center" vertical="center"/>
      <protection hidden="1"/>
    </xf>
    <xf numFmtId="0" fontId="2" fillId="0" borderId="89" xfId="0" applyFont="1" applyBorder="1" applyAlignment="1" applyProtection="1">
      <alignment horizontal="left" vertical="center"/>
      <protection hidden="1"/>
    </xf>
    <xf numFmtId="170" fontId="2" fillId="0" borderId="89" xfId="0" applyNumberFormat="1" applyFont="1" applyBorder="1" applyAlignment="1" applyProtection="1">
      <alignment vertical="center"/>
      <protection hidden="1"/>
    </xf>
    <xf numFmtId="4" fontId="2" fillId="0" borderId="89" xfId="0" applyNumberFormat="1" applyFont="1" applyBorder="1" applyAlignment="1" applyProtection="1">
      <alignment horizontal="center" vertical="center"/>
      <protection hidden="1"/>
    </xf>
    <xf numFmtId="0" fontId="2" fillId="2" borderId="89" xfId="0" applyFont="1" applyFill="1" applyBorder="1" applyAlignment="1" applyProtection="1">
      <alignment horizontal="center" vertical="center"/>
      <protection hidden="1"/>
    </xf>
    <xf numFmtId="0" fontId="2" fillId="2" borderId="89" xfId="0" applyFont="1" applyFill="1" applyBorder="1" applyAlignment="1" applyProtection="1">
      <alignment horizontal="left" vertical="center"/>
      <protection hidden="1"/>
    </xf>
    <xf numFmtId="170" fontId="2" fillId="2" borderId="89" xfId="0" applyNumberFormat="1" applyFont="1" applyFill="1" applyBorder="1" applyAlignment="1" applyProtection="1">
      <alignment vertical="center"/>
      <protection hidden="1"/>
    </xf>
    <xf numFmtId="43" fontId="2" fillId="2" borderId="89" xfId="1" applyFont="1" applyFill="1" applyBorder="1" applyAlignment="1" applyProtection="1">
      <alignment horizontal="center" vertical="center"/>
      <protection hidden="1"/>
    </xf>
    <xf numFmtId="43" fontId="2" fillId="2" borderId="89" xfId="1" applyFont="1" applyFill="1" applyBorder="1" applyAlignment="1" applyProtection="1">
      <alignment horizontal="left" vertical="center"/>
      <protection hidden="1"/>
    </xf>
    <xf numFmtId="43" fontId="2" fillId="2" borderId="89" xfId="1" applyFont="1" applyFill="1" applyBorder="1" applyAlignment="1" applyProtection="1">
      <alignment vertical="center"/>
      <protection hidden="1"/>
    </xf>
    <xf numFmtId="43" fontId="2" fillId="0" borderId="89" xfId="1" applyFont="1" applyBorder="1" applyAlignment="1" applyProtection="1">
      <alignment horizontal="center" vertical="center"/>
      <protection hidden="1"/>
    </xf>
    <xf numFmtId="4" fontId="2" fillId="2" borderId="89" xfId="0" applyNumberFormat="1" applyFont="1" applyFill="1" applyBorder="1" applyAlignment="1" applyProtection="1">
      <alignment vertical="center"/>
      <protection hidden="1"/>
    </xf>
    <xf numFmtId="0" fontId="10" fillId="3" borderId="98" xfId="0" applyFont="1" applyFill="1" applyBorder="1" applyAlignment="1" applyProtection="1">
      <alignment vertical="center"/>
      <protection hidden="1"/>
    </xf>
    <xf numFmtId="0" fontId="10" fillId="3" borderId="98" xfId="0" applyFont="1" applyFill="1" applyBorder="1" applyAlignment="1" applyProtection="1">
      <alignment horizontal="center" vertical="center"/>
      <protection hidden="1"/>
    </xf>
    <xf numFmtId="0" fontId="2" fillId="0" borderId="91" xfId="0" applyFont="1" applyBorder="1" applyAlignment="1" applyProtection="1">
      <alignment horizontal="center" vertical="center"/>
      <protection hidden="1"/>
    </xf>
    <xf numFmtId="4" fontId="2" fillId="0" borderId="91" xfId="0" applyNumberFormat="1" applyFont="1" applyBorder="1" applyAlignment="1" applyProtection="1">
      <alignment vertical="center"/>
      <protection hidden="1"/>
    </xf>
    <xf numFmtId="4" fontId="2" fillId="0" borderId="91" xfId="0" applyNumberFormat="1" applyFont="1" applyBorder="1" applyAlignment="1" applyProtection="1">
      <alignment horizontal="center" vertical="center"/>
      <protection hidden="1"/>
    </xf>
    <xf numFmtId="4" fontId="5" fillId="0" borderId="91" xfId="0" applyNumberFormat="1" applyFont="1" applyBorder="1" applyAlignment="1" applyProtection="1">
      <alignment vertical="center"/>
      <protection hidden="1"/>
    </xf>
    <xf numFmtId="4" fontId="10" fillId="3" borderId="98" xfId="0" applyNumberFormat="1" applyFont="1" applyFill="1" applyBorder="1" applyAlignment="1" applyProtection="1">
      <alignment vertical="center"/>
      <protection hidden="1"/>
    </xf>
    <xf numFmtId="0" fontId="10" fillId="3" borderId="101" xfId="0" applyFont="1" applyFill="1" applyBorder="1" applyAlignment="1" applyProtection="1">
      <alignment horizontal="center" vertical="center"/>
      <protection hidden="1"/>
    </xf>
    <xf numFmtId="0" fontId="10" fillId="3" borderId="102" xfId="0" applyFont="1" applyFill="1" applyBorder="1" applyAlignment="1" applyProtection="1">
      <alignment horizontal="center" vertical="center"/>
      <protection hidden="1"/>
    </xf>
    <xf numFmtId="0" fontId="10" fillId="3" borderId="103" xfId="0" applyFont="1" applyFill="1" applyBorder="1" applyAlignment="1" applyProtection="1">
      <alignment horizontal="center" vertical="center"/>
      <protection hidden="1"/>
    </xf>
    <xf numFmtId="0" fontId="10" fillId="3" borderId="104" xfId="0" applyFont="1" applyFill="1" applyBorder="1" applyAlignment="1" applyProtection="1">
      <alignment horizontal="center" vertical="center"/>
      <protection hidden="1"/>
    </xf>
    <xf numFmtId="0" fontId="2" fillId="0" borderId="91" xfId="0" applyFont="1" applyBorder="1" applyAlignment="1" applyProtection="1">
      <alignment vertical="center"/>
      <protection hidden="1"/>
    </xf>
    <xf numFmtId="0" fontId="2" fillId="0" borderId="105" xfId="0" applyFont="1" applyBorder="1" applyAlignment="1" applyProtection="1">
      <alignment vertical="center"/>
      <protection hidden="1"/>
    </xf>
    <xf numFmtId="0" fontId="2" fillId="0" borderId="105" xfId="0" applyFont="1" applyBorder="1" applyAlignment="1" applyProtection="1">
      <alignment horizontal="right" vertical="center"/>
      <protection hidden="1"/>
    </xf>
    <xf numFmtId="4" fontId="2" fillId="0" borderId="105" xfId="3" applyNumberFormat="1" applyFont="1" applyBorder="1" applyAlignment="1" applyProtection="1">
      <alignment vertical="center"/>
      <protection hidden="1"/>
    </xf>
    <xf numFmtId="4" fontId="2" fillId="8" borderId="105" xfId="0" applyNumberFormat="1" applyFont="1" applyFill="1" applyBorder="1" applyAlignment="1" applyProtection="1">
      <alignment horizontal="center" vertical="center"/>
      <protection hidden="1"/>
    </xf>
    <xf numFmtId="4" fontId="5" fillId="0" borderId="105" xfId="0" applyNumberFormat="1" applyFont="1" applyBorder="1" applyAlignment="1" applyProtection="1">
      <alignment vertical="center"/>
      <protection hidden="1"/>
    </xf>
    <xf numFmtId="0" fontId="2" fillId="0" borderId="106" xfId="0" applyFont="1" applyBorder="1" applyAlignment="1" applyProtection="1">
      <alignment vertical="center"/>
      <protection hidden="1"/>
    </xf>
    <xf numFmtId="4" fontId="2" fillId="4" borderId="105" xfId="0" applyNumberFormat="1" applyFont="1" applyFill="1" applyBorder="1" applyAlignment="1" applyProtection="1">
      <alignment horizontal="center" vertical="center"/>
      <protection hidden="1"/>
    </xf>
    <xf numFmtId="0" fontId="6" fillId="0" borderId="105" xfId="0" applyFont="1" applyBorder="1" applyAlignment="1" applyProtection="1">
      <alignment vertical="center"/>
      <protection hidden="1"/>
    </xf>
    <xf numFmtId="4" fontId="2" fillId="0" borderId="105" xfId="0" applyNumberFormat="1" applyFont="1" applyBorder="1" applyAlignment="1" applyProtection="1">
      <alignment horizontal="center" vertical="center"/>
      <protection hidden="1"/>
    </xf>
    <xf numFmtId="4" fontId="2" fillId="0" borderId="105" xfId="0" applyNumberFormat="1" applyFont="1" applyBorder="1" applyAlignment="1" applyProtection="1">
      <alignment vertical="center"/>
      <protection hidden="1"/>
    </xf>
    <xf numFmtId="4" fontId="2" fillId="0" borderId="105" xfId="0" applyNumberFormat="1" applyFont="1" applyBorder="1" applyAlignment="1" applyProtection="1">
      <alignment horizontal="right" vertical="center"/>
      <protection hidden="1"/>
    </xf>
    <xf numFmtId="4" fontId="10" fillId="3" borderId="98" xfId="0" applyNumberFormat="1" applyFont="1" applyFill="1" applyBorder="1" applyAlignment="1" applyProtection="1">
      <alignment horizontal="center" vertical="center"/>
      <protection hidden="1"/>
    </xf>
    <xf numFmtId="0" fontId="10" fillId="3" borderId="98" xfId="0" applyFont="1" applyFill="1" applyBorder="1" applyAlignment="1" applyProtection="1">
      <alignment horizontal="left" vertical="center"/>
      <protection hidden="1"/>
    </xf>
    <xf numFmtId="173" fontId="2" fillId="0" borderId="105" xfId="1" applyNumberFormat="1" applyFont="1" applyBorder="1" applyAlignment="1" applyProtection="1">
      <alignment vertical="center"/>
      <protection hidden="1"/>
    </xf>
    <xf numFmtId="4" fontId="2" fillId="0" borderId="109" xfId="0" applyNumberFormat="1" applyFont="1" applyBorder="1" applyAlignment="1" applyProtection="1">
      <alignment vertical="center"/>
      <protection hidden="1"/>
    </xf>
    <xf numFmtId="173" fontId="2" fillId="0" borderId="105" xfId="1" applyNumberFormat="1" applyFont="1" applyFill="1" applyBorder="1" applyAlignment="1" applyProtection="1">
      <alignment vertical="center"/>
      <protection hidden="1"/>
    </xf>
    <xf numFmtId="174" fontId="2" fillId="0" borderId="105" xfId="0" applyNumberFormat="1" applyFont="1" applyBorder="1" applyAlignment="1" applyProtection="1">
      <alignment horizontal="left" vertical="center"/>
      <protection hidden="1"/>
    </xf>
    <xf numFmtId="0" fontId="5" fillId="0" borderId="105" xfId="0" applyFont="1" applyBorder="1" applyAlignment="1" applyProtection="1">
      <alignment vertical="center"/>
      <protection hidden="1"/>
    </xf>
    <xf numFmtId="4" fontId="5" fillId="0" borderId="110" xfId="0" applyNumberFormat="1" applyFont="1" applyBorder="1" applyAlignment="1" applyProtection="1">
      <alignment vertical="center"/>
      <protection hidden="1"/>
    </xf>
    <xf numFmtId="0" fontId="19" fillId="0" borderId="111" xfId="0" applyFont="1" applyBorder="1" applyAlignment="1" applyProtection="1">
      <alignment vertical="center"/>
      <protection hidden="1"/>
    </xf>
    <xf numFmtId="0" fontId="19" fillId="0" borderId="112" xfId="0" applyFont="1" applyBorder="1" applyAlignment="1" applyProtection="1">
      <alignment vertical="center"/>
      <protection hidden="1"/>
    </xf>
    <xf numFmtId="4" fontId="9" fillId="0" borderId="112" xfId="0" applyNumberFormat="1" applyFont="1" applyBorder="1" applyAlignment="1" applyProtection="1">
      <alignment vertical="center"/>
      <protection hidden="1"/>
    </xf>
    <xf numFmtId="0" fontId="19" fillId="0" borderId="113" xfId="0" applyFont="1" applyBorder="1" applyAlignment="1" applyProtection="1">
      <alignment vertical="center"/>
      <protection hidden="1"/>
    </xf>
    <xf numFmtId="0" fontId="19" fillId="0" borderId="114" xfId="0" applyFont="1" applyBorder="1" applyAlignment="1" applyProtection="1">
      <alignment vertical="center"/>
      <protection hidden="1"/>
    </xf>
    <xf numFmtId="4" fontId="9" fillId="0" borderId="114" xfId="0" applyNumberFormat="1" applyFont="1" applyBorder="1" applyAlignment="1" applyProtection="1">
      <alignment vertical="center"/>
      <protection hidden="1"/>
    </xf>
    <xf numFmtId="0" fontId="3" fillId="2" borderId="100" xfId="0" applyFont="1" applyFill="1" applyBorder="1" applyAlignment="1" applyProtection="1">
      <alignment vertical="center"/>
      <protection hidden="1"/>
    </xf>
    <xf numFmtId="0" fontId="4" fillId="2" borderId="102" xfId="0" applyFont="1" applyFill="1" applyBorder="1" applyAlignment="1" applyProtection="1">
      <alignment vertical="center"/>
      <protection hidden="1"/>
    </xf>
    <xf numFmtId="0" fontId="4" fillId="2" borderId="101" xfId="0" applyFont="1" applyFill="1" applyBorder="1" applyAlignment="1" applyProtection="1">
      <alignment vertical="center"/>
      <protection hidden="1"/>
    </xf>
    <xf numFmtId="0" fontId="4" fillId="2" borderId="104" xfId="0" applyFont="1" applyFill="1" applyBorder="1" applyAlignment="1" applyProtection="1">
      <alignment vertical="center"/>
      <protection hidden="1"/>
    </xf>
    <xf numFmtId="0" fontId="4" fillId="2" borderId="103" xfId="0" applyFont="1" applyFill="1" applyBorder="1" applyAlignment="1" applyProtection="1">
      <alignment vertical="center"/>
      <protection hidden="1"/>
    </xf>
    <xf numFmtId="0" fontId="5" fillId="0" borderId="104" xfId="0" applyFont="1" applyBorder="1" applyAlignment="1" applyProtection="1">
      <alignment horizontal="right" vertical="center"/>
      <protection hidden="1"/>
    </xf>
    <xf numFmtId="0" fontId="9" fillId="3" borderId="102" xfId="0" applyFont="1" applyFill="1" applyBorder="1" applyAlignment="1" applyProtection="1">
      <alignment horizontal="center" vertical="center" wrapText="1"/>
      <protection hidden="1"/>
    </xf>
    <xf numFmtId="0" fontId="10" fillId="3" borderId="104" xfId="0" applyFont="1" applyFill="1" applyBorder="1" applyAlignment="1" applyProtection="1">
      <alignment vertical="center"/>
      <protection hidden="1"/>
    </xf>
    <xf numFmtId="4" fontId="2" fillId="0" borderId="89" xfId="0" applyNumberFormat="1" applyFont="1" applyBorder="1" applyAlignment="1" applyProtection="1">
      <alignment vertical="center"/>
      <protection hidden="1"/>
    </xf>
    <xf numFmtId="0" fontId="2" fillId="0" borderId="116" xfId="0" applyFont="1" applyBorder="1" applyAlignment="1" applyProtection="1">
      <alignment vertical="center"/>
      <protection hidden="1"/>
    </xf>
    <xf numFmtId="0" fontId="2" fillId="0" borderId="117" xfId="0" applyFont="1" applyBorder="1" applyAlignment="1" applyProtection="1">
      <alignment vertical="center"/>
      <protection hidden="1"/>
    </xf>
    <xf numFmtId="4" fontId="2" fillId="0" borderId="118" xfId="0" applyNumberFormat="1" applyFont="1" applyBorder="1" applyAlignment="1" applyProtection="1">
      <alignment vertical="center"/>
      <protection hidden="1"/>
    </xf>
    <xf numFmtId="4" fontId="2" fillId="0" borderId="119" xfId="0" applyNumberFormat="1" applyFont="1" applyBorder="1" applyAlignment="1" applyProtection="1">
      <alignment vertical="center"/>
      <protection hidden="1"/>
    </xf>
    <xf numFmtId="4" fontId="2" fillId="0" borderId="120" xfId="0" applyNumberFormat="1" applyFont="1" applyBorder="1" applyAlignment="1" applyProtection="1">
      <alignment vertical="center"/>
      <protection hidden="1"/>
    </xf>
    <xf numFmtId="4" fontId="2" fillId="0" borderId="121" xfId="0" applyNumberFormat="1" applyFont="1" applyBorder="1" applyAlignment="1" applyProtection="1">
      <alignment vertical="center"/>
      <protection hidden="1"/>
    </xf>
    <xf numFmtId="4" fontId="5" fillId="2" borderId="118" xfId="0" applyNumberFormat="1" applyFont="1" applyFill="1" applyBorder="1" applyAlignment="1" applyProtection="1">
      <alignment vertical="center"/>
      <protection hidden="1"/>
    </xf>
    <xf numFmtId="4" fontId="5" fillId="2" borderId="119" xfId="0" applyNumberFormat="1" applyFont="1" applyFill="1" applyBorder="1" applyAlignment="1" applyProtection="1">
      <alignment vertical="center"/>
      <protection hidden="1"/>
    </xf>
    <xf numFmtId="4" fontId="5" fillId="2" borderId="120" xfId="0" applyNumberFormat="1" applyFont="1" applyFill="1" applyBorder="1" applyAlignment="1" applyProtection="1">
      <alignment vertical="center"/>
      <protection hidden="1"/>
    </xf>
    <xf numFmtId="4" fontId="5" fillId="2" borderId="121" xfId="0" applyNumberFormat="1" applyFont="1" applyFill="1" applyBorder="1" applyAlignment="1" applyProtection="1">
      <alignment vertical="center"/>
      <protection hidden="1"/>
    </xf>
    <xf numFmtId="4" fontId="5" fillId="2" borderId="89" xfId="0" applyNumberFormat="1" applyFont="1" applyFill="1" applyBorder="1" applyAlignment="1" applyProtection="1">
      <alignment vertical="center"/>
      <protection hidden="1"/>
    </xf>
    <xf numFmtId="0" fontId="2" fillId="0" borderId="122" xfId="0" applyFont="1" applyBorder="1" applyAlignment="1" applyProtection="1">
      <alignment vertical="center"/>
      <protection hidden="1"/>
    </xf>
    <xf numFmtId="0" fontId="2" fillId="0" borderId="123" xfId="0" applyFont="1" applyBorder="1" applyAlignment="1" applyProtection="1">
      <alignment vertical="center"/>
      <protection hidden="1"/>
    </xf>
    <xf numFmtId="4" fontId="2" fillId="0" borderId="118" xfId="0" applyNumberFormat="1" applyFont="1" applyBorder="1" applyAlignment="1" applyProtection="1">
      <alignment vertical="center"/>
      <protection locked="0"/>
    </xf>
    <xf numFmtId="4" fontId="2" fillId="0" borderId="119" xfId="0" applyNumberFormat="1" applyFont="1" applyBorder="1" applyAlignment="1" applyProtection="1">
      <alignment vertical="center"/>
      <protection locked="0"/>
    </xf>
    <xf numFmtId="4" fontId="2" fillId="0" borderId="121" xfId="0" applyNumberFormat="1" applyFont="1" applyBorder="1" applyAlignment="1" applyProtection="1">
      <alignment vertical="center"/>
      <protection locked="0"/>
    </xf>
    <xf numFmtId="4" fontId="2" fillId="0" borderId="120" xfId="0" applyNumberFormat="1" applyFont="1" applyBorder="1" applyAlignment="1" applyProtection="1">
      <alignment vertical="center"/>
      <protection locked="0"/>
    </xf>
    <xf numFmtId="0" fontId="2" fillId="0" borderId="120" xfId="0" applyFont="1" applyBorder="1" applyAlignment="1" applyProtection="1">
      <alignment vertical="center"/>
      <protection hidden="1"/>
    </xf>
    <xf numFmtId="0" fontId="2" fillId="0" borderId="121" xfId="0" applyFont="1" applyBorder="1" applyAlignment="1" applyProtection="1">
      <alignment vertical="center"/>
      <protection hidden="1"/>
    </xf>
    <xf numFmtId="0" fontId="11" fillId="2" borderId="124" xfId="0" applyFont="1" applyFill="1" applyBorder="1" applyAlignment="1" applyProtection="1">
      <alignment vertical="center"/>
      <protection hidden="1"/>
    </xf>
    <xf numFmtId="0" fontId="11" fillId="2" borderId="125" xfId="0" applyFont="1" applyFill="1" applyBorder="1" applyAlignment="1" applyProtection="1">
      <alignment vertical="center"/>
      <protection hidden="1"/>
    </xf>
    <xf numFmtId="4" fontId="5" fillId="2" borderId="126" xfId="0" applyNumberFormat="1" applyFont="1" applyFill="1" applyBorder="1" applyAlignment="1" applyProtection="1">
      <alignment vertical="center"/>
      <protection hidden="1"/>
    </xf>
    <xf numFmtId="4" fontId="5" fillId="2" borderId="127" xfId="0" applyNumberFormat="1" applyFont="1" applyFill="1" applyBorder="1" applyAlignment="1" applyProtection="1">
      <alignment vertical="center"/>
      <protection hidden="1"/>
    </xf>
    <xf numFmtId="4" fontId="5" fillId="2" borderId="124" xfId="0" applyNumberFormat="1" applyFont="1" applyFill="1" applyBorder="1" applyAlignment="1" applyProtection="1">
      <alignment vertical="center"/>
      <protection hidden="1"/>
    </xf>
    <xf numFmtId="4" fontId="5" fillId="2" borderId="125" xfId="0" applyNumberFormat="1" applyFont="1" applyFill="1" applyBorder="1" applyAlignment="1" applyProtection="1">
      <alignment vertical="center"/>
      <protection hidden="1"/>
    </xf>
    <xf numFmtId="4" fontId="5" fillId="2" borderId="97" xfId="0" applyNumberFormat="1" applyFont="1" applyFill="1" applyBorder="1" applyAlignment="1" applyProtection="1">
      <alignment vertical="center"/>
      <protection hidden="1"/>
    </xf>
    <xf numFmtId="0" fontId="10" fillId="3" borderId="103" xfId="0" applyFont="1" applyFill="1" applyBorder="1" applyAlignment="1" applyProtection="1">
      <alignment vertical="center"/>
      <protection hidden="1"/>
    </xf>
    <xf numFmtId="4" fontId="12" fillId="3" borderId="128" xfId="0" applyNumberFormat="1" applyFont="1" applyFill="1" applyBorder="1" applyAlignment="1" applyProtection="1">
      <alignment vertical="center"/>
      <protection hidden="1"/>
    </xf>
    <xf numFmtId="170" fontId="2" fillId="0" borderId="129" xfId="0" applyNumberFormat="1" applyFont="1" applyBorder="1" applyAlignment="1" applyProtection="1">
      <alignment vertical="center"/>
      <protection hidden="1"/>
    </xf>
    <xf numFmtId="170" fontId="2" fillId="0" borderId="130" xfId="0" applyNumberFormat="1" applyFont="1" applyBorder="1" applyAlignment="1" applyProtection="1">
      <alignment vertical="center"/>
      <protection hidden="1"/>
    </xf>
    <xf numFmtId="170" fontId="2" fillId="0" borderId="131" xfId="0" applyNumberFormat="1" applyFont="1" applyBorder="1" applyAlignment="1" applyProtection="1">
      <alignment vertical="center"/>
      <protection hidden="1"/>
    </xf>
    <xf numFmtId="4" fontId="22" fillId="0" borderId="0" xfId="0" applyNumberFormat="1" applyFont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center" vertical="center" textRotation="90"/>
      <protection hidden="1"/>
    </xf>
    <xf numFmtId="0" fontId="2" fillId="0" borderId="43" xfId="0" quotePrefix="1" applyFont="1" applyBorder="1" applyAlignment="1" applyProtection="1">
      <alignment vertical="center"/>
      <protection hidden="1"/>
    </xf>
    <xf numFmtId="169" fontId="27" fillId="0" borderId="0" xfId="0" applyNumberFormat="1" applyFont="1" applyAlignment="1" applyProtection="1">
      <alignment horizontal="right" vertical="center"/>
      <protection hidden="1"/>
    </xf>
    <xf numFmtId="0" fontId="2" fillId="0" borderId="32" xfId="0" applyFont="1" applyBorder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2" fillId="0" borderId="47" xfId="0" applyFont="1" applyBorder="1" applyAlignment="1" applyProtection="1">
      <alignment horizontal="left" vertical="center"/>
      <protection hidden="1"/>
    </xf>
    <xf numFmtId="168" fontId="5" fillId="0" borderId="0" xfId="0" applyNumberFormat="1" applyFont="1" applyAlignment="1" applyProtection="1">
      <alignment horizontal="right" vertical="center"/>
      <protection hidden="1"/>
    </xf>
    <xf numFmtId="169" fontId="5" fillId="0" borderId="0" xfId="0" applyNumberFormat="1" applyFont="1" applyAlignment="1" applyProtection="1">
      <alignment horizontal="right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16" fontId="8" fillId="2" borderId="8" xfId="0" applyNumberFormat="1" applyFont="1" applyFill="1" applyBorder="1" applyAlignment="1" applyProtection="1">
      <alignment horizontal="center" vertical="center"/>
      <protection hidden="1"/>
    </xf>
    <xf numFmtId="16" fontId="8" fillId="2" borderId="9" xfId="0" applyNumberFormat="1" applyFont="1" applyFill="1" applyBorder="1" applyAlignment="1" applyProtection="1">
      <alignment horizontal="center" vertical="center"/>
      <protection hidden="1"/>
    </xf>
    <xf numFmtId="16" fontId="8" fillId="2" borderId="10" xfId="0" applyNumberFormat="1" applyFont="1" applyFill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35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Alignment="1" applyProtection="1">
      <alignment horizontal="center" vertical="center"/>
      <protection hidden="1"/>
    </xf>
    <xf numFmtId="0" fontId="5" fillId="0" borderId="37" xfId="0" applyFont="1" applyBorder="1" applyAlignment="1" applyProtection="1">
      <alignment horizontal="center" vertical="center"/>
      <protection hidden="1"/>
    </xf>
    <xf numFmtId="4" fontId="12" fillId="3" borderId="91" xfId="0" applyNumberFormat="1" applyFont="1" applyFill="1" applyBorder="1" applyAlignment="1" applyProtection="1">
      <alignment horizontal="center" vertical="center"/>
      <protection hidden="1"/>
    </xf>
    <xf numFmtId="0" fontId="7" fillId="2" borderId="4" xfId="0" applyFont="1" applyFill="1" applyBorder="1" applyAlignment="1" applyProtection="1">
      <alignment horizontal="center" vertical="center" wrapText="1"/>
      <protection hidden="1"/>
    </xf>
    <xf numFmtId="0" fontId="7" fillId="2" borderId="11" xfId="0" applyFont="1" applyFill="1" applyBorder="1" applyAlignment="1" applyProtection="1">
      <alignment horizontal="center" vertical="center" wrapText="1"/>
      <protection hidden="1"/>
    </xf>
    <xf numFmtId="0" fontId="7" fillId="2" borderId="19" xfId="0" applyFont="1" applyFill="1" applyBorder="1" applyAlignment="1" applyProtection="1">
      <alignment horizontal="center" vertical="center" wrapText="1"/>
      <protection hidden="1"/>
    </xf>
    <xf numFmtId="0" fontId="7" fillId="2" borderId="5" xfId="0" applyFont="1" applyFill="1" applyBorder="1" applyAlignment="1" applyProtection="1">
      <alignment horizontal="center" vertical="center"/>
      <protection hidden="1"/>
    </xf>
    <xf numFmtId="0" fontId="7" fillId="2" borderId="6" xfId="0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 applyProtection="1">
      <alignment horizontal="center" vertical="center"/>
      <protection hidden="1"/>
    </xf>
    <xf numFmtId="0" fontId="7" fillId="2" borderId="12" xfId="0" applyFont="1" applyFill="1" applyBorder="1" applyAlignment="1" applyProtection="1">
      <alignment horizontal="center" vertical="center"/>
      <protection hidden="1"/>
    </xf>
    <xf numFmtId="0" fontId="7" fillId="2" borderId="13" xfId="0" applyFont="1" applyFill="1" applyBorder="1" applyAlignment="1" applyProtection="1">
      <alignment horizontal="center" vertical="center"/>
      <protection hidden="1"/>
    </xf>
    <xf numFmtId="0" fontId="7" fillId="2" borderId="14" xfId="0" applyFont="1" applyFill="1" applyBorder="1" applyAlignment="1" applyProtection="1">
      <alignment horizontal="center" vertical="center"/>
      <protection hidden="1"/>
    </xf>
    <xf numFmtId="0" fontId="7" fillId="2" borderId="20" xfId="0" applyFont="1" applyFill="1" applyBorder="1" applyAlignment="1" applyProtection="1">
      <alignment horizontal="center" vertical="center"/>
      <protection hidden="1"/>
    </xf>
    <xf numFmtId="0" fontId="7" fillId="2" borderId="21" xfId="0" applyFont="1" applyFill="1" applyBorder="1" applyAlignment="1" applyProtection="1">
      <alignment horizontal="center" vertical="center"/>
      <protection hidden="1"/>
    </xf>
    <xf numFmtId="0" fontId="7" fillId="2" borderId="22" xfId="0" applyFont="1" applyFill="1" applyBorder="1" applyAlignment="1" applyProtection="1">
      <alignment horizontal="center" vertical="center"/>
      <protection hidden="1"/>
    </xf>
    <xf numFmtId="0" fontId="8" fillId="5" borderId="15" xfId="0" applyFont="1" applyFill="1" applyBorder="1" applyAlignment="1" applyProtection="1">
      <alignment horizontal="center" vertical="center"/>
      <protection hidden="1"/>
    </xf>
    <xf numFmtId="0" fontId="8" fillId="5" borderId="17" xfId="0" applyFont="1" applyFill="1" applyBorder="1" applyAlignment="1" applyProtection="1">
      <alignment horizontal="center" vertical="center"/>
      <protection hidden="1"/>
    </xf>
    <xf numFmtId="0" fontId="8" fillId="4" borderId="18" xfId="0" applyFont="1" applyFill="1" applyBorder="1" applyAlignment="1" applyProtection="1">
      <alignment horizontal="center" vertical="center"/>
      <protection hidden="1"/>
    </xf>
    <xf numFmtId="0" fontId="8" fillId="4" borderId="16" xfId="0" applyFont="1" applyFill="1" applyBorder="1" applyAlignment="1" applyProtection="1">
      <alignment horizontal="center" vertical="center"/>
      <protection hidden="1"/>
    </xf>
    <xf numFmtId="0" fontId="8" fillId="4" borderId="15" xfId="0" applyFont="1" applyFill="1" applyBorder="1" applyAlignment="1" applyProtection="1">
      <alignment horizontal="center" vertical="center"/>
      <protection hidden="1"/>
    </xf>
    <xf numFmtId="0" fontId="8" fillId="4" borderId="9" xfId="0" applyFont="1" applyFill="1" applyBorder="1" applyAlignment="1" applyProtection="1">
      <alignment horizontal="center" vertical="center"/>
      <protection hidden="1"/>
    </xf>
    <xf numFmtId="0" fontId="8" fillId="5" borderId="8" xfId="0" applyFont="1" applyFill="1" applyBorder="1" applyAlignment="1" applyProtection="1">
      <alignment horizontal="center" vertical="center"/>
      <protection hidden="1"/>
    </xf>
    <xf numFmtId="0" fontId="8" fillId="5" borderId="10" xfId="0" applyFont="1" applyFill="1" applyBorder="1" applyAlignment="1" applyProtection="1">
      <alignment horizontal="center" vertical="center"/>
      <protection hidden="1"/>
    </xf>
    <xf numFmtId="0" fontId="7" fillId="2" borderId="26" xfId="0" applyFont="1" applyFill="1" applyBorder="1" applyAlignment="1" applyProtection="1">
      <alignment horizontal="center" vertical="center" textRotation="90"/>
      <protection hidden="1"/>
    </xf>
    <xf numFmtId="0" fontId="7" fillId="2" borderId="32" xfId="0" applyFont="1" applyFill="1" applyBorder="1" applyAlignment="1" applyProtection="1">
      <alignment horizontal="center" vertical="center" textRotation="90"/>
      <protection hidden="1"/>
    </xf>
    <xf numFmtId="0" fontId="7" fillId="2" borderId="37" xfId="0" applyFont="1" applyFill="1" applyBorder="1" applyAlignment="1" applyProtection="1">
      <alignment horizontal="center" vertical="center" textRotation="90"/>
      <protection hidden="1"/>
    </xf>
    <xf numFmtId="0" fontId="5" fillId="0" borderId="27" xfId="0" applyFont="1" applyBorder="1" applyAlignment="1" applyProtection="1">
      <alignment horizontal="center" vertical="center"/>
      <protection hidden="1"/>
    </xf>
    <xf numFmtId="0" fontId="7" fillId="2" borderId="35" xfId="0" applyFont="1" applyFill="1" applyBorder="1" applyAlignment="1" applyProtection="1">
      <alignment horizontal="center" vertical="center" textRotation="90"/>
      <protection hidden="1"/>
    </xf>
    <xf numFmtId="0" fontId="7" fillId="2" borderId="36" xfId="0" applyFont="1" applyFill="1" applyBorder="1" applyAlignment="1" applyProtection="1">
      <alignment horizontal="center" vertical="center" textRotation="90"/>
      <protection hidden="1"/>
    </xf>
    <xf numFmtId="0" fontId="7" fillId="2" borderId="35" xfId="0" applyFont="1" applyFill="1" applyBorder="1" applyAlignment="1" applyProtection="1">
      <alignment horizontal="center" vertical="center" textRotation="90" wrapText="1"/>
      <protection hidden="1"/>
    </xf>
    <xf numFmtId="0" fontId="7" fillId="2" borderId="36" xfId="0" applyFont="1" applyFill="1" applyBorder="1" applyAlignment="1" applyProtection="1">
      <alignment horizontal="center" vertical="center" textRotation="90" wrapText="1"/>
      <protection hidden="1"/>
    </xf>
    <xf numFmtId="0" fontId="7" fillId="2" borderId="37" xfId="0" applyFont="1" applyFill="1" applyBorder="1" applyAlignment="1" applyProtection="1">
      <alignment horizontal="center" vertical="center" textRotation="90" wrapText="1"/>
      <protection hidden="1"/>
    </xf>
    <xf numFmtId="0" fontId="2" fillId="0" borderId="26" xfId="0" applyFont="1" applyBorder="1" applyAlignment="1" applyProtection="1">
      <alignment horizontal="left" vertical="center"/>
      <protection hidden="1"/>
    </xf>
    <xf numFmtId="0" fontId="2" fillId="0" borderId="41" xfId="0" applyFont="1" applyBorder="1" applyAlignment="1" applyProtection="1">
      <alignment horizontal="left" vertical="center"/>
      <protection hidden="1"/>
    </xf>
    <xf numFmtId="0" fontId="2" fillId="0" borderId="42" xfId="0" applyFont="1" applyBorder="1" applyAlignment="1" applyProtection="1">
      <alignment horizontal="left" vertical="center"/>
      <protection hidden="1"/>
    </xf>
    <xf numFmtId="0" fontId="5" fillId="0" borderId="51" xfId="0" applyFont="1" applyBorder="1" applyAlignment="1" applyProtection="1">
      <alignment horizontal="left" vertical="center"/>
      <protection hidden="1"/>
    </xf>
    <xf numFmtId="0" fontId="5" fillId="0" borderId="52" xfId="0" applyFont="1" applyBorder="1" applyAlignment="1" applyProtection="1">
      <alignment horizontal="left" vertical="center"/>
      <protection hidden="1"/>
    </xf>
    <xf numFmtId="0" fontId="5" fillId="0" borderId="53" xfId="0" applyFont="1" applyBorder="1" applyAlignment="1" applyProtection="1">
      <alignment horizontal="left" vertical="center"/>
      <protection hidden="1"/>
    </xf>
    <xf numFmtId="0" fontId="5" fillId="0" borderId="54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/>
      <protection hidden="1"/>
    </xf>
    <xf numFmtId="0" fontId="5" fillId="0" borderId="56" xfId="0" applyFont="1" applyBorder="1" applyAlignment="1" applyProtection="1">
      <alignment horizontal="center" vertical="center"/>
      <protection hidden="1"/>
    </xf>
    <xf numFmtId="16" fontId="5" fillId="0" borderId="54" xfId="0" applyNumberFormat="1" applyFont="1" applyBorder="1" applyAlignment="1" applyProtection="1">
      <alignment horizontal="center" vertical="center"/>
      <protection hidden="1"/>
    </xf>
    <xf numFmtId="16" fontId="5" fillId="0" borderId="55" xfId="0" applyNumberFormat="1" applyFont="1" applyBorder="1" applyAlignment="1" applyProtection="1">
      <alignment horizontal="center" vertical="center"/>
      <protection hidden="1"/>
    </xf>
    <xf numFmtId="16" fontId="5" fillId="0" borderId="56" xfId="0" applyNumberFormat="1" applyFont="1" applyBorder="1" applyAlignment="1" applyProtection="1">
      <alignment horizontal="center" vertical="center"/>
      <protection hidden="1"/>
    </xf>
    <xf numFmtId="171" fontId="5" fillId="0" borderId="54" xfId="0" applyNumberFormat="1" applyFont="1" applyBorder="1" applyAlignment="1" applyProtection="1">
      <alignment horizontal="center" vertical="center"/>
      <protection hidden="1"/>
    </xf>
    <xf numFmtId="171" fontId="5" fillId="0" borderId="55" xfId="0" applyNumberFormat="1" applyFont="1" applyBorder="1" applyAlignment="1" applyProtection="1">
      <alignment horizontal="center" vertical="center"/>
      <protection hidden="1"/>
    </xf>
    <xf numFmtId="171" fontId="5" fillId="0" borderId="56" xfId="0" applyNumberFormat="1" applyFont="1" applyBorder="1" applyAlignment="1" applyProtection="1">
      <alignment horizontal="center" vertical="center"/>
      <protection hidden="1"/>
    </xf>
    <xf numFmtId="0" fontId="2" fillId="0" borderId="48" xfId="0" applyFont="1" applyBorder="1" applyAlignment="1" applyProtection="1">
      <alignment horizontal="left" vertical="center"/>
      <protection hidden="1"/>
    </xf>
    <xf numFmtId="0" fontId="2" fillId="0" borderId="24" xfId="0" applyFont="1" applyBorder="1" applyAlignment="1" applyProtection="1">
      <alignment horizontal="left" vertical="center"/>
      <protection hidden="1"/>
    </xf>
    <xf numFmtId="0" fontId="2" fillId="0" borderId="25" xfId="0" applyFont="1" applyBorder="1" applyAlignment="1" applyProtection="1">
      <alignment horizontal="left" vertical="center"/>
      <protection hidden="1"/>
    </xf>
    <xf numFmtId="0" fontId="2" fillId="0" borderId="97" xfId="0" applyFont="1" applyBorder="1" applyAlignment="1" applyProtection="1">
      <alignment horizontal="center" vertical="center" textRotation="90"/>
      <protection hidden="1"/>
    </xf>
    <xf numFmtId="0" fontId="2" fillId="0" borderId="49" xfId="0" applyFont="1" applyBorder="1" applyAlignment="1" applyProtection="1">
      <alignment horizontal="center" vertical="center" textRotation="90"/>
      <protection hidden="1"/>
    </xf>
    <xf numFmtId="0" fontId="2" fillId="0" borderId="50" xfId="0" applyFont="1" applyBorder="1" applyAlignment="1" applyProtection="1">
      <alignment horizontal="center" vertical="center" textRotation="90"/>
      <protection hidden="1"/>
    </xf>
    <xf numFmtId="0" fontId="2" fillId="0" borderId="89" xfId="0" applyFont="1" applyBorder="1" applyAlignment="1" applyProtection="1">
      <alignment horizontal="center" vertical="center"/>
      <protection hidden="1"/>
    </xf>
    <xf numFmtId="0" fontId="2" fillId="2" borderId="89" xfId="0" applyFont="1" applyFill="1" applyBorder="1" applyAlignment="1" applyProtection="1">
      <alignment horizontal="center" vertical="center"/>
      <protection hidden="1"/>
    </xf>
    <xf numFmtId="0" fontId="10" fillId="3" borderId="98" xfId="0" applyFont="1" applyFill="1" applyBorder="1" applyAlignment="1" applyProtection="1">
      <alignment horizontal="center" vertical="center"/>
      <protection hidden="1"/>
    </xf>
    <xf numFmtId="0" fontId="5" fillId="0" borderId="99" xfId="0" applyFont="1" applyBorder="1" applyAlignment="1" applyProtection="1">
      <alignment horizontal="center" vertical="center"/>
      <protection hidden="1"/>
    </xf>
    <xf numFmtId="0" fontId="5" fillId="0" borderId="60" xfId="0" applyFont="1" applyBorder="1" applyAlignment="1" applyProtection="1">
      <alignment horizontal="center" vertical="center"/>
      <protection hidden="1"/>
    </xf>
    <xf numFmtId="0" fontId="5" fillId="0" borderId="61" xfId="0" applyFont="1" applyBorder="1" applyAlignment="1" applyProtection="1">
      <alignment horizontal="center" vertical="center"/>
      <protection hidden="1"/>
    </xf>
    <xf numFmtId="43" fontId="5" fillId="0" borderId="91" xfId="1" applyFont="1" applyBorder="1" applyAlignment="1" applyProtection="1">
      <alignment horizontal="right" vertical="center"/>
      <protection hidden="1"/>
    </xf>
    <xf numFmtId="43" fontId="5" fillId="0" borderId="0" xfId="1" applyFont="1" applyAlignment="1" applyProtection="1">
      <alignment horizontal="right" vertical="center"/>
      <protection hidden="1"/>
    </xf>
    <xf numFmtId="43" fontId="5" fillId="0" borderId="62" xfId="1" applyFont="1" applyBorder="1" applyAlignment="1" applyProtection="1">
      <alignment horizontal="right" vertical="center"/>
      <protection hidden="1"/>
    </xf>
    <xf numFmtId="0" fontId="5" fillId="0" borderId="63" xfId="0" applyFont="1" applyBorder="1" applyAlignment="1" applyProtection="1">
      <alignment horizontal="center" vertical="center"/>
      <protection hidden="1"/>
    </xf>
    <xf numFmtId="43" fontId="5" fillId="0" borderId="64" xfId="1" applyFont="1" applyBorder="1" applyAlignment="1" applyProtection="1">
      <alignment horizontal="center" vertical="center"/>
      <protection hidden="1"/>
    </xf>
    <xf numFmtId="43" fontId="5" fillId="0" borderId="0" xfId="1" applyFont="1" applyBorder="1" applyAlignment="1" applyProtection="1">
      <alignment horizontal="center" vertical="center"/>
      <protection hidden="1"/>
    </xf>
    <xf numFmtId="171" fontId="5" fillId="0" borderId="57" xfId="0" applyNumberFormat="1" applyFont="1" applyBorder="1" applyAlignment="1" applyProtection="1">
      <alignment horizontal="center" vertical="center"/>
      <protection hidden="1"/>
    </xf>
    <xf numFmtId="171" fontId="5" fillId="0" borderId="58" xfId="0" applyNumberFormat="1" applyFont="1" applyBorder="1" applyAlignment="1" applyProtection="1">
      <alignment horizontal="center" vertical="center"/>
      <protection hidden="1"/>
    </xf>
    <xf numFmtId="171" fontId="5" fillId="0" borderId="59" xfId="0" applyNumberFormat="1" applyFont="1" applyBorder="1" applyAlignment="1" applyProtection="1">
      <alignment horizontal="center" vertical="center"/>
      <protection hidden="1"/>
    </xf>
    <xf numFmtId="43" fontId="12" fillId="3" borderId="0" xfId="1" applyFont="1" applyFill="1" applyAlignment="1" applyProtection="1">
      <alignment horizontal="center" vertical="center"/>
      <protection hidden="1"/>
    </xf>
    <xf numFmtId="43" fontId="5" fillId="4" borderId="0" xfId="1" applyFont="1" applyFill="1" applyAlignment="1" applyProtection="1">
      <alignment horizontal="center" vertical="center"/>
      <protection hidden="1"/>
    </xf>
    <xf numFmtId="43" fontId="5" fillId="0" borderId="0" xfId="1" applyFont="1" applyAlignment="1" applyProtection="1">
      <alignment horizontal="center" vertical="center"/>
      <protection hidden="1"/>
    </xf>
    <xf numFmtId="43" fontId="5" fillId="0" borderId="62" xfId="1" applyFont="1" applyBorder="1" applyAlignment="1" applyProtection="1">
      <alignment horizontal="center" vertical="center"/>
      <protection hidden="1"/>
    </xf>
    <xf numFmtId="43" fontId="5" fillId="0" borderId="64" xfId="1" applyFont="1" applyBorder="1" applyAlignment="1" applyProtection="1">
      <alignment horizontal="right" vertical="center"/>
      <protection hidden="1"/>
    </xf>
    <xf numFmtId="4" fontId="5" fillId="0" borderId="0" xfId="0" applyNumberFormat="1" applyFont="1" applyAlignment="1" applyProtection="1">
      <alignment horizontal="right" vertical="center"/>
      <protection hidden="1"/>
    </xf>
    <xf numFmtId="0" fontId="10" fillId="3" borderId="0" xfId="0" applyFont="1" applyFill="1" applyAlignment="1" applyProtection="1">
      <alignment horizontal="center" vertical="center"/>
      <protection hidden="1"/>
    </xf>
    <xf numFmtId="0" fontId="10" fillId="3" borderId="100" xfId="0" applyFont="1" applyFill="1" applyBorder="1" applyAlignment="1" applyProtection="1">
      <alignment horizontal="center" vertical="center"/>
      <protection hidden="1"/>
    </xf>
    <xf numFmtId="0" fontId="10" fillId="3" borderId="101" xfId="0" applyFont="1" applyFill="1" applyBorder="1" applyAlignment="1" applyProtection="1">
      <alignment horizontal="center" vertical="center"/>
      <protection hidden="1"/>
    </xf>
    <xf numFmtId="0" fontId="10" fillId="3" borderId="3" xfId="0" applyFont="1" applyFill="1" applyBorder="1" applyAlignment="1" applyProtection="1">
      <alignment horizontal="center" vertical="center"/>
      <protection hidden="1"/>
    </xf>
    <xf numFmtId="0" fontId="10" fillId="3" borderId="103" xfId="0" applyFont="1" applyFill="1" applyBorder="1" applyAlignment="1" applyProtection="1">
      <alignment horizontal="center" vertical="center"/>
      <protection hidden="1"/>
    </xf>
    <xf numFmtId="0" fontId="10" fillId="3" borderId="107" xfId="0" applyFont="1" applyFill="1" applyBorder="1" applyAlignment="1" applyProtection="1">
      <alignment horizontal="center" vertical="center"/>
      <protection hidden="1"/>
    </xf>
    <xf numFmtId="0" fontId="10" fillId="3" borderId="108" xfId="0" applyFont="1" applyFill="1" applyBorder="1" applyAlignment="1" applyProtection="1">
      <alignment horizontal="center" vertical="center"/>
      <protection hidden="1"/>
    </xf>
    <xf numFmtId="4" fontId="10" fillId="0" borderId="0" xfId="0" applyNumberFormat="1" applyFont="1" applyAlignment="1" applyProtection="1">
      <alignment horizontal="right" vertical="center"/>
      <protection hidden="1"/>
    </xf>
    <xf numFmtId="0" fontId="2" fillId="0" borderId="0" xfId="0" applyFont="1" applyAlignment="1" applyProtection="1">
      <alignment horizontal="left" vertical="center" wrapText="1"/>
      <protection hidden="1"/>
    </xf>
    <xf numFmtId="0" fontId="5" fillId="0" borderId="100" xfId="0" applyFont="1" applyBorder="1" applyAlignment="1" applyProtection="1">
      <alignment horizontal="center" vertical="center"/>
      <protection hidden="1"/>
    </xf>
    <xf numFmtId="0" fontId="5" fillId="0" borderId="101" xfId="0" applyFont="1" applyBorder="1" applyAlignment="1" applyProtection="1">
      <alignment horizontal="center" vertical="center"/>
      <protection hidden="1"/>
    </xf>
    <xf numFmtId="0" fontId="5" fillId="0" borderId="102" xfId="0" applyFont="1" applyBorder="1" applyAlignment="1" applyProtection="1">
      <alignment horizontal="center" vertical="center"/>
      <protection hidden="1"/>
    </xf>
    <xf numFmtId="168" fontId="5" fillId="0" borderId="100" xfId="0" applyNumberFormat="1" applyFont="1" applyBorder="1" applyAlignment="1" applyProtection="1">
      <alignment horizontal="center" vertical="center"/>
      <protection hidden="1"/>
    </xf>
    <xf numFmtId="168" fontId="5" fillId="0" borderId="102" xfId="0" applyNumberFormat="1" applyFont="1" applyBorder="1" applyAlignment="1" applyProtection="1">
      <alignment horizontal="center" vertical="center"/>
      <protection hidden="1"/>
    </xf>
    <xf numFmtId="0" fontId="5" fillId="0" borderId="103" xfId="0" applyFont="1" applyBorder="1" applyAlignment="1" applyProtection="1">
      <alignment horizontal="center" vertical="center"/>
      <protection hidden="1"/>
    </xf>
    <xf numFmtId="0" fontId="5" fillId="0" borderId="104" xfId="0" applyFont="1" applyBorder="1" applyAlignment="1" applyProtection="1">
      <alignment horizontal="center" vertical="center"/>
      <protection hidden="1"/>
    </xf>
    <xf numFmtId="0" fontId="5" fillId="0" borderId="115" xfId="0" applyFont="1" applyBorder="1" applyAlignment="1" applyProtection="1">
      <alignment horizontal="center" vertical="center"/>
      <protection hidden="1"/>
    </xf>
    <xf numFmtId="0" fontId="5" fillId="0" borderId="96" xfId="0" applyFont="1" applyBorder="1" applyAlignment="1" applyProtection="1">
      <alignment horizontal="center" vertical="center"/>
      <protection hidden="1"/>
    </xf>
    <xf numFmtId="0" fontId="5" fillId="9" borderId="27" xfId="0" applyFont="1" applyFill="1" applyBorder="1" applyAlignment="1" applyProtection="1">
      <alignment horizontal="center" vertical="center"/>
      <protection hidden="1"/>
    </xf>
    <xf numFmtId="0" fontId="5" fillId="9" borderId="115" xfId="0" applyFont="1" applyFill="1" applyBorder="1" applyAlignment="1" applyProtection="1">
      <alignment horizontal="center" vertical="center"/>
      <protection hidden="1"/>
    </xf>
    <xf numFmtId="0" fontId="5" fillId="9" borderId="96" xfId="0" applyFont="1" applyFill="1" applyBorder="1" applyAlignment="1" applyProtection="1">
      <alignment horizontal="center" vertical="center"/>
      <protection hidden="1"/>
    </xf>
    <xf numFmtId="0" fontId="5" fillId="9" borderId="35" xfId="0" applyFont="1" applyFill="1" applyBorder="1" applyAlignment="1" applyProtection="1">
      <alignment horizontal="center" vertical="center"/>
      <protection hidden="1"/>
    </xf>
    <xf numFmtId="0" fontId="5" fillId="9" borderId="36" xfId="0" applyFont="1" applyFill="1" applyBorder="1" applyAlignment="1" applyProtection="1">
      <alignment horizontal="center" vertical="center"/>
      <protection hidden="1"/>
    </xf>
    <xf numFmtId="0" fontId="5" fillId="9" borderId="37" xfId="0" applyFont="1" applyFill="1" applyBorder="1" applyAlignment="1" applyProtection="1">
      <alignment horizontal="center" vertical="center"/>
      <protection hidden="1"/>
    </xf>
  </cellXfs>
  <cellStyles count="7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3" xfId="5" xr:uid="{00000000-0005-0000-0000-000004000000}"/>
    <cellStyle name="Normal 3 2" xfId="6" xr:uid="{00000000-0005-0000-0000-000005000000}"/>
    <cellStyle name="Porcentaje 3" xfId="4" xr:uid="{00000000-0005-0000-0000-000006000000}"/>
  </cellStyles>
  <dxfs count="31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0000FF"/>
      <color rgb="FF0066FF"/>
      <color rgb="FFCC2490"/>
      <color rgb="FFDBB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36195</xdr:colOff>
      <xdr:row>69</xdr:row>
      <xdr:rowOff>106680</xdr:rowOff>
    </xdr:from>
    <xdr:to>
      <xdr:col>3</xdr:col>
      <xdr:colOff>459105</xdr:colOff>
      <xdr:row>133</xdr:row>
      <xdr:rowOff>47625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6B5BD766-876C-494D-B56D-36A2CD10D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95" y="10288905"/>
          <a:ext cx="994410" cy="7981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UANE%20DRILLING/Desktop/KDE/Proyectos/Planillas/WARINTZA/2022/Febrero/Planillas%20Registradas/Primera%20Quincena/KD1700-1404/INVOICE-WARINTZA%20FEBRERO%20(DEL%2001%20AL%2015)_KD1700-14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S"/>
      <sheetName val="SLSE-11"/>
    </sheetNames>
    <sheetDataSet>
      <sheetData sheetId="0">
        <row r="4">
          <cell r="M4" t="str">
            <v>LOWELL MINERAL EXPLORATION ECUADOR S.A.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13EB-E554-4011-B47E-BE8A069A0591}">
  <dimension ref="A2:ED273"/>
  <sheetViews>
    <sheetView showGridLines="0" tabSelected="1" zoomScaleNormal="100" workbookViewId="0">
      <pane xSplit="5" ySplit="10" topLeftCell="F11" activePane="bottomRight" state="frozen"/>
      <selection activeCell="K188" sqref="K188"/>
      <selection pane="topRight" activeCell="K188" sqref="K188"/>
      <selection pane="bottomLeft" activeCell="K188" sqref="K188"/>
      <selection pane="bottomRight" activeCell="H205" sqref="H205"/>
    </sheetView>
  </sheetViews>
  <sheetFormatPr baseColWidth="10" defaultColWidth="9.33203125" defaultRowHeight="11.25" x14ac:dyDescent="0.2"/>
  <cols>
    <col min="1" max="1" width="3.83203125" style="1" customWidth="1"/>
    <col min="2" max="2" width="6.83203125" style="1" customWidth="1"/>
    <col min="3" max="3" width="10" style="1" customWidth="1"/>
    <col min="4" max="4" width="13.33203125" style="1" customWidth="1"/>
    <col min="5" max="5" width="15.1640625" style="12" customWidth="1"/>
    <col min="6" max="6" width="10.33203125" style="1" customWidth="1"/>
    <col min="7" max="7" width="11.33203125" style="1" customWidth="1"/>
    <col min="8" max="8" width="10.83203125" style="1" customWidth="1"/>
    <col min="9" max="9" width="11.33203125" style="1" customWidth="1"/>
    <col min="10" max="10" width="9" style="1" customWidth="1"/>
    <col min="11" max="11" width="10" style="1" customWidth="1"/>
    <col min="12" max="12" width="9.5" style="1" customWidth="1"/>
    <col min="13" max="13" width="10.5" style="1" customWidth="1"/>
    <col min="14" max="14" width="9.33203125" style="1" customWidth="1"/>
    <col min="15" max="15" width="10.1640625" style="1" customWidth="1"/>
    <col min="16" max="16" width="9.6640625" style="1" customWidth="1"/>
    <col min="17" max="17" width="10.33203125" style="1" customWidth="1"/>
    <col min="18" max="18" width="8.83203125" style="1" customWidth="1"/>
    <col min="19" max="19" width="9.5" style="1" customWidth="1"/>
    <col min="20" max="20" width="8.83203125" style="1" customWidth="1"/>
    <col min="21" max="21" width="9.33203125" style="1" customWidth="1"/>
    <col min="22" max="22" width="8.83203125" style="1" customWidth="1"/>
    <col min="23" max="23" width="9.83203125" style="1" customWidth="1"/>
    <col min="24" max="24" width="8.83203125" style="1" customWidth="1"/>
    <col min="25" max="25" width="9.83203125" style="1" customWidth="1"/>
    <col min="26" max="26" width="8.83203125" style="1" customWidth="1"/>
    <col min="27" max="27" width="9.6640625" style="1" customWidth="1"/>
    <col min="28" max="28" width="8.83203125" style="1" customWidth="1"/>
    <col min="29" max="29" width="10.33203125" style="1" customWidth="1"/>
    <col min="30" max="30" width="9.5" style="1" customWidth="1"/>
    <col min="31" max="31" width="10.83203125" style="1" customWidth="1"/>
    <col min="32" max="32" width="8.83203125" style="1" customWidth="1"/>
    <col min="33" max="33" width="9.6640625" style="1" customWidth="1"/>
    <col min="34" max="34" width="8.83203125" style="1" customWidth="1"/>
    <col min="35" max="35" width="10" style="1" customWidth="1"/>
    <col min="36" max="38" width="8.83203125" style="1" customWidth="1"/>
    <col min="39" max="39" width="9.1640625" style="1" customWidth="1"/>
    <col min="40" max="40" width="8.83203125" style="1" customWidth="1"/>
    <col min="41" max="41" width="8.6640625" style="1" customWidth="1"/>
    <col min="42" max="42" width="8.83203125" style="1" customWidth="1"/>
    <col min="43" max="43" width="9.33203125" style="1" customWidth="1"/>
    <col min="44" max="44" width="8.83203125" style="1" customWidth="1"/>
    <col min="45" max="45" width="9.83203125" style="1" customWidth="1"/>
    <col min="46" max="46" width="8.83203125" style="1" customWidth="1"/>
    <col min="47" max="47" width="9.33203125" style="1" customWidth="1"/>
    <col min="48" max="48" width="8.83203125" style="1" customWidth="1"/>
    <col min="49" max="49" width="9.6640625" style="1" customWidth="1"/>
    <col min="50" max="50" width="8.83203125" style="1" customWidth="1"/>
    <col min="51" max="51" width="9.5" style="1" customWidth="1"/>
    <col min="52" max="52" width="8.83203125" style="1" customWidth="1"/>
    <col min="53" max="53" width="9.33203125" style="1" customWidth="1"/>
    <col min="54" max="54" width="8.83203125" style="1" customWidth="1"/>
    <col min="55" max="55" width="9" style="1" customWidth="1"/>
    <col min="56" max="56" width="8.83203125" style="1" customWidth="1"/>
    <col min="57" max="57" width="9.33203125" style="1" customWidth="1"/>
    <col min="58" max="58" width="8.83203125" style="1" customWidth="1"/>
    <col min="59" max="59" width="10.1640625" style="1" customWidth="1"/>
    <col min="60" max="60" width="8.83203125" style="1" customWidth="1"/>
    <col min="61" max="61" width="9.5" style="1" customWidth="1"/>
    <col min="62" max="62" width="8.83203125" style="1" customWidth="1"/>
    <col min="63" max="63" width="9.5" style="1" customWidth="1"/>
    <col min="64" max="64" width="8.83203125" style="1" customWidth="1"/>
    <col min="65" max="65" width="10.33203125" style="1" customWidth="1"/>
    <col min="66" max="66" width="8.83203125" style="1" customWidth="1"/>
    <col min="67" max="67" width="9.1640625" style="1" customWidth="1"/>
    <col min="68" max="68" width="8.83203125" style="1" customWidth="1"/>
    <col min="69" max="69" width="9.33203125" style="1" customWidth="1"/>
    <col min="70" max="73" width="7.6640625" style="1" hidden="1" customWidth="1"/>
    <col min="74" max="91" width="9.5" style="1" hidden="1" customWidth="1"/>
    <col min="92" max="92" width="8.83203125" style="1" hidden="1" customWidth="1"/>
    <col min="93" max="93" width="8.33203125" style="1" hidden="1" customWidth="1"/>
    <col min="94" max="114" width="9.5" style="1" hidden="1" customWidth="1"/>
    <col min="115" max="115" width="9" style="1" hidden="1" customWidth="1"/>
    <col min="116" max="128" width="9.5" style="1" hidden="1" customWidth="1"/>
    <col min="129" max="129" width="8.6640625" style="1" hidden="1" customWidth="1"/>
    <col min="130" max="132" width="9.83203125" style="1" customWidth="1"/>
    <col min="133" max="136" width="7.1640625" style="1" customWidth="1"/>
    <col min="137" max="256" width="9.33203125" style="1"/>
    <col min="257" max="257" width="3.83203125" style="1" customWidth="1"/>
    <col min="258" max="258" width="6.83203125" style="1" customWidth="1"/>
    <col min="259" max="259" width="10" style="1" customWidth="1"/>
    <col min="260" max="260" width="13.33203125" style="1" customWidth="1"/>
    <col min="261" max="261" width="13.5" style="1" customWidth="1"/>
    <col min="262" max="264" width="9.5" style="1" customWidth="1"/>
    <col min="265" max="265" width="11.6640625" style="1" customWidth="1"/>
    <col min="266" max="293" width="9.5" style="1" customWidth="1"/>
    <col min="294" max="295" width="8.6640625" style="1" customWidth="1"/>
    <col min="296" max="297" width="9.6640625" style="1" customWidth="1"/>
    <col min="298" max="307" width="9.5" style="1" customWidth="1"/>
    <col min="308" max="308" width="9.6640625" style="1" customWidth="1"/>
    <col min="309" max="309" width="10.33203125" style="1" customWidth="1"/>
    <col min="310" max="310" width="8.83203125" style="1" customWidth="1"/>
    <col min="311" max="311" width="10.1640625" style="1" customWidth="1"/>
    <col min="312" max="312" width="10" style="1" customWidth="1"/>
    <col min="313" max="313" width="11.33203125" style="1" customWidth="1"/>
    <col min="314" max="325" width="9.5" style="1" customWidth="1"/>
    <col min="326" max="329" width="7.6640625" style="1" customWidth="1"/>
    <col min="330" max="347" width="9.5" style="1" customWidth="1"/>
    <col min="348" max="348" width="8.83203125" style="1" customWidth="1"/>
    <col min="349" max="349" width="8.33203125" style="1" customWidth="1"/>
    <col min="350" max="370" width="9.5" style="1" customWidth="1"/>
    <col min="371" max="371" width="9" style="1" customWidth="1"/>
    <col min="372" max="385" width="9.5" style="1" customWidth="1"/>
    <col min="386" max="388" width="9.83203125" style="1" customWidth="1"/>
    <col min="389" max="392" width="7.1640625" style="1" customWidth="1"/>
    <col min="393" max="512" width="9.33203125" style="1"/>
    <col min="513" max="513" width="3.83203125" style="1" customWidth="1"/>
    <col min="514" max="514" width="6.83203125" style="1" customWidth="1"/>
    <col min="515" max="515" width="10" style="1" customWidth="1"/>
    <col min="516" max="516" width="13.33203125" style="1" customWidth="1"/>
    <col min="517" max="517" width="13.5" style="1" customWidth="1"/>
    <col min="518" max="520" width="9.5" style="1" customWidth="1"/>
    <col min="521" max="521" width="11.6640625" style="1" customWidth="1"/>
    <col min="522" max="549" width="9.5" style="1" customWidth="1"/>
    <col min="550" max="551" width="8.6640625" style="1" customWidth="1"/>
    <col min="552" max="553" width="9.6640625" style="1" customWidth="1"/>
    <col min="554" max="563" width="9.5" style="1" customWidth="1"/>
    <col min="564" max="564" width="9.6640625" style="1" customWidth="1"/>
    <col min="565" max="565" width="10.33203125" style="1" customWidth="1"/>
    <col min="566" max="566" width="8.83203125" style="1" customWidth="1"/>
    <col min="567" max="567" width="10.1640625" style="1" customWidth="1"/>
    <col min="568" max="568" width="10" style="1" customWidth="1"/>
    <col min="569" max="569" width="11.33203125" style="1" customWidth="1"/>
    <col min="570" max="581" width="9.5" style="1" customWidth="1"/>
    <col min="582" max="585" width="7.6640625" style="1" customWidth="1"/>
    <col min="586" max="603" width="9.5" style="1" customWidth="1"/>
    <col min="604" max="604" width="8.83203125" style="1" customWidth="1"/>
    <col min="605" max="605" width="8.33203125" style="1" customWidth="1"/>
    <col min="606" max="626" width="9.5" style="1" customWidth="1"/>
    <col min="627" max="627" width="9" style="1" customWidth="1"/>
    <col min="628" max="641" width="9.5" style="1" customWidth="1"/>
    <col min="642" max="644" width="9.83203125" style="1" customWidth="1"/>
    <col min="645" max="648" width="7.1640625" style="1" customWidth="1"/>
    <col min="649" max="768" width="9.33203125" style="1"/>
    <col min="769" max="769" width="3.83203125" style="1" customWidth="1"/>
    <col min="770" max="770" width="6.83203125" style="1" customWidth="1"/>
    <col min="771" max="771" width="10" style="1" customWidth="1"/>
    <col min="772" max="772" width="13.33203125" style="1" customWidth="1"/>
    <col min="773" max="773" width="13.5" style="1" customWidth="1"/>
    <col min="774" max="776" width="9.5" style="1" customWidth="1"/>
    <col min="777" max="777" width="11.6640625" style="1" customWidth="1"/>
    <col min="778" max="805" width="9.5" style="1" customWidth="1"/>
    <col min="806" max="807" width="8.6640625" style="1" customWidth="1"/>
    <col min="808" max="809" width="9.6640625" style="1" customWidth="1"/>
    <col min="810" max="819" width="9.5" style="1" customWidth="1"/>
    <col min="820" max="820" width="9.6640625" style="1" customWidth="1"/>
    <col min="821" max="821" width="10.33203125" style="1" customWidth="1"/>
    <col min="822" max="822" width="8.83203125" style="1" customWidth="1"/>
    <col min="823" max="823" width="10.1640625" style="1" customWidth="1"/>
    <col min="824" max="824" width="10" style="1" customWidth="1"/>
    <col min="825" max="825" width="11.33203125" style="1" customWidth="1"/>
    <col min="826" max="837" width="9.5" style="1" customWidth="1"/>
    <col min="838" max="841" width="7.6640625" style="1" customWidth="1"/>
    <col min="842" max="859" width="9.5" style="1" customWidth="1"/>
    <col min="860" max="860" width="8.83203125" style="1" customWidth="1"/>
    <col min="861" max="861" width="8.33203125" style="1" customWidth="1"/>
    <col min="862" max="882" width="9.5" style="1" customWidth="1"/>
    <col min="883" max="883" width="9" style="1" customWidth="1"/>
    <col min="884" max="897" width="9.5" style="1" customWidth="1"/>
    <col min="898" max="900" width="9.83203125" style="1" customWidth="1"/>
    <col min="901" max="904" width="7.1640625" style="1" customWidth="1"/>
    <col min="905" max="1024" width="9.33203125" style="1"/>
    <col min="1025" max="1025" width="3.83203125" style="1" customWidth="1"/>
    <col min="1026" max="1026" width="6.83203125" style="1" customWidth="1"/>
    <col min="1027" max="1027" width="10" style="1" customWidth="1"/>
    <col min="1028" max="1028" width="13.33203125" style="1" customWidth="1"/>
    <col min="1029" max="1029" width="13.5" style="1" customWidth="1"/>
    <col min="1030" max="1032" width="9.5" style="1" customWidth="1"/>
    <col min="1033" max="1033" width="11.6640625" style="1" customWidth="1"/>
    <col min="1034" max="1061" width="9.5" style="1" customWidth="1"/>
    <col min="1062" max="1063" width="8.6640625" style="1" customWidth="1"/>
    <col min="1064" max="1065" width="9.6640625" style="1" customWidth="1"/>
    <col min="1066" max="1075" width="9.5" style="1" customWidth="1"/>
    <col min="1076" max="1076" width="9.6640625" style="1" customWidth="1"/>
    <col min="1077" max="1077" width="10.33203125" style="1" customWidth="1"/>
    <col min="1078" max="1078" width="8.83203125" style="1" customWidth="1"/>
    <col min="1079" max="1079" width="10.1640625" style="1" customWidth="1"/>
    <col min="1080" max="1080" width="10" style="1" customWidth="1"/>
    <col min="1081" max="1081" width="11.33203125" style="1" customWidth="1"/>
    <col min="1082" max="1093" width="9.5" style="1" customWidth="1"/>
    <col min="1094" max="1097" width="7.6640625" style="1" customWidth="1"/>
    <col min="1098" max="1115" width="9.5" style="1" customWidth="1"/>
    <col min="1116" max="1116" width="8.83203125" style="1" customWidth="1"/>
    <col min="1117" max="1117" width="8.33203125" style="1" customWidth="1"/>
    <col min="1118" max="1138" width="9.5" style="1" customWidth="1"/>
    <col min="1139" max="1139" width="9" style="1" customWidth="1"/>
    <col min="1140" max="1153" width="9.5" style="1" customWidth="1"/>
    <col min="1154" max="1156" width="9.83203125" style="1" customWidth="1"/>
    <col min="1157" max="1160" width="7.1640625" style="1" customWidth="1"/>
    <col min="1161" max="1280" width="9.33203125" style="1"/>
    <col min="1281" max="1281" width="3.83203125" style="1" customWidth="1"/>
    <col min="1282" max="1282" width="6.83203125" style="1" customWidth="1"/>
    <col min="1283" max="1283" width="10" style="1" customWidth="1"/>
    <col min="1284" max="1284" width="13.33203125" style="1" customWidth="1"/>
    <col min="1285" max="1285" width="13.5" style="1" customWidth="1"/>
    <col min="1286" max="1288" width="9.5" style="1" customWidth="1"/>
    <col min="1289" max="1289" width="11.6640625" style="1" customWidth="1"/>
    <col min="1290" max="1317" width="9.5" style="1" customWidth="1"/>
    <col min="1318" max="1319" width="8.6640625" style="1" customWidth="1"/>
    <col min="1320" max="1321" width="9.6640625" style="1" customWidth="1"/>
    <col min="1322" max="1331" width="9.5" style="1" customWidth="1"/>
    <col min="1332" max="1332" width="9.6640625" style="1" customWidth="1"/>
    <col min="1333" max="1333" width="10.33203125" style="1" customWidth="1"/>
    <col min="1334" max="1334" width="8.83203125" style="1" customWidth="1"/>
    <col min="1335" max="1335" width="10.1640625" style="1" customWidth="1"/>
    <col min="1336" max="1336" width="10" style="1" customWidth="1"/>
    <col min="1337" max="1337" width="11.33203125" style="1" customWidth="1"/>
    <col min="1338" max="1349" width="9.5" style="1" customWidth="1"/>
    <col min="1350" max="1353" width="7.6640625" style="1" customWidth="1"/>
    <col min="1354" max="1371" width="9.5" style="1" customWidth="1"/>
    <col min="1372" max="1372" width="8.83203125" style="1" customWidth="1"/>
    <col min="1373" max="1373" width="8.33203125" style="1" customWidth="1"/>
    <col min="1374" max="1394" width="9.5" style="1" customWidth="1"/>
    <col min="1395" max="1395" width="9" style="1" customWidth="1"/>
    <col min="1396" max="1409" width="9.5" style="1" customWidth="1"/>
    <col min="1410" max="1412" width="9.83203125" style="1" customWidth="1"/>
    <col min="1413" max="1416" width="7.1640625" style="1" customWidth="1"/>
    <col min="1417" max="1536" width="9.33203125" style="1"/>
    <col min="1537" max="1537" width="3.83203125" style="1" customWidth="1"/>
    <col min="1538" max="1538" width="6.83203125" style="1" customWidth="1"/>
    <col min="1539" max="1539" width="10" style="1" customWidth="1"/>
    <col min="1540" max="1540" width="13.33203125" style="1" customWidth="1"/>
    <col min="1541" max="1541" width="13.5" style="1" customWidth="1"/>
    <col min="1542" max="1544" width="9.5" style="1" customWidth="1"/>
    <col min="1545" max="1545" width="11.6640625" style="1" customWidth="1"/>
    <col min="1546" max="1573" width="9.5" style="1" customWidth="1"/>
    <col min="1574" max="1575" width="8.6640625" style="1" customWidth="1"/>
    <col min="1576" max="1577" width="9.6640625" style="1" customWidth="1"/>
    <col min="1578" max="1587" width="9.5" style="1" customWidth="1"/>
    <col min="1588" max="1588" width="9.6640625" style="1" customWidth="1"/>
    <col min="1589" max="1589" width="10.33203125" style="1" customWidth="1"/>
    <col min="1590" max="1590" width="8.83203125" style="1" customWidth="1"/>
    <col min="1591" max="1591" width="10.1640625" style="1" customWidth="1"/>
    <col min="1592" max="1592" width="10" style="1" customWidth="1"/>
    <col min="1593" max="1593" width="11.33203125" style="1" customWidth="1"/>
    <col min="1594" max="1605" width="9.5" style="1" customWidth="1"/>
    <col min="1606" max="1609" width="7.6640625" style="1" customWidth="1"/>
    <col min="1610" max="1627" width="9.5" style="1" customWidth="1"/>
    <col min="1628" max="1628" width="8.83203125" style="1" customWidth="1"/>
    <col min="1629" max="1629" width="8.33203125" style="1" customWidth="1"/>
    <col min="1630" max="1650" width="9.5" style="1" customWidth="1"/>
    <col min="1651" max="1651" width="9" style="1" customWidth="1"/>
    <col min="1652" max="1665" width="9.5" style="1" customWidth="1"/>
    <col min="1666" max="1668" width="9.83203125" style="1" customWidth="1"/>
    <col min="1669" max="1672" width="7.1640625" style="1" customWidth="1"/>
    <col min="1673" max="1792" width="9.33203125" style="1"/>
    <col min="1793" max="1793" width="3.83203125" style="1" customWidth="1"/>
    <col min="1794" max="1794" width="6.83203125" style="1" customWidth="1"/>
    <col min="1795" max="1795" width="10" style="1" customWidth="1"/>
    <col min="1796" max="1796" width="13.33203125" style="1" customWidth="1"/>
    <col min="1797" max="1797" width="13.5" style="1" customWidth="1"/>
    <col min="1798" max="1800" width="9.5" style="1" customWidth="1"/>
    <col min="1801" max="1801" width="11.6640625" style="1" customWidth="1"/>
    <col min="1802" max="1829" width="9.5" style="1" customWidth="1"/>
    <col min="1830" max="1831" width="8.6640625" style="1" customWidth="1"/>
    <col min="1832" max="1833" width="9.6640625" style="1" customWidth="1"/>
    <col min="1834" max="1843" width="9.5" style="1" customWidth="1"/>
    <col min="1844" max="1844" width="9.6640625" style="1" customWidth="1"/>
    <col min="1845" max="1845" width="10.33203125" style="1" customWidth="1"/>
    <col min="1846" max="1846" width="8.83203125" style="1" customWidth="1"/>
    <col min="1847" max="1847" width="10.1640625" style="1" customWidth="1"/>
    <col min="1848" max="1848" width="10" style="1" customWidth="1"/>
    <col min="1849" max="1849" width="11.33203125" style="1" customWidth="1"/>
    <col min="1850" max="1861" width="9.5" style="1" customWidth="1"/>
    <col min="1862" max="1865" width="7.6640625" style="1" customWidth="1"/>
    <col min="1866" max="1883" width="9.5" style="1" customWidth="1"/>
    <col min="1884" max="1884" width="8.83203125" style="1" customWidth="1"/>
    <col min="1885" max="1885" width="8.33203125" style="1" customWidth="1"/>
    <col min="1886" max="1906" width="9.5" style="1" customWidth="1"/>
    <col min="1907" max="1907" width="9" style="1" customWidth="1"/>
    <col min="1908" max="1921" width="9.5" style="1" customWidth="1"/>
    <col min="1922" max="1924" width="9.83203125" style="1" customWidth="1"/>
    <col min="1925" max="1928" width="7.1640625" style="1" customWidth="1"/>
    <col min="1929" max="2048" width="9.33203125" style="1"/>
    <col min="2049" max="2049" width="3.83203125" style="1" customWidth="1"/>
    <col min="2050" max="2050" width="6.83203125" style="1" customWidth="1"/>
    <col min="2051" max="2051" width="10" style="1" customWidth="1"/>
    <col min="2052" max="2052" width="13.33203125" style="1" customWidth="1"/>
    <col min="2053" max="2053" width="13.5" style="1" customWidth="1"/>
    <col min="2054" max="2056" width="9.5" style="1" customWidth="1"/>
    <col min="2057" max="2057" width="11.6640625" style="1" customWidth="1"/>
    <col min="2058" max="2085" width="9.5" style="1" customWidth="1"/>
    <col min="2086" max="2087" width="8.6640625" style="1" customWidth="1"/>
    <col min="2088" max="2089" width="9.6640625" style="1" customWidth="1"/>
    <col min="2090" max="2099" width="9.5" style="1" customWidth="1"/>
    <col min="2100" max="2100" width="9.6640625" style="1" customWidth="1"/>
    <col min="2101" max="2101" width="10.33203125" style="1" customWidth="1"/>
    <col min="2102" max="2102" width="8.83203125" style="1" customWidth="1"/>
    <col min="2103" max="2103" width="10.1640625" style="1" customWidth="1"/>
    <col min="2104" max="2104" width="10" style="1" customWidth="1"/>
    <col min="2105" max="2105" width="11.33203125" style="1" customWidth="1"/>
    <col min="2106" max="2117" width="9.5" style="1" customWidth="1"/>
    <col min="2118" max="2121" width="7.6640625" style="1" customWidth="1"/>
    <col min="2122" max="2139" width="9.5" style="1" customWidth="1"/>
    <col min="2140" max="2140" width="8.83203125" style="1" customWidth="1"/>
    <col min="2141" max="2141" width="8.33203125" style="1" customWidth="1"/>
    <col min="2142" max="2162" width="9.5" style="1" customWidth="1"/>
    <col min="2163" max="2163" width="9" style="1" customWidth="1"/>
    <col min="2164" max="2177" width="9.5" style="1" customWidth="1"/>
    <col min="2178" max="2180" width="9.83203125" style="1" customWidth="1"/>
    <col min="2181" max="2184" width="7.1640625" style="1" customWidth="1"/>
    <col min="2185" max="2304" width="9.33203125" style="1"/>
    <col min="2305" max="2305" width="3.83203125" style="1" customWidth="1"/>
    <col min="2306" max="2306" width="6.83203125" style="1" customWidth="1"/>
    <col min="2307" max="2307" width="10" style="1" customWidth="1"/>
    <col min="2308" max="2308" width="13.33203125" style="1" customWidth="1"/>
    <col min="2309" max="2309" width="13.5" style="1" customWidth="1"/>
    <col min="2310" max="2312" width="9.5" style="1" customWidth="1"/>
    <col min="2313" max="2313" width="11.6640625" style="1" customWidth="1"/>
    <col min="2314" max="2341" width="9.5" style="1" customWidth="1"/>
    <col min="2342" max="2343" width="8.6640625" style="1" customWidth="1"/>
    <col min="2344" max="2345" width="9.6640625" style="1" customWidth="1"/>
    <col min="2346" max="2355" width="9.5" style="1" customWidth="1"/>
    <col min="2356" max="2356" width="9.6640625" style="1" customWidth="1"/>
    <col min="2357" max="2357" width="10.33203125" style="1" customWidth="1"/>
    <col min="2358" max="2358" width="8.83203125" style="1" customWidth="1"/>
    <col min="2359" max="2359" width="10.1640625" style="1" customWidth="1"/>
    <col min="2360" max="2360" width="10" style="1" customWidth="1"/>
    <col min="2361" max="2361" width="11.33203125" style="1" customWidth="1"/>
    <col min="2362" max="2373" width="9.5" style="1" customWidth="1"/>
    <col min="2374" max="2377" width="7.6640625" style="1" customWidth="1"/>
    <col min="2378" max="2395" width="9.5" style="1" customWidth="1"/>
    <col min="2396" max="2396" width="8.83203125" style="1" customWidth="1"/>
    <col min="2397" max="2397" width="8.33203125" style="1" customWidth="1"/>
    <col min="2398" max="2418" width="9.5" style="1" customWidth="1"/>
    <col min="2419" max="2419" width="9" style="1" customWidth="1"/>
    <col min="2420" max="2433" width="9.5" style="1" customWidth="1"/>
    <col min="2434" max="2436" width="9.83203125" style="1" customWidth="1"/>
    <col min="2437" max="2440" width="7.1640625" style="1" customWidth="1"/>
    <col min="2441" max="2560" width="9.33203125" style="1"/>
    <col min="2561" max="2561" width="3.83203125" style="1" customWidth="1"/>
    <col min="2562" max="2562" width="6.83203125" style="1" customWidth="1"/>
    <col min="2563" max="2563" width="10" style="1" customWidth="1"/>
    <col min="2564" max="2564" width="13.33203125" style="1" customWidth="1"/>
    <col min="2565" max="2565" width="13.5" style="1" customWidth="1"/>
    <col min="2566" max="2568" width="9.5" style="1" customWidth="1"/>
    <col min="2569" max="2569" width="11.6640625" style="1" customWidth="1"/>
    <col min="2570" max="2597" width="9.5" style="1" customWidth="1"/>
    <col min="2598" max="2599" width="8.6640625" style="1" customWidth="1"/>
    <col min="2600" max="2601" width="9.6640625" style="1" customWidth="1"/>
    <col min="2602" max="2611" width="9.5" style="1" customWidth="1"/>
    <col min="2612" max="2612" width="9.6640625" style="1" customWidth="1"/>
    <col min="2613" max="2613" width="10.33203125" style="1" customWidth="1"/>
    <col min="2614" max="2614" width="8.83203125" style="1" customWidth="1"/>
    <col min="2615" max="2615" width="10.1640625" style="1" customWidth="1"/>
    <col min="2616" max="2616" width="10" style="1" customWidth="1"/>
    <col min="2617" max="2617" width="11.33203125" style="1" customWidth="1"/>
    <col min="2618" max="2629" width="9.5" style="1" customWidth="1"/>
    <col min="2630" max="2633" width="7.6640625" style="1" customWidth="1"/>
    <col min="2634" max="2651" width="9.5" style="1" customWidth="1"/>
    <col min="2652" max="2652" width="8.83203125" style="1" customWidth="1"/>
    <col min="2653" max="2653" width="8.33203125" style="1" customWidth="1"/>
    <col min="2654" max="2674" width="9.5" style="1" customWidth="1"/>
    <col min="2675" max="2675" width="9" style="1" customWidth="1"/>
    <col min="2676" max="2689" width="9.5" style="1" customWidth="1"/>
    <col min="2690" max="2692" width="9.83203125" style="1" customWidth="1"/>
    <col min="2693" max="2696" width="7.1640625" style="1" customWidth="1"/>
    <col min="2697" max="2816" width="9.33203125" style="1"/>
    <col min="2817" max="2817" width="3.83203125" style="1" customWidth="1"/>
    <col min="2818" max="2818" width="6.83203125" style="1" customWidth="1"/>
    <col min="2819" max="2819" width="10" style="1" customWidth="1"/>
    <col min="2820" max="2820" width="13.33203125" style="1" customWidth="1"/>
    <col min="2821" max="2821" width="13.5" style="1" customWidth="1"/>
    <col min="2822" max="2824" width="9.5" style="1" customWidth="1"/>
    <col min="2825" max="2825" width="11.6640625" style="1" customWidth="1"/>
    <col min="2826" max="2853" width="9.5" style="1" customWidth="1"/>
    <col min="2854" max="2855" width="8.6640625" style="1" customWidth="1"/>
    <col min="2856" max="2857" width="9.6640625" style="1" customWidth="1"/>
    <col min="2858" max="2867" width="9.5" style="1" customWidth="1"/>
    <col min="2868" max="2868" width="9.6640625" style="1" customWidth="1"/>
    <col min="2869" max="2869" width="10.33203125" style="1" customWidth="1"/>
    <col min="2870" max="2870" width="8.83203125" style="1" customWidth="1"/>
    <col min="2871" max="2871" width="10.1640625" style="1" customWidth="1"/>
    <col min="2872" max="2872" width="10" style="1" customWidth="1"/>
    <col min="2873" max="2873" width="11.33203125" style="1" customWidth="1"/>
    <col min="2874" max="2885" width="9.5" style="1" customWidth="1"/>
    <col min="2886" max="2889" width="7.6640625" style="1" customWidth="1"/>
    <col min="2890" max="2907" width="9.5" style="1" customWidth="1"/>
    <col min="2908" max="2908" width="8.83203125" style="1" customWidth="1"/>
    <col min="2909" max="2909" width="8.33203125" style="1" customWidth="1"/>
    <col min="2910" max="2930" width="9.5" style="1" customWidth="1"/>
    <col min="2931" max="2931" width="9" style="1" customWidth="1"/>
    <col min="2932" max="2945" width="9.5" style="1" customWidth="1"/>
    <col min="2946" max="2948" width="9.83203125" style="1" customWidth="1"/>
    <col min="2949" max="2952" width="7.1640625" style="1" customWidth="1"/>
    <col min="2953" max="3072" width="9.33203125" style="1"/>
    <col min="3073" max="3073" width="3.83203125" style="1" customWidth="1"/>
    <col min="3074" max="3074" width="6.83203125" style="1" customWidth="1"/>
    <col min="3075" max="3075" width="10" style="1" customWidth="1"/>
    <col min="3076" max="3076" width="13.33203125" style="1" customWidth="1"/>
    <col min="3077" max="3077" width="13.5" style="1" customWidth="1"/>
    <col min="3078" max="3080" width="9.5" style="1" customWidth="1"/>
    <col min="3081" max="3081" width="11.6640625" style="1" customWidth="1"/>
    <col min="3082" max="3109" width="9.5" style="1" customWidth="1"/>
    <col min="3110" max="3111" width="8.6640625" style="1" customWidth="1"/>
    <col min="3112" max="3113" width="9.6640625" style="1" customWidth="1"/>
    <col min="3114" max="3123" width="9.5" style="1" customWidth="1"/>
    <col min="3124" max="3124" width="9.6640625" style="1" customWidth="1"/>
    <col min="3125" max="3125" width="10.33203125" style="1" customWidth="1"/>
    <col min="3126" max="3126" width="8.83203125" style="1" customWidth="1"/>
    <col min="3127" max="3127" width="10.1640625" style="1" customWidth="1"/>
    <col min="3128" max="3128" width="10" style="1" customWidth="1"/>
    <col min="3129" max="3129" width="11.33203125" style="1" customWidth="1"/>
    <col min="3130" max="3141" width="9.5" style="1" customWidth="1"/>
    <col min="3142" max="3145" width="7.6640625" style="1" customWidth="1"/>
    <col min="3146" max="3163" width="9.5" style="1" customWidth="1"/>
    <col min="3164" max="3164" width="8.83203125" style="1" customWidth="1"/>
    <col min="3165" max="3165" width="8.33203125" style="1" customWidth="1"/>
    <col min="3166" max="3186" width="9.5" style="1" customWidth="1"/>
    <col min="3187" max="3187" width="9" style="1" customWidth="1"/>
    <col min="3188" max="3201" width="9.5" style="1" customWidth="1"/>
    <col min="3202" max="3204" width="9.83203125" style="1" customWidth="1"/>
    <col min="3205" max="3208" width="7.1640625" style="1" customWidth="1"/>
    <col min="3209" max="3328" width="9.33203125" style="1"/>
    <col min="3329" max="3329" width="3.83203125" style="1" customWidth="1"/>
    <col min="3330" max="3330" width="6.83203125" style="1" customWidth="1"/>
    <col min="3331" max="3331" width="10" style="1" customWidth="1"/>
    <col min="3332" max="3332" width="13.33203125" style="1" customWidth="1"/>
    <col min="3333" max="3333" width="13.5" style="1" customWidth="1"/>
    <col min="3334" max="3336" width="9.5" style="1" customWidth="1"/>
    <col min="3337" max="3337" width="11.6640625" style="1" customWidth="1"/>
    <col min="3338" max="3365" width="9.5" style="1" customWidth="1"/>
    <col min="3366" max="3367" width="8.6640625" style="1" customWidth="1"/>
    <col min="3368" max="3369" width="9.6640625" style="1" customWidth="1"/>
    <col min="3370" max="3379" width="9.5" style="1" customWidth="1"/>
    <col min="3380" max="3380" width="9.6640625" style="1" customWidth="1"/>
    <col min="3381" max="3381" width="10.33203125" style="1" customWidth="1"/>
    <col min="3382" max="3382" width="8.83203125" style="1" customWidth="1"/>
    <col min="3383" max="3383" width="10.1640625" style="1" customWidth="1"/>
    <col min="3384" max="3384" width="10" style="1" customWidth="1"/>
    <col min="3385" max="3385" width="11.33203125" style="1" customWidth="1"/>
    <col min="3386" max="3397" width="9.5" style="1" customWidth="1"/>
    <col min="3398" max="3401" width="7.6640625" style="1" customWidth="1"/>
    <col min="3402" max="3419" width="9.5" style="1" customWidth="1"/>
    <col min="3420" max="3420" width="8.83203125" style="1" customWidth="1"/>
    <col min="3421" max="3421" width="8.33203125" style="1" customWidth="1"/>
    <col min="3422" max="3442" width="9.5" style="1" customWidth="1"/>
    <col min="3443" max="3443" width="9" style="1" customWidth="1"/>
    <col min="3444" max="3457" width="9.5" style="1" customWidth="1"/>
    <col min="3458" max="3460" width="9.83203125" style="1" customWidth="1"/>
    <col min="3461" max="3464" width="7.1640625" style="1" customWidth="1"/>
    <col min="3465" max="3584" width="9.33203125" style="1"/>
    <col min="3585" max="3585" width="3.83203125" style="1" customWidth="1"/>
    <col min="3586" max="3586" width="6.83203125" style="1" customWidth="1"/>
    <col min="3587" max="3587" width="10" style="1" customWidth="1"/>
    <col min="3588" max="3588" width="13.33203125" style="1" customWidth="1"/>
    <col min="3589" max="3589" width="13.5" style="1" customWidth="1"/>
    <col min="3590" max="3592" width="9.5" style="1" customWidth="1"/>
    <col min="3593" max="3593" width="11.6640625" style="1" customWidth="1"/>
    <col min="3594" max="3621" width="9.5" style="1" customWidth="1"/>
    <col min="3622" max="3623" width="8.6640625" style="1" customWidth="1"/>
    <col min="3624" max="3625" width="9.6640625" style="1" customWidth="1"/>
    <col min="3626" max="3635" width="9.5" style="1" customWidth="1"/>
    <col min="3636" max="3636" width="9.6640625" style="1" customWidth="1"/>
    <col min="3637" max="3637" width="10.33203125" style="1" customWidth="1"/>
    <col min="3638" max="3638" width="8.83203125" style="1" customWidth="1"/>
    <col min="3639" max="3639" width="10.1640625" style="1" customWidth="1"/>
    <col min="3640" max="3640" width="10" style="1" customWidth="1"/>
    <col min="3641" max="3641" width="11.33203125" style="1" customWidth="1"/>
    <col min="3642" max="3653" width="9.5" style="1" customWidth="1"/>
    <col min="3654" max="3657" width="7.6640625" style="1" customWidth="1"/>
    <col min="3658" max="3675" width="9.5" style="1" customWidth="1"/>
    <col min="3676" max="3676" width="8.83203125" style="1" customWidth="1"/>
    <col min="3677" max="3677" width="8.33203125" style="1" customWidth="1"/>
    <col min="3678" max="3698" width="9.5" style="1" customWidth="1"/>
    <col min="3699" max="3699" width="9" style="1" customWidth="1"/>
    <col min="3700" max="3713" width="9.5" style="1" customWidth="1"/>
    <col min="3714" max="3716" width="9.83203125" style="1" customWidth="1"/>
    <col min="3717" max="3720" width="7.1640625" style="1" customWidth="1"/>
    <col min="3721" max="3840" width="9.33203125" style="1"/>
    <col min="3841" max="3841" width="3.83203125" style="1" customWidth="1"/>
    <col min="3842" max="3842" width="6.83203125" style="1" customWidth="1"/>
    <col min="3843" max="3843" width="10" style="1" customWidth="1"/>
    <col min="3844" max="3844" width="13.33203125" style="1" customWidth="1"/>
    <col min="3845" max="3845" width="13.5" style="1" customWidth="1"/>
    <col min="3846" max="3848" width="9.5" style="1" customWidth="1"/>
    <col min="3849" max="3849" width="11.6640625" style="1" customWidth="1"/>
    <col min="3850" max="3877" width="9.5" style="1" customWidth="1"/>
    <col min="3878" max="3879" width="8.6640625" style="1" customWidth="1"/>
    <col min="3880" max="3881" width="9.6640625" style="1" customWidth="1"/>
    <col min="3882" max="3891" width="9.5" style="1" customWidth="1"/>
    <col min="3892" max="3892" width="9.6640625" style="1" customWidth="1"/>
    <col min="3893" max="3893" width="10.33203125" style="1" customWidth="1"/>
    <col min="3894" max="3894" width="8.83203125" style="1" customWidth="1"/>
    <col min="3895" max="3895" width="10.1640625" style="1" customWidth="1"/>
    <col min="3896" max="3896" width="10" style="1" customWidth="1"/>
    <col min="3897" max="3897" width="11.33203125" style="1" customWidth="1"/>
    <col min="3898" max="3909" width="9.5" style="1" customWidth="1"/>
    <col min="3910" max="3913" width="7.6640625" style="1" customWidth="1"/>
    <col min="3914" max="3931" width="9.5" style="1" customWidth="1"/>
    <col min="3932" max="3932" width="8.83203125" style="1" customWidth="1"/>
    <col min="3933" max="3933" width="8.33203125" style="1" customWidth="1"/>
    <col min="3934" max="3954" width="9.5" style="1" customWidth="1"/>
    <col min="3955" max="3955" width="9" style="1" customWidth="1"/>
    <col min="3956" max="3969" width="9.5" style="1" customWidth="1"/>
    <col min="3970" max="3972" width="9.83203125" style="1" customWidth="1"/>
    <col min="3973" max="3976" width="7.1640625" style="1" customWidth="1"/>
    <col min="3977" max="4096" width="9.33203125" style="1"/>
    <col min="4097" max="4097" width="3.83203125" style="1" customWidth="1"/>
    <col min="4098" max="4098" width="6.83203125" style="1" customWidth="1"/>
    <col min="4099" max="4099" width="10" style="1" customWidth="1"/>
    <col min="4100" max="4100" width="13.33203125" style="1" customWidth="1"/>
    <col min="4101" max="4101" width="13.5" style="1" customWidth="1"/>
    <col min="4102" max="4104" width="9.5" style="1" customWidth="1"/>
    <col min="4105" max="4105" width="11.6640625" style="1" customWidth="1"/>
    <col min="4106" max="4133" width="9.5" style="1" customWidth="1"/>
    <col min="4134" max="4135" width="8.6640625" style="1" customWidth="1"/>
    <col min="4136" max="4137" width="9.6640625" style="1" customWidth="1"/>
    <col min="4138" max="4147" width="9.5" style="1" customWidth="1"/>
    <col min="4148" max="4148" width="9.6640625" style="1" customWidth="1"/>
    <col min="4149" max="4149" width="10.33203125" style="1" customWidth="1"/>
    <col min="4150" max="4150" width="8.83203125" style="1" customWidth="1"/>
    <col min="4151" max="4151" width="10.1640625" style="1" customWidth="1"/>
    <col min="4152" max="4152" width="10" style="1" customWidth="1"/>
    <col min="4153" max="4153" width="11.33203125" style="1" customWidth="1"/>
    <col min="4154" max="4165" width="9.5" style="1" customWidth="1"/>
    <col min="4166" max="4169" width="7.6640625" style="1" customWidth="1"/>
    <col min="4170" max="4187" width="9.5" style="1" customWidth="1"/>
    <col min="4188" max="4188" width="8.83203125" style="1" customWidth="1"/>
    <col min="4189" max="4189" width="8.33203125" style="1" customWidth="1"/>
    <col min="4190" max="4210" width="9.5" style="1" customWidth="1"/>
    <col min="4211" max="4211" width="9" style="1" customWidth="1"/>
    <col min="4212" max="4225" width="9.5" style="1" customWidth="1"/>
    <col min="4226" max="4228" width="9.83203125" style="1" customWidth="1"/>
    <col min="4229" max="4232" width="7.1640625" style="1" customWidth="1"/>
    <col min="4233" max="4352" width="9.33203125" style="1"/>
    <col min="4353" max="4353" width="3.83203125" style="1" customWidth="1"/>
    <col min="4354" max="4354" width="6.83203125" style="1" customWidth="1"/>
    <col min="4355" max="4355" width="10" style="1" customWidth="1"/>
    <col min="4356" max="4356" width="13.33203125" style="1" customWidth="1"/>
    <col min="4357" max="4357" width="13.5" style="1" customWidth="1"/>
    <col min="4358" max="4360" width="9.5" style="1" customWidth="1"/>
    <col min="4361" max="4361" width="11.6640625" style="1" customWidth="1"/>
    <col min="4362" max="4389" width="9.5" style="1" customWidth="1"/>
    <col min="4390" max="4391" width="8.6640625" style="1" customWidth="1"/>
    <col min="4392" max="4393" width="9.6640625" style="1" customWidth="1"/>
    <col min="4394" max="4403" width="9.5" style="1" customWidth="1"/>
    <col min="4404" max="4404" width="9.6640625" style="1" customWidth="1"/>
    <col min="4405" max="4405" width="10.33203125" style="1" customWidth="1"/>
    <col min="4406" max="4406" width="8.83203125" style="1" customWidth="1"/>
    <col min="4407" max="4407" width="10.1640625" style="1" customWidth="1"/>
    <col min="4408" max="4408" width="10" style="1" customWidth="1"/>
    <col min="4409" max="4409" width="11.33203125" style="1" customWidth="1"/>
    <col min="4410" max="4421" width="9.5" style="1" customWidth="1"/>
    <col min="4422" max="4425" width="7.6640625" style="1" customWidth="1"/>
    <col min="4426" max="4443" width="9.5" style="1" customWidth="1"/>
    <col min="4444" max="4444" width="8.83203125" style="1" customWidth="1"/>
    <col min="4445" max="4445" width="8.33203125" style="1" customWidth="1"/>
    <col min="4446" max="4466" width="9.5" style="1" customWidth="1"/>
    <col min="4467" max="4467" width="9" style="1" customWidth="1"/>
    <col min="4468" max="4481" width="9.5" style="1" customWidth="1"/>
    <col min="4482" max="4484" width="9.83203125" style="1" customWidth="1"/>
    <col min="4485" max="4488" width="7.1640625" style="1" customWidth="1"/>
    <col min="4489" max="4608" width="9.33203125" style="1"/>
    <col min="4609" max="4609" width="3.83203125" style="1" customWidth="1"/>
    <col min="4610" max="4610" width="6.83203125" style="1" customWidth="1"/>
    <col min="4611" max="4611" width="10" style="1" customWidth="1"/>
    <col min="4612" max="4612" width="13.33203125" style="1" customWidth="1"/>
    <col min="4613" max="4613" width="13.5" style="1" customWidth="1"/>
    <col min="4614" max="4616" width="9.5" style="1" customWidth="1"/>
    <col min="4617" max="4617" width="11.6640625" style="1" customWidth="1"/>
    <col min="4618" max="4645" width="9.5" style="1" customWidth="1"/>
    <col min="4646" max="4647" width="8.6640625" style="1" customWidth="1"/>
    <col min="4648" max="4649" width="9.6640625" style="1" customWidth="1"/>
    <col min="4650" max="4659" width="9.5" style="1" customWidth="1"/>
    <col min="4660" max="4660" width="9.6640625" style="1" customWidth="1"/>
    <col min="4661" max="4661" width="10.33203125" style="1" customWidth="1"/>
    <col min="4662" max="4662" width="8.83203125" style="1" customWidth="1"/>
    <col min="4663" max="4663" width="10.1640625" style="1" customWidth="1"/>
    <col min="4664" max="4664" width="10" style="1" customWidth="1"/>
    <col min="4665" max="4665" width="11.33203125" style="1" customWidth="1"/>
    <col min="4666" max="4677" width="9.5" style="1" customWidth="1"/>
    <col min="4678" max="4681" width="7.6640625" style="1" customWidth="1"/>
    <col min="4682" max="4699" width="9.5" style="1" customWidth="1"/>
    <col min="4700" max="4700" width="8.83203125" style="1" customWidth="1"/>
    <col min="4701" max="4701" width="8.33203125" style="1" customWidth="1"/>
    <col min="4702" max="4722" width="9.5" style="1" customWidth="1"/>
    <col min="4723" max="4723" width="9" style="1" customWidth="1"/>
    <col min="4724" max="4737" width="9.5" style="1" customWidth="1"/>
    <col min="4738" max="4740" width="9.83203125" style="1" customWidth="1"/>
    <col min="4741" max="4744" width="7.1640625" style="1" customWidth="1"/>
    <col min="4745" max="4864" width="9.33203125" style="1"/>
    <col min="4865" max="4865" width="3.83203125" style="1" customWidth="1"/>
    <col min="4866" max="4866" width="6.83203125" style="1" customWidth="1"/>
    <col min="4867" max="4867" width="10" style="1" customWidth="1"/>
    <col min="4868" max="4868" width="13.33203125" style="1" customWidth="1"/>
    <col min="4869" max="4869" width="13.5" style="1" customWidth="1"/>
    <col min="4870" max="4872" width="9.5" style="1" customWidth="1"/>
    <col min="4873" max="4873" width="11.6640625" style="1" customWidth="1"/>
    <col min="4874" max="4901" width="9.5" style="1" customWidth="1"/>
    <col min="4902" max="4903" width="8.6640625" style="1" customWidth="1"/>
    <col min="4904" max="4905" width="9.6640625" style="1" customWidth="1"/>
    <col min="4906" max="4915" width="9.5" style="1" customWidth="1"/>
    <col min="4916" max="4916" width="9.6640625" style="1" customWidth="1"/>
    <col min="4917" max="4917" width="10.33203125" style="1" customWidth="1"/>
    <col min="4918" max="4918" width="8.83203125" style="1" customWidth="1"/>
    <col min="4919" max="4919" width="10.1640625" style="1" customWidth="1"/>
    <col min="4920" max="4920" width="10" style="1" customWidth="1"/>
    <col min="4921" max="4921" width="11.33203125" style="1" customWidth="1"/>
    <col min="4922" max="4933" width="9.5" style="1" customWidth="1"/>
    <col min="4934" max="4937" width="7.6640625" style="1" customWidth="1"/>
    <col min="4938" max="4955" width="9.5" style="1" customWidth="1"/>
    <col min="4956" max="4956" width="8.83203125" style="1" customWidth="1"/>
    <col min="4957" max="4957" width="8.33203125" style="1" customWidth="1"/>
    <col min="4958" max="4978" width="9.5" style="1" customWidth="1"/>
    <col min="4979" max="4979" width="9" style="1" customWidth="1"/>
    <col min="4980" max="4993" width="9.5" style="1" customWidth="1"/>
    <col min="4994" max="4996" width="9.83203125" style="1" customWidth="1"/>
    <col min="4997" max="5000" width="7.1640625" style="1" customWidth="1"/>
    <col min="5001" max="5120" width="9.33203125" style="1"/>
    <col min="5121" max="5121" width="3.83203125" style="1" customWidth="1"/>
    <col min="5122" max="5122" width="6.83203125" style="1" customWidth="1"/>
    <col min="5123" max="5123" width="10" style="1" customWidth="1"/>
    <col min="5124" max="5124" width="13.33203125" style="1" customWidth="1"/>
    <col min="5125" max="5125" width="13.5" style="1" customWidth="1"/>
    <col min="5126" max="5128" width="9.5" style="1" customWidth="1"/>
    <col min="5129" max="5129" width="11.6640625" style="1" customWidth="1"/>
    <col min="5130" max="5157" width="9.5" style="1" customWidth="1"/>
    <col min="5158" max="5159" width="8.6640625" style="1" customWidth="1"/>
    <col min="5160" max="5161" width="9.6640625" style="1" customWidth="1"/>
    <col min="5162" max="5171" width="9.5" style="1" customWidth="1"/>
    <col min="5172" max="5172" width="9.6640625" style="1" customWidth="1"/>
    <col min="5173" max="5173" width="10.33203125" style="1" customWidth="1"/>
    <col min="5174" max="5174" width="8.83203125" style="1" customWidth="1"/>
    <col min="5175" max="5175" width="10.1640625" style="1" customWidth="1"/>
    <col min="5176" max="5176" width="10" style="1" customWidth="1"/>
    <col min="5177" max="5177" width="11.33203125" style="1" customWidth="1"/>
    <col min="5178" max="5189" width="9.5" style="1" customWidth="1"/>
    <col min="5190" max="5193" width="7.6640625" style="1" customWidth="1"/>
    <col min="5194" max="5211" width="9.5" style="1" customWidth="1"/>
    <col min="5212" max="5212" width="8.83203125" style="1" customWidth="1"/>
    <col min="5213" max="5213" width="8.33203125" style="1" customWidth="1"/>
    <col min="5214" max="5234" width="9.5" style="1" customWidth="1"/>
    <col min="5235" max="5235" width="9" style="1" customWidth="1"/>
    <col min="5236" max="5249" width="9.5" style="1" customWidth="1"/>
    <col min="5250" max="5252" width="9.83203125" style="1" customWidth="1"/>
    <col min="5253" max="5256" width="7.1640625" style="1" customWidth="1"/>
    <col min="5257" max="5376" width="9.33203125" style="1"/>
    <col min="5377" max="5377" width="3.83203125" style="1" customWidth="1"/>
    <col min="5378" max="5378" width="6.83203125" style="1" customWidth="1"/>
    <col min="5379" max="5379" width="10" style="1" customWidth="1"/>
    <col min="5380" max="5380" width="13.33203125" style="1" customWidth="1"/>
    <col min="5381" max="5381" width="13.5" style="1" customWidth="1"/>
    <col min="5382" max="5384" width="9.5" style="1" customWidth="1"/>
    <col min="5385" max="5385" width="11.6640625" style="1" customWidth="1"/>
    <col min="5386" max="5413" width="9.5" style="1" customWidth="1"/>
    <col min="5414" max="5415" width="8.6640625" style="1" customWidth="1"/>
    <col min="5416" max="5417" width="9.6640625" style="1" customWidth="1"/>
    <col min="5418" max="5427" width="9.5" style="1" customWidth="1"/>
    <col min="5428" max="5428" width="9.6640625" style="1" customWidth="1"/>
    <col min="5429" max="5429" width="10.33203125" style="1" customWidth="1"/>
    <col min="5430" max="5430" width="8.83203125" style="1" customWidth="1"/>
    <col min="5431" max="5431" width="10.1640625" style="1" customWidth="1"/>
    <col min="5432" max="5432" width="10" style="1" customWidth="1"/>
    <col min="5433" max="5433" width="11.33203125" style="1" customWidth="1"/>
    <col min="5434" max="5445" width="9.5" style="1" customWidth="1"/>
    <col min="5446" max="5449" width="7.6640625" style="1" customWidth="1"/>
    <col min="5450" max="5467" width="9.5" style="1" customWidth="1"/>
    <col min="5468" max="5468" width="8.83203125" style="1" customWidth="1"/>
    <col min="5469" max="5469" width="8.33203125" style="1" customWidth="1"/>
    <col min="5470" max="5490" width="9.5" style="1" customWidth="1"/>
    <col min="5491" max="5491" width="9" style="1" customWidth="1"/>
    <col min="5492" max="5505" width="9.5" style="1" customWidth="1"/>
    <col min="5506" max="5508" width="9.83203125" style="1" customWidth="1"/>
    <col min="5509" max="5512" width="7.1640625" style="1" customWidth="1"/>
    <col min="5513" max="5632" width="9.33203125" style="1"/>
    <col min="5633" max="5633" width="3.83203125" style="1" customWidth="1"/>
    <col min="5634" max="5634" width="6.83203125" style="1" customWidth="1"/>
    <col min="5635" max="5635" width="10" style="1" customWidth="1"/>
    <col min="5636" max="5636" width="13.33203125" style="1" customWidth="1"/>
    <col min="5637" max="5637" width="13.5" style="1" customWidth="1"/>
    <col min="5638" max="5640" width="9.5" style="1" customWidth="1"/>
    <col min="5641" max="5641" width="11.6640625" style="1" customWidth="1"/>
    <col min="5642" max="5669" width="9.5" style="1" customWidth="1"/>
    <col min="5670" max="5671" width="8.6640625" style="1" customWidth="1"/>
    <col min="5672" max="5673" width="9.6640625" style="1" customWidth="1"/>
    <col min="5674" max="5683" width="9.5" style="1" customWidth="1"/>
    <col min="5684" max="5684" width="9.6640625" style="1" customWidth="1"/>
    <col min="5685" max="5685" width="10.33203125" style="1" customWidth="1"/>
    <col min="5686" max="5686" width="8.83203125" style="1" customWidth="1"/>
    <col min="5687" max="5687" width="10.1640625" style="1" customWidth="1"/>
    <col min="5688" max="5688" width="10" style="1" customWidth="1"/>
    <col min="5689" max="5689" width="11.33203125" style="1" customWidth="1"/>
    <col min="5690" max="5701" width="9.5" style="1" customWidth="1"/>
    <col min="5702" max="5705" width="7.6640625" style="1" customWidth="1"/>
    <col min="5706" max="5723" width="9.5" style="1" customWidth="1"/>
    <col min="5724" max="5724" width="8.83203125" style="1" customWidth="1"/>
    <col min="5725" max="5725" width="8.33203125" style="1" customWidth="1"/>
    <col min="5726" max="5746" width="9.5" style="1" customWidth="1"/>
    <col min="5747" max="5747" width="9" style="1" customWidth="1"/>
    <col min="5748" max="5761" width="9.5" style="1" customWidth="1"/>
    <col min="5762" max="5764" width="9.83203125" style="1" customWidth="1"/>
    <col min="5765" max="5768" width="7.1640625" style="1" customWidth="1"/>
    <col min="5769" max="5888" width="9.33203125" style="1"/>
    <col min="5889" max="5889" width="3.83203125" style="1" customWidth="1"/>
    <col min="5890" max="5890" width="6.83203125" style="1" customWidth="1"/>
    <col min="5891" max="5891" width="10" style="1" customWidth="1"/>
    <col min="5892" max="5892" width="13.33203125" style="1" customWidth="1"/>
    <col min="5893" max="5893" width="13.5" style="1" customWidth="1"/>
    <col min="5894" max="5896" width="9.5" style="1" customWidth="1"/>
    <col min="5897" max="5897" width="11.6640625" style="1" customWidth="1"/>
    <col min="5898" max="5925" width="9.5" style="1" customWidth="1"/>
    <col min="5926" max="5927" width="8.6640625" style="1" customWidth="1"/>
    <col min="5928" max="5929" width="9.6640625" style="1" customWidth="1"/>
    <col min="5930" max="5939" width="9.5" style="1" customWidth="1"/>
    <col min="5940" max="5940" width="9.6640625" style="1" customWidth="1"/>
    <col min="5941" max="5941" width="10.33203125" style="1" customWidth="1"/>
    <col min="5942" max="5942" width="8.83203125" style="1" customWidth="1"/>
    <col min="5943" max="5943" width="10.1640625" style="1" customWidth="1"/>
    <col min="5944" max="5944" width="10" style="1" customWidth="1"/>
    <col min="5945" max="5945" width="11.33203125" style="1" customWidth="1"/>
    <col min="5946" max="5957" width="9.5" style="1" customWidth="1"/>
    <col min="5958" max="5961" width="7.6640625" style="1" customWidth="1"/>
    <col min="5962" max="5979" width="9.5" style="1" customWidth="1"/>
    <col min="5980" max="5980" width="8.83203125" style="1" customWidth="1"/>
    <col min="5981" max="5981" width="8.33203125" style="1" customWidth="1"/>
    <col min="5982" max="6002" width="9.5" style="1" customWidth="1"/>
    <col min="6003" max="6003" width="9" style="1" customWidth="1"/>
    <col min="6004" max="6017" width="9.5" style="1" customWidth="1"/>
    <col min="6018" max="6020" width="9.83203125" style="1" customWidth="1"/>
    <col min="6021" max="6024" width="7.1640625" style="1" customWidth="1"/>
    <col min="6025" max="6144" width="9.33203125" style="1"/>
    <col min="6145" max="6145" width="3.83203125" style="1" customWidth="1"/>
    <col min="6146" max="6146" width="6.83203125" style="1" customWidth="1"/>
    <col min="6147" max="6147" width="10" style="1" customWidth="1"/>
    <col min="6148" max="6148" width="13.33203125" style="1" customWidth="1"/>
    <col min="6149" max="6149" width="13.5" style="1" customWidth="1"/>
    <col min="6150" max="6152" width="9.5" style="1" customWidth="1"/>
    <col min="6153" max="6153" width="11.6640625" style="1" customWidth="1"/>
    <col min="6154" max="6181" width="9.5" style="1" customWidth="1"/>
    <col min="6182" max="6183" width="8.6640625" style="1" customWidth="1"/>
    <col min="6184" max="6185" width="9.6640625" style="1" customWidth="1"/>
    <col min="6186" max="6195" width="9.5" style="1" customWidth="1"/>
    <col min="6196" max="6196" width="9.6640625" style="1" customWidth="1"/>
    <col min="6197" max="6197" width="10.33203125" style="1" customWidth="1"/>
    <col min="6198" max="6198" width="8.83203125" style="1" customWidth="1"/>
    <col min="6199" max="6199" width="10.1640625" style="1" customWidth="1"/>
    <col min="6200" max="6200" width="10" style="1" customWidth="1"/>
    <col min="6201" max="6201" width="11.33203125" style="1" customWidth="1"/>
    <col min="6202" max="6213" width="9.5" style="1" customWidth="1"/>
    <col min="6214" max="6217" width="7.6640625" style="1" customWidth="1"/>
    <col min="6218" max="6235" width="9.5" style="1" customWidth="1"/>
    <col min="6236" max="6236" width="8.83203125" style="1" customWidth="1"/>
    <col min="6237" max="6237" width="8.33203125" style="1" customWidth="1"/>
    <col min="6238" max="6258" width="9.5" style="1" customWidth="1"/>
    <col min="6259" max="6259" width="9" style="1" customWidth="1"/>
    <col min="6260" max="6273" width="9.5" style="1" customWidth="1"/>
    <col min="6274" max="6276" width="9.83203125" style="1" customWidth="1"/>
    <col min="6277" max="6280" width="7.1640625" style="1" customWidth="1"/>
    <col min="6281" max="6400" width="9.33203125" style="1"/>
    <col min="6401" max="6401" width="3.83203125" style="1" customWidth="1"/>
    <col min="6402" max="6402" width="6.83203125" style="1" customWidth="1"/>
    <col min="6403" max="6403" width="10" style="1" customWidth="1"/>
    <col min="6404" max="6404" width="13.33203125" style="1" customWidth="1"/>
    <col min="6405" max="6405" width="13.5" style="1" customWidth="1"/>
    <col min="6406" max="6408" width="9.5" style="1" customWidth="1"/>
    <col min="6409" max="6409" width="11.6640625" style="1" customWidth="1"/>
    <col min="6410" max="6437" width="9.5" style="1" customWidth="1"/>
    <col min="6438" max="6439" width="8.6640625" style="1" customWidth="1"/>
    <col min="6440" max="6441" width="9.6640625" style="1" customWidth="1"/>
    <col min="6442" max="6451" width="9.5" style="1" customWidth="1"/>
    <col min="6452" max="6452" width="9.6640625" style="1" customWidth="1"/>
    <col min="6453" max="6453" width="10.33203125" style="1" customWidth="1"/>
    <col min="6454" max="6454" width="8.83203125" style="1" customWidth="1"/>
    <col min="6455" max="6455" width="10.1640625" style="1" customWidth="1"/>
    <col min="6456" max="6456" width="10" style="1" customWidth="1"/>
    <col min="6457" max="6457" width="11.33203125" style="1" customWidth="1"/>
    <col min="6458" max="6469" width="9.5" style="1" customWidth="1"/>
    <col min="6470" max="6473" width="7.6640625" style="1" customWidth="1"/>
    <col min="6474" max="6491" width="9.5" style="1" customWidth="1"/>
    <col min="6492" max="6492" width="8.83203125" style="1" customWidth="1"/>
    <col min="6493" max="6493" width="8.33203125" style="1" customWidth="1"/>
    <col min="6494" max="6514" width="9.5" style="1" customWidth="1"/>
    <col min="6515" max="6515" width="9" style="1" customWidth="1"/>
    <col min="6516" max="6529" width="9.5" style="1" customWidth="1"/>
    <col min="6530" max="6532" width="9.83203125" style="1" customWidth="1"/>
    <col min="6533" max="6536" width="7.1640625" style="1" customWidth="1"/>
    <col min="6537" max="6656" width="9.33203125" style="1"/>
    <col min="6657" max="6657" width="3.83203125" style="1" customWidth="1"/>
    <col min="6658" max="6658" width="6.83203125" style="1" customWidth="1"/>
    <col min="6659" max="6659" width="10" style="1" customWidth="1"/>
    <col min="6660" max="6660" width="13.33203125" style="1" customWidth="1"/>
    <col min="6661" max="6661" width="13.5" style="1" customWidth="1"/>
    <col min="6662" max="6664" width="9.5" style="1" customWidth="1"/>
    <col min="6665" max="6665" width="11.6640625" style="1" customWidth="1"/>
    <col min="6666" max="6693" width="9.5" style="1" customWidth="1"/>
    <col min="6694" max="6695" width="8.6640625" style="1" customWidth="1"/>
    <col min="6696" max="6697" width="9.6640625" style="1" customWidth="1"/>
    <col min="6698" max="6707" width="9.5" style="1" customWidth="1"/>
    <col min="6708" max="6708" width="9.6640625" style="1" customWidth="1"/>
    <col min="6709" max="6709" width="10.33203125" style="1" customWidth="1"/>
    <col min="6710" max="6710" width="8.83203125" style="1" customWidth="1"/>
    <col min="6711" max="6711" width="10.1640625" style="1" customWidth="1"/>
    <col min="6712" max="6712" width="10" style="1" customWidth="1"/>
    <col min="6713" max="6713" width="11.33203125" style="1" customWidth="1"/>
    <col min="6714" max="6725" width="9.5" style="1" customWidth="1"/>
    <col min="6726" max="6729" width="7.6640625" style="1" customWidth="1"/>
    <col min="6730" max="6747" width="9.5" style="1" customWidth="1"/>
    <col min="6748" max="6748" width="8.83203125" style="1" customWidth="1"/>
    <col min="6749" max="6749" width="8.33203125" style="1" customWidth="1"/>
    <col min="6750" max="6770" width="9.5" style="1" customWidth="1"/>
    <col min="6771" max="6771" width="9" style="1" customWidth="1"/>
    <col min="6772" max="6785" width="9.5" style="1" customWidth="1"/>
    <col min="6786" max="6788" width="9.83203125" style="1" customWidth="1"/>
    <col min="6789" max="6792" width="7.1640625" style="1" customWidth="1"/>
    <col min="6793" max="6912" width="9.33203125" style="1"/>
    <col min="6913" max="6913" width="3.83203125" style="1" customWidth="1"/>
    <col min="6914" max="6914" width="6.83203125" style="1" customWidth="1"/>
    <col min="6915" max="6915" width="10" style="1" customWidth="1"/>
    <col min="6916" max="6916" width="13.33203125" style="1" customWidth="1"/>
    <col min="6917" max="6917" width="13.5" style="1" customWidth="1"/>
    <col min="6918" max="6920" width="9.5" style="1" customWidth="1"/>
    <col min="6921" max="6921" width="11.6640625" style="1" customWidth="1"/>
    <col min="6922" max="6949" width="9.5" style="1" customWidth="1"/>
    <col min="6950" max="6951" width="8.6640625" style="1" customWidth="1"/>
    <col min="6952" max="6953" width="9.6640625" style="1" customWidth="1"/>
    <col min="6954" max="6963" width="9.5" style="1" customWidth="1"/>
    <col min="6964" max="6964" width="9.6640625" style="1" customWidth="1"/>
    <col min="6965" max="6965" width="10.33203125" style="1" customWidth="1"/>
    <col min="6966" max="6966" width="8.83203125" style="1" customWidth="1"/>
    <col min="6967" max="6967" width="10.1640625" style="1" customWidth="1"/>
    <col min="6968" max="6968" width="10" style="1" customWidth="1"/>
    <col min="6969" max="6969" width="11.33203125" style="1" customWidth="1"/>
    <col min="6970" max="6981" width="9.5" style="1" customWidth="1"/>
    <col min="6982" max="6985" width="7.6640625" style="1" customWidth="1"/>
    <col min="6986" max="7003" width="9.5" style="1" customWidth="1"/>
    <col min="7004" max="7004" width="8.83203125" style="1" customWidth="1"/>
    <col min="7005" max="7005" width="8.33203125" style="1" customWidth="1"/>
    <col min="7006" max="7026" width="9.5" style="1" customWidth="1"/>
    <col min="7027" max="7027" width="9" style="1" customWidth="1"/>
    <col min="7028" max="7041" width="9.5" style="1" customWidth="1"/>
    <col min="7042" max="7044" width="9.83203125" style="1" customWidth="1"/>
    <col min="7045" max="7048" width="7.1640625" style="1" customWidth="1"/>
    <col min="7049" max="7168" width="9.33203125" style="1"/>
    <col min="7169" max="7169" width="3.83203125" style="1" customWidth="1"/>
    <col min="7170" max="7170" width="6.83203125" style="1" customWidth="1"/>
    <col min="7171" max="7171" width="10" style="1" customWidth="1"/>
    <col min="7172" max="7172" width="13.33203125" style="1" customWidth="1"/>
    <col min="7173" max="7173" width="13.5" style="1" customWidth="1"/>
    <col min="7174" max="7176" width="9.5" style="1" customWidth="1"/>
    <col min="7177" max="7177" width="11.6640625" style="1" customWidth="1"/>
    <col min="7178" max="7205" width="9.5" style="1" customWidth="1"/>
    <col min="7206" max="7207" width="8.6640625" style="1" customWidth="1"/>
    <col min="7208" max="7209" width="9.6640625" style="1" customWidth="1"/>
    <col min="7210" max="7219" width="9.5" style="1" customWidth="1"/>
    <col min="7220" max="7220" width="9.6640625" style="1" customWidth="1"/>
    <col min="7221" max="7221" width="10.33203125" style="1" customWidth="1"/>
    <col min="7222" max="7222" width="8.83203125" style="1" customWidth="1"/>
    <col min="7223" max="7223" width="10.1640625" style="1" customWidth="1"/>
    <col min="7224" max="7224" width="10" style="1" customWidth="1"/>
    <col min="7225" max="7225" width="11.33203125" style="1" customWidth="1"/>
    <col min="7226" max="7237" width="9.5" style="1" customWidth="1"/>
    <col min="7238" max="7241" width="7.6640625" style="1" customWidth="1"/>
    <col min="7242" max="7259" width="9.5" style="1" customWidth="1"/>
    <col min="7260" max="7260" width="8.83203125" style="1" customWidth="1"/>
    <col min="7261" max="7261" width="8.33203125" style="1" customWidth="1"/>
    <col min="7262" max="7282" width="9.5" style="1" customWidth="1"/>
    <col min="7283" max="7283" width="9" style="1" customWidth="1"/>
    <col min="7284" max="7297" width="9.5" style="1" customWidth="1"/>
    <col min="7298" max="7300" width="9.83203125" style="1" customWidth="1"/>
    <col min="7301" max="7304" width="7.1640625" style="1" customWidth="1"/>
    <col min="7305" max="7424" width="9.33203125" style="1"/>
    <col min="7425" max="7425" width="3.83203125" style="1" customWidth="1"/>
    <col min="7426" max="7426" width="6.83203125" style="1" customWidth="1"/>
    <col min="7427" max="7427" width="10" style="1" customWidth="1"/>
    <col min="7428" max="7428" width="13.33203125" style="1" customWidth="1"/>
    <col min="7429" max="7429" width="13.5" style="1" customWidth="1"/>
    <col min="7430" max="7432" width="9.5" style="1" customWidth="1"/>
    <col min="7433" max="7433" width="11.6640625" style="1" customWidth="1"/>
    <col min="7434" max="7461" width="9.5" style="1" customWidth="1"/>
    <col min="7462" max="7463" width="8.6640625" style="1" customWidth="1"/>
    <col min="7464" max="7465" width="9.6640625" style="1" customWidth="1"/>
    <col min="7466" max="7475" width="9.5" style="1" customWidth="1"/>
    <col min="7476" max="7476" width="9.6640625" style="1" customWidth="1"/>
    <col min="7477" max="7477" width="10.33203125" style="1" customWidth="1"/>
    <col min="7478" max="7478" width="8.83203125" style="1" customWidth="1"/>
    <col min="7479" max="7479" width="10.1640625" style="1" customWidth="1"/>
    <col min="7480" max="7480" width="10" style="1" customWidth="1"/>
    <col min="7481" max="7481" width="11.33203125" style="1" customWidth="1"/>
    <col min="7482" max="7493" width="9.5" style="1" customWidth="1"/>
    <col min="7494" max="7497" width="7.6640625" style="1" customWidth="1"/>
    <col min="7498" max="7515" width="9.5" style="1" customWidth="1"/>
    <col min="7516" max="7516" width="8.83203125" style="1" customWidth="1"/>
    <col min="7517" max="7517" width="8.33203125" style="1" customWidth="1"/>
    <col min="7518" max="7538" width="9.5" style="1" customWidth="1"/>
    <col min="7539" max="7539" width="9" style="1" customWidth="1"/>
    <col min="7540" max="7553" width="9.5" style="1" customWidth="1"/>
    <col min="7554" max="7556" width="9.83203125" style="1" customWidth="1"/>
    <col min="7557" max="7560" width="7.1640625" style="1" customWidth="1"/>
    <col min="7561" max="7680" width="9.33203125" style="1"/>
    <col min="7681" max="7681" width="3.83203125" style="1" customWidth="1"/>
    <col min="7682" max="7682" width="6.83203125" style="1" customWidth="1"/>
    <col min="7683" max="7683" width="10" style="1" customWidth="1"/>
    <col min="7684" max="7684" width="13.33203125" style="1" customWidth="1"/>
    <col min="7685" max="7685" width="13.5" style="1" customWidth="1"/>
    <col min="7686" max="7688" width="9.5" style="1" customWidth="1"/>
    <col min="7689" max="7689" width="11.6640625" style="1" customWidth="1"/>
    <col min="7690" max="7717" width="9.5" style="1" customWidth="1"/>
    <col min="7718" max="7719" width="8.6640625" style="1" customWidth="1"/>
    <col min="7720" max="7721" width="9.6640625" style="1" customWidth="1"/>
    <col min="7722" max="7731" width="9.5" style="1" customWidth="1"/>
    <col min="7732" max="7732" width="9.6640625" style="1" customWidth="1"/>
    <col min="7733" max="7733" width="10.33203125" style="1" customWidth="1"/>
    <col min="7734" max="7734" width="8.83203125" style="1" customWidth="1"/>
    <col min="7735" max="7735" width="10.1640625" style="1" customWidth="1"/>
    <col min="7736" max="7736" width="10" style="1" customWidth="1"/>
    <col min="7737" max="7737" width="11.33203125" style="1" customWidth="1"/>
    <col min="7738" max="7749" width="9.5" style="1" customWidth="1"/>
    <col min="7750" max="7753" width="7.6640625" style="1" customWidth="1"/>
    <col min="7754" max="7771" width="9.5" style="1" customWidth="1"/>
    <col min="7772" max="7772" width="8.83203125" style="1" customWidth="1"/>
    <col min="7773" max="7773" width="8.33203125" style="1" customWidth="1"/>
    <col min="7774" max="7794" width="9.5" style="1" customWidth="1"/>
    <col min="7795" max="7795" width="9" style="1" customWidth="1"/>
    <col min="7796" max="7809" width="9.5" style="1" customWidth="1"/>
    <col min="7810" max="7812" width="9.83203125" style="1" customWidth="1"/>
    <col min="7813" max="7816" width="7.1640625" style="1" customWidth="1"/>
    <col min="7817" max="7936" width="9.33203125" style="1"/>
    <col min="7937" max="7937" width="3.83203125" style="1" customWidth="1"/>
    <col min="7938" max="7938" width="6.83203125" style="1" customWidth="1"/>
    <col min="7939" max="7939" width="10" style="1" customWidth="1"/>
    <col min="7940" max="7940" width="13.33203125" style="1" customWidth="1"/>
    <col min="7941" max="7941" width="13.5" style="1" customWidth="1"/>
    <col min="7942" max="7944" width="9.5" style="1" customWidth="1"/>
    <col min="7945" max="7945" width="11.6640625" style="1" customWidth="1"/>
    <col min="7946" max="7973" width="9.5" style="1" customWidth="1"/>
    <col min="7974" max="7975" width="8.6640625" style="1" customWidth="1"/>
    <col min="7976" max="7977" width="9.6640625" style="1" customWidth="1"/>
    <col min="7978" max="7987" width="9.5" style="1" customWidth="1"/>
    <col min="7988" max="7988" width="9.6640625" style="1" customWidth="1"/>
    <col min="7989" max="7989" width="10.33203125" style="1" customWidth="1"/>
    <col min="7990" max="7990" width="8.83203125" style="1" customWidth="1"/>
    <col min="7991" max="7991" width="10.1640625" style="1" customWidth="1"/>
    <col min="7992" max="7992" width="10" style="1" customWidth="1"/>
    <col min="7993" max="7993" width="11.33203125" style="1" customWidth="1"/>
    <col min="7994" max="8005" width="9.5" style="1" customWidth="1"/>
    <col min="8006" max="8009" width="7.6640625" style="1" customWidth="1"/>
    <col min="8010" max="8027" width="9.5" style="1" customWidth="1"/>
    <col min="8028" max="8028" width="8.83203125" style="1" customWidth="1"/>
    <col min="8029" max="8029" width="8.33203125" style="1" customWidth="1"/>
    <col min="8030" max="8050" width="9.5" style="1" customWidth="1"/>
    <col min="8051" max="8051" width="9" style="1" customWidth="1"/>
    <col min="8052" max="8065" width="9.5" style="1" customWidth="1"/>
    <col min="8066" max="8068" width="9.83203125" style="1" customWidth="1"/>
    <col min="8069" max="8072" width="7.1640625" style="1" customWidth="1"/>
    <col min="8073" max="8192" width="9.33203125" style="1"/>
    <col min="8193" max="8193" width="3.83203125" style="1" customWidth="1"/>
    <col min="8194" max="8194" width="6.83203125" style="1" customWidth="1"/>
    <col min="8195" max="8195" width="10" style="1" customWidth="1"/>
    <col min="8196" max="8196" width="13.33203125" style="1" customWidth="1"/>
    <col min="8197" max="8197" width="13.5" style="1" customWidth="1"/>
    <col min="8198" max="8200" width="9.5" style="1" customWidth="1"/>
    <col min="8201" max="8201" width="11.6640625" style="1" customWidth="1"/>
    <col min="8202" max="8229" width="9.5" style="1" customWidth="1"/>
    <col min="8230" max="8231" width="8.6640625" style="1" customWidth="1"/>
    <col min="8232" max="8233" width="9.6640625" style="1" customWidth="1"/>
    <col min="8234" max="8243" width="9.5" style="1" customWidth="1"/>
    <col min="8244" max="8244" width="9.6640625" style="1" customWidth="1"/>
    <col min="8245" max="8245" width="10.33203125" style="1" customWidth="1"/>
    <col min="8246" max="8246" width="8.83203125" style="1" customWidth="1"/>
    <col min="8247" max="8247" width="10.1640625" style="1" customWidth="1"/>
    <col min="8248" max="8248" width="10" style="1" customWidth="1"/>
    <col min="8249" max="8249" width="11.33203125" style="1" customWidth="1"/>
    <col min="8250" max="8261" width="9.5" style="1" customWidth="1"/>
    <col min="8262" max="8265" width="7.6640625" style="1" customWidth="1"/>
    <col min="8266" max="8283" width="9.5" style="1" customWidth="1"/>
    <col min="8284" max="8284" width="8.83203125" style="1" customWidth="1"/>
    <col min="8285" max="8285" width="8.33203125" style="1" customWidth="1"/>
    <col min="8286" max="8306" width="9.5" style="1" customWidth="1"/>
    <col min="8307" max="8307" width="9" style="1" customWidth="1"/>
    <col min="8308" max="8321" width="9.5" style="1" customWidth="1"/>
    <col min="8322" max="8324" width="9.83203125" style="1" customWidth="1"/>
    <col min="8325" max="8328" width="7.1640625" style="1" customWidth="1"/>
    <col min="8329" max="8448" width="9.33203125" style="1"/>
    <col min="8449" max="8449" width="3.83203125" style="1" customWidth="1"/>
    <col min="8450" max="8450" width="6.83203125" style="1" customWidth="1"/>
    <col min="8451" max="8451" width="10" style="1" customWidth="1"/>
    <col min="8452" max="8452" width="13.33203125" style="1" customWidth="1"/>
    <col min="8453" max="8453" width="13.5" style="1" customWidth="1"/>
    <col min="8454" max="8456" width="9.5" style="1" customWidth="1"/>
    <col min="8457" max="8457" width="11.6640625" style="1" customWidth="1"/>
    <col min="8458" max="8485" width="9.5" style="1" customWidth="1"/>
    <col min="8486" max="8487" width="8.6640625" style="1" customWidth="1"/>
    <col min="8488" max="8489" width="9.6640625" style="1" customWidth="1"/>
    <col min="8490" max="8499" width="9.5" style="1" customWidth="1"/>
    <col min="8500" max="8500" width="9.6640625" style="1" customWidth="1"/>
    <col min="8501" max="8501" width="10.33203125" style="1" customWidth="1"/>
    <col min="8502" max="8502" width="8.83203125" style="1" customWidth="1"/>
    <col min="8503" max="8503" width="10.1640625" style="1" customWidth="1"/>
    <col min="8504" max="8504" width="10" style="1" customWidth="1"/>
    <col min="8505" max="8505" width="11.33203125" style="1" customWidth="1"/>
    <col min="8506" max="8517" width="9.5" style="1" customWidth="1"/>
    <col min="8518" max="8521" width="7.6640625" style="1" customWidth="1"/>
    <col min="8522" max="8539" width="9.5" style="1" customWidth="1"/>
    <col min="8540" max="8540" width="8.83203125" style="1" customWidth="1"/>
    <col min="8541" max="8541" width="8.33203125" style="1" customWidth="1"/>
    <col min="8542" max="8562" width="9.5" style="1" customWidth="1"/>
    <col min="8563" max="8563" width="9" style="1" customWidth="1"/>
    <col min="8564" max="8577" width="9.5" style="1" customWidth="1"/>
    <col min="8578" max="8580" width="9.83203125" style="1" customWidth="1"/>
    <col min="8581" max="8584" width="7.1640625" style="1" customWidth="1"/>
    <col min="8585" max="8704" width="9.33203125" style="1"/>
    <col min="8705" max="8705" width="3.83203125" style="1" customWidth="1"/>
    <col min="8706" max="8706" width="6.83203125" style="1" customWidth="1"/>
    <col min="8707" max="8707" width="10" style="1" customWidth="1"/>
    <col min="8708" max="8708" width="13.33203125" style="1" customWidth="1"/>
    <col min="8709" max="8709" width="13.5" style="1" customWidth="1"/>
    <col min="8710" max="8712" width="9.5" style="1" customWidth="1"/>
    <col min="8713" max="8713" width="11.6640625" style="1" customWidth="1"/>
    <col min="8714" max="8741" width="9.5" style="1" customWidth="1"/>
    <col min="8742" max="8743" width="8.6640625" style="1" customWidth="1"/>
    <col min="8744" max="8745" width="9.6640625" style="1" customWidth="1"/>
    <col min="8746" max="8755" width="9.5" style="1" customWidth="1"/>
    <col min="8756" max="8756" width="9.6640625" style="1" customWidth="1"/>
    <col min="8757" max="8757" width="10.33203125" style="1" customWidth="1"/>
    <col min="8758" max="8758" width="8.83203125" style="1" customWidth="1"/>
    <col min="8759" max="8759" width="10.1640625" style="1" customWidth="1"/>
    <col min="8760" max="8760" width="10" style="1" customWidth="1"/>
    <col min="8761" max="8761" width="11.33203125" style="1" customWidth="1"/>
    <col min="8762" max="8773" width="9.5" style="1" customWidth="1"/>
    <col min="8774" max="8777" width="7.6640625" style="1" customWidth="1"/>
    <col min="8778" max="8795" width="9.5" style="1" customWidth="1"/>
    <col min="8796" max="8796" width="8.83203125" style="1" customWidth="1"/>
    <col min="8797" max="8797" width="8.33203125" style="1" customWidth="1"/>
    <col min="8798" max="8818" width="9.5" style="1" customWidth="1"/>
    <col min="8819" max="8819" width="9" style="1" customWidth="1"/>
    <col min="8820" max="8833" width="9.5" style="1" customWidth="1"/>
    <col min="8834" max="8836" width="9.83203125" style="1" customWidth="1"/>
    <col min="8837" max="8840" width="7.1640625" style="1" customWidth="1"/>
    <col min="8841" max="8960" width="9.33203125" style="1"/>
    <col min="8961" max="8961" width="3.83203125" style="1" customWidth="1"/>
    <col min="8962" max="8962" width="6.83203125" style="1" customWidth="1"/>
    <col min="8963" max="8963" width="10" style="1" customWidth="1"/>
    <col min="8964" max="8964" width="13.33203125" style="1" customWidth="1"/>
    <col min="8965" max="8965" width="13.5" style="1" customWidth="1"/>
    <col min="8966" max="8968" width="9.5" style="1" customWidth="1"/>
    <col min="8969" max="8969" width="11.6640625" style="1" customWidth="1"/>
    <col min="8970" max="8997" width="9.5" style="1" customWidth="1"/>
    <col min="8998" max="8999" width="8.6640625" style="1" customWidth="1"/>
    <col min="9000" max="9001" width="9.6640625" style="1" customWidth="1"/>
    <col min="9002" max="9011" width="9.5" style="1" customWidth="1"/>
    <col min="9012" max="9012" width="9.6640625" style="1" customWidth="1"/>
    <col min="9013" max="9013" width="10.33203125" style="1" customWidth="1"/>
    <col min="9014" max="9014" width="8.83203125" style="1" customWidth="1"/>
    <col min="9015" max="9015" width="10.1640625" style="1" customWidth="1"/>
    <col min="9016" max="9016" width="10" style="1" customWidth="1"/>
    <col min="9017" max="9017" width="11.33203125" style="1" customWidth="1"/>
    <col min="9018" max="9029" width="9.5" style="1" customWidth="1"/>
    <col min="9030" max="9033" width="7.6640625" style="1" customWidth="1"/>
    <col min="9034" max="9051" width="9.5" style="1" customWidth="1"/>
    <col min="9052" max="9052" width="8.83203125" style="1" customWidth="1"/>
    <col min="9053" max="9053" width="8.33203125" style="1" customWidth="1"/>
    <col min="9054" max="9074" width="9.5" style="1" customWidth="1"/>
    <col min="9075" max="9075" width="9" style="1" customWidth="1"/>
    <col min="9076" max="9089" width="9.5" style="1" customWidth="1"/>
    <col min="9090" max="9092" width="9.83203125" style="1" customWidth="1"/>
    <col min="9093" max="9096" width="7.1640625" style="1" customWidth="1"/>
    <col min="9097" max="9216" width="9.33203125" style="1"/>
    <col min="9217" max="9217" width="3.83203125" style="1" customWidth="1"/>
    <col min="9218" max="9218" width="6.83203125" style="1" customWidth="1"/>
    <col min="9219" max="9219" width="10" style="1" customWidth="1"/>
    <col min="9220" max="9220" width="13.33203125" style="1" customWidth="1"/>
    <col min="9221" max="9221" width="13.5" style="1" customWidth="1"/>
    <col min="9222" max="9224" width="9.5" style="1" customWidth="1"/>
    <col min="9225" max="9225" width="11.6640625" style="1" customWidth="1"/>
    <col min="9226" max="9253" width="9.5" style="1" customWidth="1"/>
    <col min="9254" max="9255" width="8.6640625" style="1" customWidth="1"/>
    <col min="9256" max="9257" width="9.6640625" style="1" customWidth="1"/>
    <col min="9258" max="9267" width="9.5" style="1" customWidth="1"/>
    <col min="9268" max="9268" width="9.6640625" style="1" customWidth="1"/>
    <col min="9269" max="9269" width="10.33203125" style="1" customWidth="1"/>
    <col min="9270" max="9270" width="8.83203125" style="1" customWidth="1"/>
    <col min="9271" max="9271" width="10.1640625" style="1" customWidth="1"/>
    <col min="9272" max="9272" width="10" style="1" customWidth="1"/>
    <col min="9273" max="9273" width="11.33203125" style="1" customWidth="1"/>
    <col min="9274" max="9285" width="9.5" style="1" customWidth="1"/>
    <col min="9286" max="9289" width="7.6640625" style="1" customWidth="1"/>
    <col min="9290" max="9307" width="9.5" style="1" customWidth="1"/>
    <col min="9308" max="9308" width="8.83203125" style="1" customWidth="1"/>
    <col min="9309" max="9309" width="8.33203125" style="1" customWidth="1"/>
    <col min="9310" max="9330" width="9.5" style="1" customWidth="1"/>
    <col min="9331" max="9331" width="9" style="1" customWidth="1"/>
    <col min="9332" max="9345" width="9.5" style="1" customWidth="1"/>
    <col min="9346" max="9348" width="9.83203125" style="1" customWidth="1"/>
    <col min="9349" max="9352" width="7.1640625" style="1" customWidth="1"/>
    <col min="9353" max="9472" width="9.33203125" style="1"/>
    <col min="9473" max="9473" width="3.83203125" style="1" customWidth="1"/>
    <col min="9474" max="9474" width="6.83203125" style="1" customWidth="1"/>
    <col min="9475" max="9475" width="10" style="1" customWidth="1"/>
    <col min="9476" max="9476" width="13.33203125" style="1" customWidth="1"/>
    <col min="9477" max="9477" width="13.5" style="1" customWidth="1"/>
    <col min="9478" max="9480" width="9.5" style="1" customWidth="1"/>
    <col min="9481" max="9481" width="11.6640625" style="1" customWidth="1"/>
    <col min="9482" max="9509" width="9.5" style="1" customWidth="1"/>
    <col min="9510" max="9511" width="8.6640625" style="1" customWidth="1"/>
    <col min="9512" max="9513" width="9.6640625" style="1" customWidth="1"/>
    <col min="9514" max="9523" width="9.5" style="1" customWidth="1"/>
    <col min="9524" max="9524" width="9.6640625" style="1" customWidth="1"/>
    <col min="9525" max="9525" width="10.33203125" style="1" customWidth="1"/>
    <col min="9526" max="9526" width="8.83203125" style="1" customWidth="1"/>
    <col min="9527" max="9527" width="10.1640625" style="1" customWidth="1"/>
    <col min="9528" max="9528" width="10" style="1" customWidth="1"/>
    <col min="9529" max="9529" width="11.33203125" style="1" customWidth="1"/>
    <col min="9530" max="9541" width="9.5" style="1" customWidth="1"/>
    <col min="9542" max="9545" width="7.6640625" style="1" customWidth="1"/>
    <col min="9546" max="9563" width="9.5" style="1" customWidth="1"/>
    <col min="9564" max="9564" width="8.83203125" style="1" customWidth="1"/>
    <col min="9565" max="9565" width="8.33203125" style="1" customWidth="1"/>
    <col min="9566" max="9586" width="9.5" style="1" customWidth="1"/>
    <col min="9587" max="9587" width="9" style="1" customWidth="1"/>
    <col min="9588" max="9601" width="9.5" style="1" customWidth="1"/>
    <col min="9602" max="9604" width="9.83203125" style="1" customWidth="1"/>
    <col min="9605" max="9608" width="7.1640625" style="1" customWidth="1"/>
    <col min="9609" max="9728" width="9.33203125" style="1"/>
    <col min="9729" max="9729" width="3.83203125" style="1" customWidth="1"/>
    <col min="9730" max="9730" width="6.83203125" style="1" customWidth="1"/>
    <col min="9731" max="9731" width="10" style="1" customWidth="1"/>
    <col min="9732" max="9732" width="13.33203125" style="1" customWidth="1"/>
    <col min="9733" max="9733" width="13.5" style="1" customWidth="1"/>
    <col min="9734" max="9736" width="9.5" style="1" customWidth="1"/>
    <col min="9737" max="9737" width="11.6640625" style="1" customWidth="1"/>
    <col min="9738" max="9765" width="9.5" style="1" customWidth="1"/>
    <col min="9766" max="9767" width="8.6640625" style="1" customWidth="1"/>
    <col min="9768" max="9769" width="9.6640625" style="1" customWidth="1"/>
    <col min="9770" max="9779" width="9.5" style="1" customWidth="1"/>
    <col min="9780" max="9780" width="9.6640625" style="1" customWidth="1"/>
    <col min="9781" max="9781" width="10.33203125" style="1" customWidth="1"/>
    <col min="9782" max="9782" width="8.83203125" style="1" customWidth="1"/>
    <col min="9783" max="9783" width="10.1640625" style="1" customWidth="1"/>
    <col min="9784" max="9784" width="10" style="1" customWidth="1"/>
    <col min="9785" max="9785" width="11.33203125" style="1" customWidth="1"/>
    <col min="9786" max="9797" width="9.5" style="1" customWidth="1"/>
    <col min="9798" max="9801" width="7.6640625" style="1" customWidth="1"/>
    <col min="9802" max="9819" width="9.5" style="1" customWidth="1"/>
    <col min="9820" max="9820" width="8.83203125" style="1" customWidth="1"/>
    <col min="9821" max="9821" width="8.33203125" style="1" customWidth="1"/>
    <col min="9822" max="9842" width="9.5" style="1" customWidth="1"/>
    <col min="9843" max="9843" width="9" style="1" customWidth="1"/>
    <col min="9844" max="9857" width="9.5" style="1" customWidth="1"/>
    <col min="9858" max="9860" width="9.83203125" style="1" customWidth="1"/>
    <col min="9861" max="9864" width="7.1640625" style="1" customWidth="1"/>
    <col min="9865" max="9984" width="9.33203125" style="1"/>
    <col min="9985" max="9985" width="3.83203125" style="1" customWidth="1"/>
    <col min="9986" max="9986" width="6.83203125" style="1" customWidth="1"/>
    <col min="9987" max="9987" width="10" style="1" customWidth="1"/>
    <col min="9988" max="9988" width="13.33203125" style="1" customWidth="1"/>
    <col min="9989" max="9989" width="13.5" style="1" customWidth="1"/>
    <col min="9990" max="9992" width="9.5" style="1" customWidth="1"/>
    <col min="9993" max="9993" width="11.6640625" style="1" customWidth="1"/>
    <col min="9994" max="10021" width="9.5" style="1" customWidth="1"/>
    <col min="10022" max="10023" width="8.6640625" style="1" customWidth="1"/>
    <col min="10024" max="10025" width="9.6640625" style="1" customWidth="1"/>
    <col min="10026" max="10035" width="9.5" style="1" customWidth="1"/>
    <col min="10036" max="10036" width="9.6640625" style="1" customWidth="1"/>
    <col min="10037" max="10037" width="10.33203125" style="1" customWidth="1"/>
    <col min="10038" max="10038" width="8.83203125" style="1" customWidth="1"/>
    <col min="10039" max="10039" width="10.1640625" style="1" customWidth="1"/>
    <col min="10040" max="10040" width="10" style="1" customWidth="1"/>
    <col min="10041" max="10041" width="11.33203125" style="1" customWidth="1"/>
    <col min="10042" max="10053" width="9.5" style="1" customWidth="1"/>
    <col min="10054" max="10057" width="7.6640625" style="1" customWidth="1"/>
    <col min="10058" max="10075" width="9.5" style="1" customWidth="1"/>
    <col min="10076" max="10076" width="8.83203125" style="1" customWidth="1"/>
    <col min="10077" max="10077" width="8.33203125" style="1" customWidth="1"/>
    <col min="10078" max="10098" width="9.5" style="1" customWidth="1"/>
    <col min="10099" max="10099" width="9" style="1" customWidth="1"/>
    <col min="10100" max="10113" width="9.5" style="1" customWidth="1"/>
    <col min="10114" max="10116" width="9.83203125" style="1" customWidth="1"/>
    <col min="10117" max="10120" width="7.1640625" style="1" customWidth="1"/>
    <col min="10121" max="10240" width="9.33203125" style="1"/>
    <col min="10241" max="10241" width="3.83203125" style="1" customWidth="1"/>
    <col min="10242" max="10242" width="6.83203125" style="1" customWidth="1"/>
    <col min="10243" max="10243" width="10" style="1" customWidth="1"/>
    <col min="10244" max="10244" width="13.33203125" style="1" customWidth="1"/>
    <col min="10245" max="10245" width="13.5" style="1" customWidth="1"/>
    <col min="10246" max="10248" width="9.5" style="1" customWidth="1"/>
    <col min="10249" max="10249" width="11.6640625" style="1" customWidth="1"/>
    <col min="10250" max="10277" width="9.5" style="1" customWidth="1"/>
    <col min="10278" max="10279" width="8.6640625" style="1" customWidth="1"/>
    <col min="10280" max="10281" width="9.6640625" style="1" customWidth="1"/>
    <col min="10282" max="10291" width="9.5" style="1" customWidth="1"/>
    <col min="10292" max="10292" width="9.6640625" style="1" customWidth="1"/>
    <col min="10293" max="10293" width="10.33203125" style="1" customWidth="1"/>
    <col min="10294" max="10294" width="8.83203125" style="1" customWidth="1"/>
    <col min="10295" max="10295" width="10.1640625" style="1" customWidth="1"/>
    <col min="10296" max="10296" width="10" style="1" customWidth="1"/>
    <col min="10297" max="10297" width="11.33203125" style="1" customWidth="1"/>
    <col min="10298" max="10309" width="9.5" style="1" customWidth="1"/>
    <col min="10310" max="10313" width="7.6640625" style="1" customWidth="1"/>
    <col min="10314" max="10331" width="9.5" style="1" customWidth="1"/>
    <col min="10332" max="10332" width="8.83203125" style="1" customWidth="1"/>
    <col min="10333" max="10333" width="8.33203125" style="1" customWidth="1"/>
    <col min="10334" max="10354" width="9.5" style="1" customWidth="1"/>
    <col min="10355" max="10355" width="9" style="1" customWidth="1"/>
    <col min="10356" max="10369" width="9.5" style="1" customWidth="1"/>
    <col min="10370" max="10372" width="9.83203125" style="1" customWidth="1"/>
    <col min="10373" max="10376" width="7.1640625" style="1" customWidth="1"/>
    <col min="10377" max="10496" width="9.33203125" style="1"/>
    <col min="10497" max="10497" width="3.83203125" style="1" customWidth="1"/>
    <col min="10498" max="10498" width="6.83203125" style="1" customWidth="1"/>
    <col min="10499" max="10499" width="10" style="1" customWidth="1"/>
    <col min="10500" max="10500" width="13.33203125" style="1" customWidth="1"/>
    <col min="10501" max="10501" width="13.5" style="1" customWidth="1"/>
    <col min="10502" max="10504" width="9.5" style="1" customWidth="1"/>
    <col min="10505" max="10505" width="11.6640625" style="1" customWidth="1"/>
    <col min="10506" max="10533" width="9.5" style="1" customWidth="1"/>
    <col min="10534" max="10535" width="8.6640625" style="1" customWidth="1"/>
    <col min="10536" max="10537" width="9.6640625" style="1" customWidth="1"/>
    <col min="10538" max="10547" width="9.5" style="1" customWidth="1"/>
    <col min="10548" max="10548" width="9.6640625" style="1" customWidth="1"/>
    <col min="10549" max="10549" width="10.33203125" style="1" customWidth="1"/>
    <col min="10550" max="10550" width="8.83203125" style="1" customWidth="1"/>
    <col min="10551" max="10551" width="10.1640625" style="1" customWidth="1"/>
    <col min="10552" max="10552" width="10" style="1" customWidth="1"/>
    <col min="10553" max="10553" width="11.33203125" style="1" customWidth="1"/>
    <col min="10554" max="10565" width="9.5" style="1" customWidth="1"/>
    <col min="10566" max="10569" width="7.6640625" style="1" customWidth="1"/>
    <col min="10570" max="10587" width="9.5" style="1" customWidth="1"/>
    <col min="10588" max="10588" width="8.83203125" style="1" customWidth="1"/>
    <col min="10589" max="10589" width="8.33203125" style="1" customWidth="1"/>
    <col min="10590" max="10610" width="9.5" style="1" customWidth="1"/>
    <col min="10611" max="10611" width="9" style="1" customWidth="1"/>
    <col min="10612" max="10625" width="9.5" style="1" customWidth="1"/>
    <col min="10626" max="10628" width="9.83203125" style="1" customWidth="1"/>
    <col min="10629" max="10632" width="7.1640625" style="1" customWidth="1"/>
    <col min="10633" max="10752" width="9.33203125" style="1"/>
    <col min="10753" max="10753" width="3.83203125" style="1" customWidth="1"/>
    <col min="10754" max="10754" width="6.83203125" style="1" customWidth="1"/>
    <col min="10755" max="10755" width="10" style="1" customWidth="1"/>
    <col min="10756" max="10756" width="13.33203125" style="1" customWidth="1"/>
    <col min="10757" max="10757" width="13.5" style="1" customWidth="1"/>
    <col min="10758" max="10760" width="9.5" style="1" customWidth="1"/>
    <col min="10761" max="10761" width="11.6640625" style="1" customWidth="1"/>
    <col min="10762" max="10789" width="9.5" style="1" customWidth="1"/>
    <col min="10790" max="10791" width="8.6640625" style="1" customWidth="1"/>
    <col min="10792" max="10793" width="9.6640625" style="1" customWidth="1"/>
    <col min="10794" max="10803" width="9.5" style="1" customWidth="1"/>
    <col min="10804" max="10804" width="9.6640625" style="1" customWidth="1"/>
    <col min="10805" max="10805" width="10.33203125" style="1" customWidth="1"/>
    <col min="10806" max="10806" width="8.83203125" style="1" customWidth="1"/>
    <col min="10807" max="10807" width="10.1640625" style="1" customWidth="1"/>
    <col min="10808" max="10808" width="10" style="1" customWidth="1"/>
    <col min="10809" max="10809" width="11.33203125" style="1" customWidth="1"/>
    <col min="10810" max="10821" width="9.5" style="1" customWidth="1"/>
    <col min="10822" max="10825" width="7.6640625" style="1" customWidth="1"/>
    <col min="10826" max="10843" width="9.5" style="1" customWidth="1"/>
    <col min="10844" max="10844" width="8.83203125" style="1" customWidth="1"/>
    <col min="10845" max="10845" width="8.33203125" style="1" customWidth="1"/>
    <col min="10846" max="10866" width="9.5" style="1" customWidth="1"/>
    <col min="10867" max="10867" width="9" style="1" customWidth="1"/>
    <col min="10868" max="10881" width="9.5" style="1" customWidth="1"/>
    <col min="10882" max="10884" width="9.83203125" style="1" customWidth="1"/>
    <col min="10885" max="10888" width="7.1640625" style="1" customWidth="1"/>
    <col min="10889" max="11008" width="9.33203125" style="1"/>
    <col min="11009" max="11009" width="3.83203125" style="1" customWidth="1"/>
    <col min="11010" max="11010" width="6.83203125" style="1" customWidth="1"/>
    <col min="11011" max="11011" width="10" style="1" customWidth="1"/>
    <col min="11012" max="11012" width="13.33203125" style="1" customWidth="1"/>
    <col min="11013" max="11013" width="13.5" style="1" customWidth="1"/>
    <col min="11014" max="11016" width="9.5" style="1" customWidth="1"/>
    <col min="11017" max="11017" width="11.6640625" style="1" customWidth="1"/>
    <col min="11018" max="11045" width="9.5" style="1" customWidth="1"/>
    <col min="11046" max="11047" width="8.6640625" style="1" customWidth="1"/>
    <col min="11048" max="11049" width="9.6640625" style="1" customWidth="1"/>
    <col min="11050" max="11059" width="9.5" style="1" customWidth="1"/>
    <col min="11060" max="11060" width="9.6640625" style="1" customWidth="1"/>
    <col min="11061" max="11061" width="10.33203125" style="1" customWidth="1"/>
    <col min="11062" max="11062" width="8.83203125" style="1" customWidth="1"/>
    <col min="11063" max="11063" width="10.1640625" style="1" customWidth="1"/>
    <col min="11064" max="11064" width="10" style="1" customWidth="1"/>
    <col min="11065" max="11065" width="11.33203125" style="1" customWidth="1"/>
    <col min="11066" max="11077" width="9.5" style="1" customWidth="1"/>
    <col min="11078" max="11081" width="7.6640625" style="1" customWidth="1"/>
    <col min="11082" max="11099" width="9.5" style="1" customWidth="1"/>
    <col min="11100" max="11100" width="8.83203125" style="1" customWidth="1"/>
    <col min="11101" max="11101" width="8.33203125" style="1" customWidth="1"/>
    <col min="11102" max="11122" width="9.5" style="1" customWidth="1"/>
    <col min="11123" max="11123" width="9" style="1" customWidth="1"/>
    <col min="11124" max="11137" width="9.5" style="1" customWidth="1"/>
    <col min="11138" max="11140" width="9.83203125" style="1" customWidth="1"/>
    <col min="11141" max="11144" width="7.1640625" style="1" customWidth="1"/>
    <col min="11145" max="11264" width="9.33203125" style="1"/>
    <col min="11265" max="11265" width="3.83203125" style="1" customWidth="1"/>
    <col min="11266" max="11266" width="6.83203125" style="1" customWidth="1"/>
    <col min="11267" max="11267" width="10" style="1" customWidth="1"/>
    <col min="11268" max="11268" width="13.33203125" style="1" customWidth="1"/>
    <col min="11269" max="11269" width="13.5" style="1" customWidth="1"/>
    <col min="11270" max="11272" width="9.5" style="1" customWidth="1"/>
    <col min="11273" max="11273" width="11.6640625" style="1" customWidth="1"/>
    <col min="11274" max="11301" width="9.5" style="1" customWidth="1"/>
    <col min="11302" max="11303" width="8.6640625" style="1" customWidth="1"/>
    <col min="11304" max="11305" width="9.6640625" style="1" customWidth="1"/>
    <col min="11306" max="11315" width="9.5" style="1" customWidth="1"/>
    <col min="11316" max="11316" width="9.6640625" style="1" customWidth="1"/>
    <col min="11317" max="11317" width="10.33203125" style="1" customWidth="1"/>
    <col min="11318" max="11318" width="8.83203125" style="1" customWidth="1"/>
    <col min="11319" max="11319" width="10.1640625" style="1" customWidth="1"/>
    <col min="11320" max="11320" width="10" style="1" customWidth="1"/>
    <col min="11321" max="11321" width="11.33203125" style="1" customWidth="1"/>
    <col min="11322" max="11333" width="9.5" style="1" customWidth="1"/>
    <col min="11334" max="11337" width="7.6640625" style="1" customWidth="1"/>
    <col min="11338" max="11355" width="9.5" style="1" customWidth="1"/>
    <col min="11356" max="11356" width="8.83203125" style="1" customWidth="1"/>
    <col min="11357" max="11357" width="8.33203125" style="1" customWidth="1"/>
    <col min="11358" max="11378" width="9.5" style="1" customWidth="1"/>
    <col min="11379" max="11379" width="9" style="1" customWidth="1"/>
    <col min="11380" max="11393" width="9.5" style="1" customWidth="1"/>
    <col min="11394" max="11396" width="9.83203125" style="1" customWidth="1"/>
    <col min="11397" max="11400" width="7.1640625" style="1" customWidth="1"/>
    <col min="11401" max="11520" width="9.33203125" style="1"/>
    <col min="11521" max="11521" width="3.83203125" style="1" customWidth="1"/>
    <col min="11522" max="11522" width="6.83203125" style="1" customWidth="1"/>
    <col min="11523" max="11523" width="10" style="1" customWidth="1"/>
    <col min="11524" max="11524" width="13.33203125" style="1" customWidth="1"/>
    <col min="11525" max="11525" width="13.5" style="1" customWidth="1"/>
    <col min="11526" max="11528" width="9.5" style="1" customWidth="1"/>
    <col min="11529" max="11529" width="11.6640625" style="1" customWidth="1"/>
    <col min="11530" max="11557" width="9.5" style="1" customWidth="1"/>
    <col min="11558" max="11559" width="8.6640625" style="1" customWidth="1"/>
    <col min="11560" max="11561" width="9.6640625" style="1" customWidth="1"/>
    <col min="11562" max="11571" width="9.5" style="1" customWidth="1"/>
    <col min="11572" max="11572" width="9.6640625" style="1" customWidth="1"/>
    <col min="11573" max="11573" width="10.33203125" style="1" customWidth="1"/>
    <col min="11574" max="11574" width="8.83203125" style="1" customWidth="1"/>
    <col min="11575" max="11575" width="10.1640625" style="1" customWidth="1"/>
    <col min="11576" max="11576" width="10" style="1" customWidth="1"/>
    <col min="11577" max="11577" width="11.33203125" style="1" customWidth="1"/>
    <col min="11578" max="11589" width="9.5" style="1" customWidth="1"/>
    <col min="11590" max="11593" width="7.6640625" style="1" customWidth="1"/>
    <col min="11594" max="11611" width="9.5" style="1" customWidth="1"/>
    <col min="11612" max="11612" width="8.83203125" style="1" customWidth="1"/>
    <col min="11613" max="11613" width="8.33203125" style="1" customWidth="1"/>
    <col min="11614" max="11634" width="9.5" style="1" customWidth="1"/>
    <col min="11635" max="11635" width="9" style="1" customWidth="1"/>
    <col min="11636" max="11649" width="9.5" style="1" customWidth="1"/>
    <col min="11650" max="11652" width="9.83203125" style="1" customWidth="1"/>
    <col min="11653" max="11656" width="7.1640625" style="1" customWidth="1"/>
    <col min="11657" max="11776" width="9.33203125" style="1"/>
    <col min="11777" max="11777" width="3.83203125" style="1" customWidth="1"/>
    <col min="11778" max="11778" width="6.83203125" style="1" customWidth="1"/>
    <col min="11779" max="11779" width="10" style="1" customWidth="1"/>
    <col min="11780" max="11780" width="13.33203125" style="1" customWidth="1"/>
    <col min="11781" max="11781" width="13.5" style="1" customWidth="1"/>
    <col min="11782" max="11784" width="9.5" style="1" customWidth="1"/>
    <col min="11785" max="11785" width="11.6640625" style="1" customWidth="1"/>
    <col min="11786" max="11813" width="9.5" style="1" customWidth="1"/>
    <col min="11814" max="11815" width="8.6640625" style="1" customWidth="1"/>
    <col min="11816" max="11817" width="9.6640625" style="1" customWidth="1"/>
    <col min="11818" max="11827" width="9.5" style="1" customWidth="1"/>
    <col min="11828" max="11828" width="9.6640625" style="1" customWidth="1"/>
    <col min="11829" max="11829" width="10.33203125" style="1" customWidth="1"/>
    <col min="11830" max="11830" width="8.83203125" style="1" customWidth="1"/>
    <col min="11831" max="11831" width="10.1640625" style="1" customWidth="1"/>
    <col min="11832" max="11832" width="10" style="1" customWidth="1"/>
    <col min="11833" max="11833" width="11.33203125" style="1" customWidth="1"/>
    <col min="11834" max="11845" width="9.5" style="1" customWidth="1"/>
    <col min="11846" max="11849" width="7.6640625" style="1" customWidth="1"/>
    <col min="11850" max="11867" width="9.5" style="1" customWidth="1"/>
    <col min="11868" max="11868" width="8.83203125" style="1" customWidth="1"/>
    <col min="11869" max="11869" width="8.33203125" style="1" customWidth="1"/>
    <col min="11870" max="11890" width="9.5" style="1" customWidth="1"/>
    <col min="11891" max="11891" width="9" style="1" customWidth="1"/>
    <col min="11892" max="11905" width="9.5" style="1" customWidth="1"/>
    <col min="11906" max="11908" width="9.83203125" style="1" customWidth="1"/>
    <col min="11909" max="11912" width="7.1640625" style="1" customWidth="1"/>
    <col min="11913" max="12032" width="9.33203125" style="1"/>
    <col min="12033" max="12033" width="3.83203125" style="1" customWidth="1"/>
    <col min="12034" max="12034" width="6.83203125" style="1" customWidth="1"/>
    <col min="12035" max="12035" width="10" style="1" customWidth="1"/>
    <col min="12036" max="12036" width="13.33203125" style="1" customWidth="1"/>
    <col min="12037" max="12037" width="13.5" style="1" customWidth="1"/>
    <col min="12038" max="12040" width="9.5" style="1" customWidth="1"/>
    <col min="12041" max="12041" width="11.6640625" style="1" customWidth="1"/>
    <col min="12042" max="12069" width="9.5" style="1" customWidth="1"/>
    <col min="12070" max="12071" width="8.6640625" style="1" customWidth="1"/>
    <col min="12072" max="12073" width="9.6640625" style="1" customWidth="1"/>
    <col min="12074" max="12083" width="9.5" style="1" customWidth="1"/>
    <col min="12084" max="12084" width="9.6640625" style="1" customWidth="1"/>
    <col min="12085" max="12085" width="10.33203125" style="1" customWidth="1"/>
    <col min="12086" max="12086" width="8.83203125" style="1" customWidth="1"/>
    <col min="12087" max="12087" width="10.1640625" style="1" customWidth="1"/>
    <col min="12088" max="12088" width="10" style="1" customWidth="1"/>
    <col min="12089" max="12089" width="11.33203125" style="1" customWidth="1"/>
    <col min="12090" max="12101" width="9.5" style="1" customWidth="1"/>
    <col min="12102" max="12105" width="7.6640625" style="1" customWidth="1"/>
    <col min="12106" max="12123" width="9.5" style="1" customWidth="1"/>
    <col min="12124" max="12124" width="8.83203125" style="1" customWidth="1"/>
    <col min="12125" max="12125" width="8.33203125" style="1" customWidth="1"/>
    <col min="12126" max="12146" width="9.5" style="1" customWidth="1"/>
    <col min="12147" max="12147" width="9" style="1" customWidth="1"/>
    <col min="12148" max="12161" width="9.5" style="1" customWidth="1"/>
    <col min="12162" max="12164" width="9.83203125" style="1" customWidth="1"/>
    <col min="12165" max="12168" width="7.1640625" style="1" customWidth="1"/>
    <col min="12169" max="12288" width="9.33203125" style="1"/>
    <col min="12289" max="12289" width="3.83203125" style="1" customWidth="1"/>
    <col min="12290" max="12290" width="6.83203125" style="1" customWidth="1"/>
    <col min="12291" max="12291" width="10" style="1" customWidth="1"/>
    <col min="12292" max="12292" width="13.33203125" style="1" customWidth="1"/>
    <col min="12293" max="12293" width="13.5" style="1" customWidth="1"/>
    <col min="12294" max="12296" width="9.5" style="1" customWidth="1"/>
    <col min="12297" max="12297" width="11.6640625" style="1" customWidth="1"/>
    <col min="12298" max="12325" width="9.5" style="1" customWidth="1"/>
    <col min="12326" max="12327" width="8.6640625" style="1" customWidth="1"/>
    <col min="12328" max="12329" width="9.6640625" style="1" customWidth="1"/>
    <col min="12330" max="12339" width="9.5" style="1" customWidth="1"/>
    <col min="12340" max="12340" width="9.6640625" style="1" customWidth="1"/>
    <col min="12341" max="12341" width="10.33203125" style="1" customWidth="1"/>
    <col min="12342" max="12342" width="8.83203125" style="1" customWidth="1"/>
    <col min="12343" max="12343" width="10.1640625" style="1" customWidth="1"/>
    <col min="12344" max="12344" width="10" style="1" customWidth="1"/>
    <col min="12345" max="12345" width="11.33203125" style="1" customWidth="1"/>
    <col min="12346" max="12357" width="9.5" style="1" customWidth="1"/>
    <col min="12358" max="12361" width="7.6640625" style="1" customWidth="1"/>
    <col min="12362" max="12379" width="9.5" style="1" customWidth="1"/>
    <col min="12380" max="12380" width="8.83203125" style="1" customWidth="1"/>
    <col min="12381" max="12381" width="8.33203125" style="1" customWidth="1"/>
    <col min="12382" max="12402" width="9.5" style="1" customWidth="1"/>
    <col min="12403" max="12403" width="9" style="1" customWidth="1"/>
    <col min="12404" max="12417" width="9.5" style="1" customWidth="1"/>
    <col min="12418" max="12420" width="9.83203125" style="1" customWidth="1"/>
    <col min="12421" max="12424" width="7.1640625" style="1" customWidth="1"/>
    <col min="12425" max="12544" width="9.33203125" style="1"/>
    <col min="12545" max="12545" width="3.83203125" style="1" customWidth="1"/>
    <col min="12546" max="12546" width="6.83203125" style="1" customWidth="1"/>
    <col min="12547" max="12547" width="10" style="1" customWidth="1"/>
    <col min="12548" max="12548" width="13.33203125" style="1" customWidth="1"/>
    <col min="12549" max="12549" width="13.5" style="1" customWidth="1"/>
    <col min="12550" max="12552" width="9.5" style="1" customWidth="1"/>
    <col min="12553" max="12553" width="11.6640625" style="1" customWidth="1"/>
    <col min="12554" max="12581" width="9.5" style="1" customWidth="1"/>
    <col min="12582" max="12583" width="8.6640625" style="1" customWidth="1"/>
    <col min="12584" max="12585" width="9.6640625" style="1" customWidth="1"/>
    <col min="12586" max="12595" width="9.5" style="1" customWidth="1"/>
    <col min="12596" max="12596" width="9.6640625" style="1" customWidth="1"/>
    <col min="12597" max="12597" width="10.33203125" style="1" customWidth="1"/>
    <col min="12598" max="12598" width="8.83203125" style="1" customWidth="1"/>
    <col min="12599" max="12599" width="10.1640625" style="1" customWidth="1"/>
    <col min="12600" max="12600" width="10" style="1" customWidth="1"/>
    <col min="12601" max="12601" width="11.33203125" style="1" customWidth="1"/>
    <col min="12602" max="12613" width="9.5" style="1" customWidth="1"/>
    <col min="12614" max="12617" width="7.6640625" style="1" customWidth="1"/>
    <col min="12618" max="12635" width="9.5" style="1" customWidth="1"/>
    <col min="12636" max="12636" width="8.83203125" style="1" customWidth="1"/>
    <col min="12637" max="12637" width="8.33203125" style="1" customWidth="1"/>
    <col min="12638" max="12658" width="9.5" style="1" customWidth="1"/>
    <col min="12659" max="12659" width="9" style="1" customWidth="1"/>
    <col min="12660" max="12673" width="9.5" style="1" customWidth="1"/>
    <col min="12674" max="12676" width="9.83203125" style="1" customWidth="1"/>
    <col min="12677" max="12680" width="7.1640625" style="1" customWidth="1"/>
    <col min="12681" max="12800" width="9.33203125" style="1"/>
    <col min="12801" max="12801" width="3.83203125" style="1" customWidth="1"/>
    <col min="12802" max="12802" width="6.83203125" style="1" customWidth="1"/>
    <col min="12803" max="12803" width="10" style="1" customWidth="1"/>
    <col min="12804" max="12804" width="13.33203125" style="1" customWidth="1"/>
    <col min="12805" max="12805" width="13.5" style="1" customWidth="1"/>
    <col min="12806" max="12808" width="9.5" style="1" customWidth="1"/>
    <col min="12809" max="12809" width="11.6640625" style="1" customWidth="1"/>
    <col min="12810" max="12837" width="9.5" style="1" customWidth="1"/>
    <col min="12838" max="12839" width="8.6640625" style="1" customWidth="1"/>
    <col min="12840" max="12841" width="9.6640625" style="1" customWidth="1"/>
    <col min="12842" max="12851" width="9.5" style="1" customWidth="1"/>
    <col min="12852" max="12852" width="9.6640625" style="1" customWidth="1"/>
    <col min="12853" max="12853" width="10.33203125" style="1" customWidth="1"/>
    <col min="12854" max="12854" width="8.83203125" style="1" customWidth="1"/>
    <col min="12855" max="12855" width="10.1640625" style="1" customWidth="1"/>
    <col min="12856" max="12856" width="10" style="1" customWidth="1"/>
    <col min="12857" max="12857" width="11.33203125" style="1" customWidth="1"/>
    <col min="12858" max="12869" width="9.5" style="1" customWidth="1"/>
    <col min="12870" max="12873" width="7.6640625" style="1" customWidth="1"/>
    <col min="12874" max="12891" width="9.5" style="1" customWidth="1"/>
    <col min="12892" max="12892" width="8.83203125" style="1" customWidth="1"/>
    <col min="12893" max="12893" width="8.33203125" style="1" customWidth="1"/>
    <col min="12894" max="12914" width="9.5" style="1" customWidth="1"/>
    <col min="12915" max="12915" width="9" style="1" customWidth="1"/>
    <col min="12916" max="12929" width="9.5" style="1" customWidth="1"/>
    <col min="12930" max="12932" width="9.83203125" style="1" customWidth="1"/>
    <col min="12933" max="12936" width="7.1640625" style="1" customWidth="1"/>
    <col min="12937" max="13056" width="9.33203125" style="1"/>
    <col min="13057" max="13057" width="3.83203125" style="1" customWidth="1"/>
    <col min="13058" max="13058" width="6.83203125" style="1" customWidth="1"/>
    <col min="13059" max="13059" width="10" style="1" customWidth="1"/>
    <col min="13060" max="13060" width="13.33203125" style="1" customWidth="1"/>
    <col min="13061" max="13061" width="13.5" style="1" customWidth="1"/>
    <col min="13062" max="13064" width="9.5" style="1" customWidth="1"/>
    <col min="13065" max="13065" width="11.6640625" style="1" customWidth="1"/>
    <col min="13066" max="13093" width="9.5" style="1" customWidth="1"/>
    <col min="13094" max="13095" width="8.6640625" style="1" customWidth="1"/>
    <col min="13096" max="13097" width="9.6640625" style="1" customWidth="1"/>
    <col min="13098" max="13107" width="9.5" style="1" customWidth="1"/>
    <col min="13108" max="13108" width="9.6640625" style="1" customWidth="1"/>
    <col min="13109" max="13109" width="10.33203125" style="1" customWidth="1"/>
    <col min="13110" max="13110" width="8.83203125" style="1" customWidth="1"/>
    <col min="13111" max="13111" width="10.1640625" style="1" customWidth="1"/>
    <col min="13112" max="13112" width="10" style="1" customWidth="1"/>
    <col min="13113" max="13113" width="11.33203125" style="1" customWidth="1"/>
    <col min="13114" max="13125" width="9.5" style="1" customWidth="1"/>
    <col min="13126" max="13129" width="7.6640625" style="1" customWidth="1"/>
    <col min="13130" max="13147" width="9.5" style="1" customWidth="1"/>
    <col min="13148" max="13148" width="8.83203125" style="1" customWidth="1"/>
    <col min="13149" max="13149" width="8.33203125" style="1" customWidth="1"/>
    <col min="13150" max="13170" width="9.5" style="1" customWidth="1"/>
    <col min="13171" max="13171" width="9" style="1" customWidth="1"/>
    <col min="13172" max="13185" width="9.5" style="1" customWidth="1"/>
    <col min="13186" max="13188" width="9.83203125" style="1" customWidth="1"/>
    <col min="13189" max="13192" width="7.1640625" style="1" customWidth="1"/>
    <col min="13193" max="13312" width="9.33203125" style="1"/>
    <col min="13313" max="13313" width="3.83203125" style="1" customWidth="1"/>
    <col min="13314" max="13314" width="6.83203125" style="1" customWidth="1"/>
    <col min="13315" max="13315" width="10" style="1" customWidth="1"/>
    <col min="13316" max="13316" width="13.33203125" style="1" customWidth="1"/>
    <col min="13317" max="13317" width="13.5" style="1" customWidth="1"/>
    <col min="13318" max="13320" width="9.5" style="1" customWidth="1"/>
    <col min="13321" max="13321" width="11.6640625" style="1" customWidth="1"/>
    <col min="13322" max="13349" width="9.5" style="1" customWidth="1"/>
    <col min="13350" max="13351" width="8.6640625" style="1" customWidth="1"/>
    <col min="13352" max="13353" width="9.6640625" style="1" customWidth="1"/>
    <col min="13354" max="13363" width="9.5" style="1" customWidth="1"/>
    <col min="13364" max="13364" width="9.6640625" style="1" customWidth="1"/>
    <col min="13365" max="13365" width="10.33203125" style="1" customWidth="1"/>
    <col min="13366" max="13366" width="8.83203125" style="1" customWidth="1"/>
    <col min="13367" max="13367" width="10.1640625" style="1" customWidth="1"/>
    <col min="13368" max="13368" width="10" style="1" customWidth="1"/>
    <col min="13369" max="13369" width="11.33203125" style="1" customWidth="1"/>
    <col min="13370" max="13381" width="9.5" style="1" customWidth="1"/>
    <col min="13382" max="13385" width="7.6640625" style="1" customWidth="1"/>
    <col min="13386" max="13403" width="9.5" style="1" customWidth="1"/>
    <col min="13404" max="13404" width="8.83203125" style="1" customWidth="1"/>
    <col min="13405" max="13405" width="8.33203125" style="1" customWidth="1"/>
    <col min="13406" max="13426" width="9.5" style="1" customWidth="1"/>
    <col min="13427" max="13427" width="9" style="1" customWidth="1"/>
    <col min="13428" max="13441" width="9.5" style="1" customWidth="1"/>
    <col min="13442" max="13444" width="9.83203125" style="1" customWidth="1"/>
    <col min="13445" max="13448" width="7.1640625" style="1" customWidth="1"/>
    <col min="13449" max="13568" width="9.33203125" style="1"/>
    <col min="13569" max="13569" width="3.83203125" style="1" customWidth="1"/>
    <col min="13570" max="13570" width="6.83203125" style="1" customWidth="1"/>
    <col min="13571" max="13571" width="10" style="1" customWidth="1"/>
    <col min="13572" max="13572" width="13.33203125" style="1" customWidth="1"/>
    <col min="13573" max="13573" width="13.5" style="1" customWidth="1"/>
    <col min="13574" max="13576" width="9.5" style="1" customWidth="1"/>
    <col min="13577" max="13577" width="11.6640625" style="1" customWidth="1"/>
    <col min="13578" max="13605" width="9.5" style="1" customWidth="1"/>
    <col min="13606" max="13607" width="8.6640625" style="1" customWidth="1"/>
    <col min="13608" max="13609" width="9.6640625" style="1" customWidth="1"/>
    <col min="13610" max="13619" width="9.5" style="1" customWidth="1"/>
    <col min="13620" max="13620" width="9.6640625" style="1" customWidth="1"/>
    <col min="13621" max="13621" width="10.33203125" style="1" customWidth="1"/>
    <col min="13622" max="13622" width="8.83203125" style="1" customWidth="1"/>
    <col min="13623" max="13623" width="10.1640625" style="1" customWidth="1"/>
    <col min="13624" max="13624" width="10" style="1" customWidth="1"/>
    <col min="13625" max="13625" width="11.33203125" style="1" customWidth="1"/>
    <col min="13626" max="13637" width="9.5" style="1" customWidth="1"/>
    <col min="13638" max="13641" width="7.6640625" style="1" customWidth="1"/>
    <col min="13642" max="13659" width="9.5" style="1" customWidth="1"/>
    <col min="13660" max="13660" width="8.83203125" style="1" customWidth="1"/>
    <col min="13661" max="13661" width="8.33203125" style="1" customWidth="1"/>
    <col min="13662" max="13682" width="9.5" style="1" customWidth="1"/>
    <col min="13683" max="13683" width="9" style="1" customWidth="1"/>
    <col min="13684" max="13697" width="9.5" style="1" customWidth="1"/>
    <col min="13698" max="13700" width="9.83203125" style="1" customWidth="1"/>
    <col min="13701" max="13704" width="7.1640625" style="1" customWidth="1"/>
    <col min="13705" max="13824" width="9.33203125" style="1"/>
    <col min="13825" max="13825" width="3.83203125" style="1" customWidth="1"/>
    <col min="13826" max="13826" width="6.83203125" style="1" customWidth="1"/>
    <col min="13827" max="13827" width="10" style="1" customWidth="1"/>
    <col min="13828" max="13828" width="13.33203125" style="1" customWidth="1"/>
    <col min="13829" max="13829" width="13.5" style="1" customWidth="1"/>
    <col min="13830" max="13832" width="9.5" style="1" customWidth="1"/>
    <col min="13833" max="13833" width="11.6640625" style="1" customWidth="1"/>
    <col min="13834" max="13861" width="9.5" style="1" customWidth="1"/>
    <col min="13862" max="13863" width="8.6640625" style="1" customWidth="1"/>
    <col min="13864" max="13865" width="9.6640625" style="1" customWidth="1"/>
    <col min="13866" max="13875" width="9.5" style="1" customWidth="1"/>
    <col min="13876" max="13876" width="9.6640625" style="1" customWidth="1"/>
    <col min="13877" max="13877" width="10.33203125" style="1" customWidth="1"/>
    <col min="13878" max="13878" width="8.83203125" style="1" customWidth="1"/>
    <col min="13879" max="13879" width="10.1640625" style="1" customWidth="1"/>
    <col min="13880" max="13880" width="10" style="1" customWidth="1"/>
    <col min="13881" max="13881" width="11.33203125" style="1" customWidth="1"/>
    <col min="13882" max="13893" width="9.5" style="1" customWidth="1"/>
    <col min="13894" max="13897" width="7.6640625" style="1" customWidth="1"/>
    <col min="13898" max="13915" width="9.5" style="1" customWidth="1"/>
    <col min="13916" max="13916" width="8.83203125" style="1" customWidth="1"/>
    <col min="13917" max="13917" width="8.33203125" style="1" customWidth="1"/>
    <col min="13918" max="13938" width="9.5" style="1" customWidth="1"/>
    <col min="13939" max="13939" width="9" style="1" customWidth="1"/>
    <col min="13940" max="13953" width="9.5" style="1" customWidth="1"/>
    <col min="13954" max="13956" width="9.83203125" style="1" customWidth="1"/>
    <col min="13957" max="13960" width="7.1640625" style="1" customWidth="1"/>
    <col min="13961" max="14080" width="9.33203125" style="1"/>
    <col min="14081" max="14081" width="3.83203125" style="1" customWidth="1"/>
    <col min="14082" max="14082" width="6.83203125" style="1" customWidth="1"/>
    <col min="14083" max="14083" width="10" style="1" customWidth="1"/>
    <col min="14084" max="14084" width="13.33203125" style="1" customWidth="1"/>
    <col min="14085" max="14085" width="13.5" style="1" customWidth="1"/>
    <col min="14086" max="14088" width="9.5" style="1" customWidth="1"/>
    <col min="14089" max="14089" width="11.6640625" style="1" customWidth="1"/>
    <col min="14090" max="14117" width="9.5" style="1" customWidth="1"/>
    <col min="14118" max="14119" width="8.6640625" style="1" customWidth="1"/>
    <col min="14120" max="14121" width="9.6640625" style="1" customWidth="1"/>
    <col min="14122" max="14131" width="9.5" style="1" customWidth="1"/>
    <col min="14132" max="14132" width="9.6640625" style="1" customWidth="1"/>
    <col min="14133" max="14133" width="10.33203125" style="1" customWidth="1"/>
    <col min="14134" max="14134" width="8.83203125" style="1" customWidth="1"/>
    <col min="14135" max="14135" width="10.1640625" style="1" customWidth="1"/>
    <col min="14136" max="14136" width="10" style="1" customWidth="1"/>
    <col min="14137" max="14137" width="11.33203125" style="1" customWidth="1"/>
    <col min="14138" max="14149" width="9.5" style="1" customWidth="1"/>
    <col min="14150" max="14153" width="7.6640625" style="1" customWidth="1"/>
    <col min="14154" max="14171" width="9.5" style="1" customWidth="1"/>
    <col min="14172" max="14172" width="8.83203125" style="1" customWidth="1"/>
    <col min="14173" max="14173" width="8.33203125" style="1" customWidth="1"/>
    <col min="14174" max="14194" width="9.5" style="1" customWidth="1"/>
    <col min="14195" max="14195" width="9" style="1" customWidth="1"/>
    <col min="14196" max="14209" width="9.5" style="1" customWidth="1"/>
    <col min="14210" max="14212" width="9.83203125" style="1" customWidth="1"/>
    <col min="14213" max="14216" width="7.1640625" style="1" customWidth="1"/>
    <col min="14217" max="14336" width="9.33203125" style="1"/>
    <col min="14337" max="14337" width="3.83203125" style="1" customWidth="1"/>
    <col min="14338" max="14338" width="6.83203125" style="1" customWidth="1"/>
    <col min="14339" max="14339" width="10" style="1" customWidth="1"/>
    <col min="14340" max="14340" width="13.33203125" style="1" customWidth="1"/>
    <col min="14341" max="14341" width="13.5" style="1" customWidth="1"/>
    <col min="14342" max="14344" width="9.5" style="1" customWidth="1"/>
    <col min="14345" max="14345" width="11.6640625" style="1" customWidth="1"/>
    <col min="14346" max="14373" width="9.5" style="1" customWidth="1"/>
    <col min="14374" max="14375" width="8.6640625" style="1" customWidth="1"/>
    <col min="14376" max="14377" width="9.6640625" style="1" customWidth="1"/>
    <col min="14378" max="14387" width="9.5" style="1" customWidth="1"/>
    <col min="14388" max="14388" width="9.6640625" style="1" customWidth="1"/>
    <col min="14389" max="14389" width="10.33203125" style="1" customWidth="1"/>
    <col min="14390" max="14390" width="8.83203125" style="1" customWidth="1"/>
    <col min="14391" max="14391" width="10.1640625" style="1" customWidth="1"/>
    <col min="14392" max="14392" width="10" style="1" customWidth="1"/>
    <col min="14393" max="14393" width="11.33203125" style="1" customWidth="1"/>
    <col min="14394" max="14405" width="9.5" style="1" customWidth="1"/>
    <col min="14406" max="14409" width="7.6640625" style="1" customWidth="1"/>
    <col min="14410" max="14427" width="9.5" style="1" customWidth="1"/>
    <col min="14428" max="14428" width="8.83203125" style="1" customWidth="1"/>
    <col min="14429" max="14429" width="8.33203125" style="1" customWidth="1"/>
    <col min="14430" max="14450" width="9.5" style="1" customWidth="1"/>
    <col min="14451" max="14451" width="9" style="1" customWidth="1"/>
    <col min="14452" max="14465" width="9.5" style="1" customWidth="1"/>
    <col min="14466" max="14468" width="9.83203125" style="1" customWidth="1"/>
    <col min="14469" max="14472" width="7.1640625" style="1" customWidth="1"/>
    <col min="14473" max="14592" width="9.33203125" style="1"/>
    <col min="14593" max="14593" width="3.83203125" style="1" customWidth="1"/>
    <col min="14594" max="14594" width="6.83203125" style="1" customWidth="1"/>
    <col min="14595" max="14595" width="10" style="1" customWidth="1"/>
    <col min="14596" max="14596" width="13.33203125" style="1" customWidth="1"/>
    <col min="14597" max="14597" width="13.5" style="1" customWidth="1"/>
    <col min="14598" max="14600" width="9.5" style="1" customWidth="1"/>
    <col min="14601" max="14601" width="11.6640625" style="1" customWidth="1"/>
    <col min="14602" max="14629" width="9.5" style="1" customWidth="1"/>
    <col min="14630" max="14631" width="8.6640625" style="1" customWidth="1"/>
    <col min="14632" max="14633" width="9.6640625" style="1" customWidth="1"/>
    <col min="14634" max="14643" width="9.5" style="1" customWidth="1"/>
    <col min="14644" max="14644" width="9.6640625" style="1" customWidth="1"/>
    <col min="14645" max="14645" width="10.33203125" style="1" customWidth="1"/>
    <col min="14646" max="14646" width="8.83203125" style="1" customWidth="1"/>
    <col min="14647" max="14647" width="10.1640625" style="1" customWidth="1"/>
    <col min="14648" max="14648" width="10" style="1" customWidth="1"/>
    <col min="14649" max="14649" width="11.33203125" style="1" customWidth="1"/>
    <col min="14650" max="14661" width="9.5" style="1" customWidth="1"/>
    <col min="14662" max="14665" width="7.6640625" style="1" customWidth="1"/>
    <col min="14666" max="14683" width="9.5" style="1" customWidth="1"/>
    <col min="14684" max="14684" width="8.83203125" style="1" customWidth="1"/>
    <col min="14685" max="14685" width="8.33203125" style="1" customWidth="1"/>
    <col min="14686" max="14706" width="9.5" style="1" customWidth="1"/>
    <col min="14707" max="14707" width="9" style="1" customWidth="1"/>
    <col min="14708" max="14721" width="9.5" style="1" customWidth="1"/>
    <col min="14722" max="14724" width="9.83203125" style="1" customWidth="1"/>
    <col min="14725" max="14728" width="7.1640625" style="1" customWidth="1"/>
    <col min="14729" max="14848" width="9.33203125" style="1"/>
    <col min="14849" max="14849" width="3.83203125" style="1" customWidth="1"/>
    <col min="14850" max="14850" width="6.83203125" style="1" customWidth="1"/>
    <col min="14851" max="14851" width="10" style="1" customWidth="1"/>
    <col min="14852" max="14852" width="13.33203125" style="1" customWidth="1"/>
    <col min="14853" max="14853" width="13.5" style="1" customWidth="1"/>
    <col min="14854" max="14856" width="9.5" style="1" customWidth="1"/>
    <col min="14857" max="14857" width="11.6640625" style="1" customWidth="1"/>
    <col min="14858" max="14885" width="9.5" style="1" customWidth="1"/>
    <col min="14886" max="14887" width="8.6640625" style="1" customWidth="1"/>
    <col min="14888" max="14889" width="9.6640625" style="1" customWidth="1"/>
    <col min="14890" max="14899" width="9.5" style="1" customWidth="1"/>
    <col min="14900" max="14900" width="9.6640625" style="1" customWidth="1"/>
    <col min="14901" max="14901" width="10.33203125" style="1" customWidth="1"/>
    <col min="14902" max="14902" width="8.83203125" style="1" customWidth="1"/>
    <col min="14903" max="14903" width="10.1640625" style="1" customWidth="1"/>
    <col min="14904" max="14904" width="10" style="1" customWidth="1"/>
    <col min="14905" max="14905" width="11.33203125" style="1" customWidth="1"/>
    <col min="14906" max="14917" width="9.5" style="1" customWidth="1"/>
    <col min="14918" max="14921" width="7.6640625" style="1" customWidth="1"/>
    <col min="14922" max="14939" width="9.5" style="1" customWidth="1"/>
    <col min="14940" max="14940" width="8.83203125" style="1" customWidth="1"/>
    <col min="14941" max="14941" width="8.33203125" style="1" customWidth="1"/>
    <col min="14942" max="14962" width="9.5" style="1" customWidth="1"/>
    <col min="14963" max="14963" width="9" style="1" customWidth="1"/>
    <col min="14964" max="14977" width="9.5" style="1" customWidth="1"/>
    <col min="14978" max="14980" width="9.83203125" style="1" customWidth="1"/>
    <col min="14981" max="14984" width="7.1640625" style="1" customWidth="1"/>
    <col min="14985" max="15104" width="9.33203125" style="1"/>
    <col min="15105" max="15105" width="3.83203125" style="1" customWidth="1"/>
    <col min="15106" max="15106" width="6.83203125" style="1" customWidth="1"/>
    <col min="15107" max="15107" width="10" style="1" customWidth="1"/>
    <col min="15108" max="15108" width="13.33203125" style="1" customWidth="1"/>
    <col min="15109" max="15109" width="13.5" style="1" customWidth="1"/>
    <col min="15110" max="15112" width="9.5" style="1" customWidth="1"/>
    <col min="15113" max="15113" width="11.6640625" style="1" customWidth="1"/>
    <col min="15114" max="15141" width="9.5" style="1" customWidth="1"/>
    <col min="15142" max="15143" width="8.6640625" style="1" customWidth="1"/>
    <col min="15144" max="15145" width="9.6640625" style="1" customWidth="1"/>
    <col min="15146" max="15155" width="9.5" style="1" customWidth="1"/>
    <col min="15156" max="15156" width="9.6640625" style="1" customWidth="1"/>
    <col min="15157" max="15157" width="10.33203125" style="1" customWidth="1"/>
    <col min="15158" max="15158" width="8.83203125" style="1" customWidth="1"/>
    <col min="15159" max="15159" width="10.1640625" style="1" customWidth="1"/>
    <col min="15160" max="15160" width="10" style="1" customWidth="1"/>
    <col min="15161" max="15161" width="11.33203125" style="1" customWidth="1"/>
    <col min="15162" max="15173" width="9.5" style="1" customWidth="1"/>
    <col min="15174" max="15177" width="7.6640625" style="1" customWidth="1"/>
    <col min="15178" max="15195" width="9.5" style="1" customWidth="1"/>
    <col min="15196" max="15196" width="8.83203125" style="1" customWidth="1"/>
    <col min="15197" max="15197" width="8.33203125" style="1" customWidth="1"/>
    <col min="15198" max="15218" width="9.5" style="1" customWidth="1"/>
    <col min="15219" max="15219" width="9" style="1" customWidth="1"/>
    <col min="15220" max="15233" width="9.5" style="1" customWidth="1"/>
    <col min="15234" max="15236" width="9.83203125" style="1" customWidth="1"/>
    <col min="15237" max="15240" width="7.1640625" style="1" customWidth="1"/>
    <col min="15241" max="15360" width="9.33203125" style="1"/>
    <col min="15361" max="15361" width="3.83203125" style="1" customWidth="1"/>
    <col min="15362" max="15362" width="6.83203125" style="1" customWidth="1"/>
    <col min="15363" max="15363" width="10" style="1" customWidth="1"/>
    <col min="15364" max="15364" width="13.33203125" style="1" customWidth="1"/>
    <col min="15365" max="15365" width="13.5" style="1" customWidth="1"/>
    <col min="15366" max="15368" width="9.5" style="1" customWidth="1"/>
    <col min="15369" max="15369" width="11.6640625" style="1" customWidth="1"/>
    <col min="15370" max="15397" width="9.5" style="1" customWidth="1"/>
    <col min="15398" max="15399" width="8.6640625" style="1" customWidth="1"/>
    <col min="15400" max="15401" width="9.6640625" style="1" customWidth="1"/>
    <col min="15402" max="15411" width="9.5" style="1" customWidth="1"/>
    <col min="15412" max="15412" width="9.6640625" style="1" customWidth="1"/>
    <col min="15413" max="15413" width="10.33203125" style="1" customWidth="1"/>
    <col min="15414" max="15414" width="8.83203125" style="1" customWidth="1"/>
    <col min="15415" max="15415" width="10.1640625" style="1" customWidth="1"/>
    <col min="15416" max="15416" width="10" style="1" customWidth="1"/>
    <col min="15417" max="15417" width="11.33203125" style="1" customWidth="1"/>
    <col min="15418" max="15429" width="9.5" style="1" customWidth="1"/>
    <col min="15430" max="15433" width="7.6640625" style="1" customWidth="1"/>
    <col min="15434" max="15451" width="9.5" style="1" customWidth="1"/>
    <col min="15452" max="15452" width="8.83203125" style="1" customWidth="1"/>
    <col min="15453" max="15453" width="8.33203125" style="1" customWidth="1"/>
    <col min="15454" max="15474" width="9.5" style="1" customWidth="1"/>
    <col min="15475" max="15475" width="9" style="1" customWidth="1"/>
    <col min="15476" max="15489" width="9.5" style="1" customWidth="1"/>
    <col min="15490" max="15492" width="9.83203125" style="1" customWidth="1"/>
    <col min="15493" max="15496" width="7.1640625" style="1" customWidth="1"/>
    <col min="15497" max="15616" width="9.33203125" style="1"/>
    <col min="15617" max="15617" width="3.83203125" style="1" customWidth="1"/>
    <col min="15618" max="15618" width="6.83203125" style="1" customWidth="1"/>
    <col min="15619" max="15619" width="10" style="1" customWidth="1"/>
    <col min="15620" max="15620" width="13.33203125" style="1" customWidth="1"/>
    <col min="15621" max="15621" width="13.5" style="1" customWidth="1"/>
    <col min="15622" max="15624" width="9.5" style="1" customWidth="1"/>
    <col min="15625" max="15625" width="11.6640625" style="1" customWidth="1"/>
    <col min="15626" max="15653" width="9.5" style="1" customWidth="1"/>
    <col min="15654" max="15655" width="8.6640625" style="1" customWidth="1"/>
    <col min="15656" max="15657" width="9.6640625" style="1" customWidth="1"/>
    <col min="15658" max="15667" width="9.5" style="1" customWidth="1"/>
    <col min="15668" max="15668" width="9.6640625" style="1" customWidth="1"/>
    <col min="15669" max="15669" width="10.33203125" style="1" customWidth="1"/>
    <col min="15670" max="15670" width="8.83203125" style="1" customWidth="1"/>
    <col min="15671" max="15671" width="10.1640625" style="1" customWidth="1"/>
    <col min="15672" max="15672" width="10" style="1" customWidth="1"/>
    <col min="15673" max="15673" width="11.33203125" style="1" customWidth="1"/>
    <col min="15674" max="15685" width="9.5" style="1" customWidth="1"/>
    <col min="15686" max="15689" width="7.6640625" style="1" customWidth="1"/>
    <col min="15690" max="15707" width="9.5" style="1" customWidth="1"/>
    <col min="15708" max="15708" width="8.83203125" style="1" customWidth="1"/>
    <col min="15709" max="15709" width="8.33203125" style="1" customWidth="1"/>
    <col min="15710" max="15730" width="9.5" style="1" customWidth="1"/>
    <col min="15731" max="15731" width="9" style="1" customWidth="1"/>
    <col min="15732" max="15745" width="9.5" style="1" customWidth="1"/>
    <col min="15746" max="15748" width="9.83203125" style="1" customWidth="1"/>
    <col min="15749" max="15752" width="7.1640625" style="1" customWidth="1"/>
    <col min="15753" max="15872" width="9.33203125" style="1"/>
    <col min="15873" max="15873" width="3.83203125" style="1" customWidth="1"/>
    <col min="15874" max="15874" width="6.83203125" style="1" customWidth="1"/>
    <col min="15875" max="15875" width="10" style="1" customWidth="1"/>
    <col min="15876" max="15876" width="13.33203125" style="1" customWidth="1"/>
    <col min="15877" max="15877" width="13.5" style="1" customWidth="1"/>
    <col min="15878" max="15880" width="9.5" style="1" customWidth="1"/>
    <col min="15881" max="15881" width="11.6640625" style="1" customWidth="1"/>
    <col min="15882" max="15909" width="9.5" style="1" customWidth="1"/>
    <col min="15910" max="15911" width="8.6640625" style="1" customWidth="1"/>
    <col min="15912" max="15913" width="9.6640625" style="1" customWidth="1"/>
    <col min="15914" max="15923" width="9.5" style="1" customWidth="1"/>
    <col min="15924" max="15924" width="9.6640625" style="1" customWidth="1"/>
    <col min="15925" max="15925" width="10.33203125" style="1" customWidth="1"/>
    <col min="15926" max="15926" width="8.83203125" style="1" customWidth="1"/>
    <col min="15927" max="15927" width="10.1640625" style="1" customWidth="1"/>
    <col min="15928" max="15928" width="10" style="1" customWidth="1"/>
    <col min="15929" max="15929" width="11.33203125" style="1" customWidth="1"/>
    <col min="15930" max="15941" width="9.5" style="1" customWidth="1"/>
    <col min="15942" max="15945" width="7.6640625" style="1" customWidth="1"/>
    <col min="15946" max="15963" width="9.5" style="1" customWidth="1"/>
    <col min="15964" max="15964" width="8.83203125" style="1" customWidth="1"/>
    <col min="15965" max="15965" width="8.33203125" style="1" customWidth="1"/>
    <col min="15966" max="15986" width="9.5" style="1" customWidth="1"/>
    <col min="15987" max="15987" width="9" style="1" customWidth="1"/>
    <col min="15988" max="16001" width="9.5" style="1" customWidth="1"/>
    <col min="16002" max="16004" width="9.83203125" style="1" customWidth="1"/>
    <col min="16005" max="16008" width="7.1640625" style="1" customWidth="1"/>
    <col min="16009" max="16128" width="9.33203125" style="1"/>
    <col min="16129" max="16129" width="3.83203125" style="1" customWidth="1"/>
    <col min="16130" max="16130" width="6.83203125" style="1" customWidth="1"/>
    <col min="16131" max="16131" width="10" style="1" customWidth="1"/>
    <col min="16132" max="16132" width="13.33203125" style="1" customWidth="1"/>
    <col min="16133" max="16133" width="13.5" style="1" customWidth="1"/>
    <col min="16134" max="16136" width="9.5" style="1" customWidth="1"/>
    <col min="16137" max="16137" width="11.6640625" style="1" customWidth="1"/>
    <col min="16138" max="16165" width="9.5" style="1" customWidth="1"/>
    <col min="16166" max="16167" width="8.6640625" style="1" customWidth="1"/>
    <col min="16168" max="16169" width="9.6640625" style="1" customWidth="1"/>
    <col min="16170" max="16179" width="9.5" style="1" customWidth="1"/>
    <col min="16180" max="16180" width="9.6640625" style="1" customWidth="1"/>
    <col min="16181" max="16181" width="10.33203125" style="1" customWidth="1"/>
    <col min="16182" max="16182" width="8.83203125" style="1" customWidth="1"/>
    <col min="16183" max="16183" width="10.1640625" style="1" customWidth="1"/>
    <col min="16184" max="16184" width="10" style="1" customWidth="1"/>
    <col min="16185" max="16185" width="11.33203125" style="1" customWidth="1"/>
    <col min="16186" max="16197" width="9.5" style="1" customWidth="1"/>
    <col min="16198" max="16201" width="7.6640625" style="1" customWidth="1"/>
    <col min="16202" max="16219" width="9.5" style="1" customWidth="1"/>
    <col min="16220" max="16220" width="8.83203125" style="1" customWidth="1"/>
    <col min="16221" max="16221" width="8.33203125" style="1" customWidth="1"/>
    <col min="16222" max="16242" width="9.5" style="1" customWidth="1"/>
    <col min="16243" max="16243" width="9" style="1" customWidth="1"/>
    <col min="16244" max="16257" width="9.5" style="1" customWidth="1"/>
    <col min="16258" max="16260" width="9.83203125" style="1" customWidth="1"/>
    <col min="16261" max="16264" width="7.1640625" style="1" customWidth="1"/>
    <col min="16265" max="16384" width="9.33203125" style="1"/>
  </cols>
  <sheetData>
    <row r="2" spans="2:133" ht="11.25" customHeight="1" x14ac:dyDescent="0.2">
      <c r="C2" s="224" t="s">
        <v>0</v>
      </c>
      <c r="D2" s="225"/>
      <c r="E2" s="365" t="s">
        <v>1</v>
      </c>
      <c r="F2" s="366"/>
      <c r="G2" s="367"/>
      <c r="H2" s="2"/>
      <c r="I2" s="2"/>
      <c r="S2" s="224" t="s">
        <v>2</v>
      </c>
      <c r="T2" s="226"/>
      <c r="U2" s="368">
        <v>-82</v>
      </c>
      <c r="V2" s="369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BF2" s="3"/>
      <c r="BG2" s="3"/>
      <c r="BH2" s="3"/>
      <c r="BI2" s="3"/>
      <c r="CL2" s="146"/>
      <c r="CM2" s="145"/>
      <c r="CN2" s="271"/>
      <c r="CO2" s="271"/>
    </row>
    <row r="3" spans="2:133" ht="11.25" customHeight="1" x14ac:dyDescent="0.2">
      <c r="C3" s="4" t="s">
        <v>3</v>
      </c>
      <c r="D3" s="5"/>
      <c r="E3" s="6" t="str">
        <f>+[1]TOTALS!M4</f>
        <v>LOWELL MINERAL EXPLORATION ECUADOR S.A.</v>
      </c>
      <c r="F3" s="2"/>
      <c r="G3" s="7"/>
      <c r="H3" s="2"/>
      <c r="I3" s="2"/>
      <c r="S3" s="4" t="s">
        <v>4</v>
      </c>
      <c r="T3" s="9"/>
      <c r="U3" s="102"/>
      <c r="V3" s="103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BF3" s="8"/>
      <c r="BG3" s="8"/>
      <c r="BH3" s="8"/>
      <c r="BI3" s="8"/>
      <c r="CL3" s="146"/>
      <c r="CM3" s="145"/>
      <c r="CN3" s="272"/>
      <c r="CO3" s="272"/>
      <c r="EA3" s="58"/>
      <c r="EB3" s="58"/>
      <c r="EC3" s="147"/>
    </row>
    <row r="4" spans="2:133" ht="11.25" customHeight="1" x14ac:dyDescent="0.2">
      <c r="C4" s="4" t="s">
        <v>5</v>
      </c>
      <c r="D4" s="5"/>
      <c r="E4" s="273" t="s">
        <v>138</v>
      </c>
      <c r="F4" s="274"/>
      <c r="G4" s="275"/>
      <c r="H4" s="2"/>
      <c r="I4" s="2"/>
      <c r="S4" s="4" t="s">
        <v>6</v>
      </c>
      <c r="T4" s="9"/>
      <c r="U4" s="102"/>
      <c r="V4" s="103"/>
      <c r="AH4" s="8"/>
      <c r="AI4" s="8"/>
      <c r="AJ4" s="8"/>
      <c r="AK4" s="8"/>
      <c r="AL4" s="8"/>
      <c r="AM4" s="8"/>
      <c r="AN4" s="8"/>
      <c r="AO4" s="8"/>
      <c r="AP4" s="8"/>
      <c r="AQ4" s="8"/>
      <c r="AR4" s="267">
        <f>196.87-18.01</f>
        <v>178.86</v>
      </c>
      <c r="AS4" s="8"/>
      <c r="AT4" s="8"/>
      <c r="AU4" s="8"/>
      <c r="AV4" s="8"/>
      <c r="AW4" s="8"/>
      <c r="BF4" s="8"/>
      <c r="BG4" s="8"/>
      <c r="BH4" s="8"/>
      <c r="BI4" s="8"/>
      <c r="CL4" s="146"/>
      <c r="CM4" s="145"/>
      <c r="CN4" s="272"/>
      <c r="CO4" s="272"/>
      <c r="EA4" s="58"/>
      <c r="EB4" s="58"/>
    </row>
    <row r="5" spans="2:133" ht="11.25" customHeight="1" x14ac:dyDescent="0.2">
      <c r="C5" s="10" t="s">
        <v>7</v>
      </c>
      <c r="D5" s="227"/>
      <c r="E5" s="279" t="s">
        <v>148</v>
      </c>
      <c r="F5" s="370"/>
      <c r="G5" s="371"/>
      <c r="H5" s="2"/>
      <c r="I5" s="2"/>
      <c r="S5" s="10" t="s">
        <v>8</v>
      </c>
      <c r="T5" s="228"/>
      <c r="U5" s="104"/>
      <c r="V5" s="229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BF5" s="11"/>
      <c r="BG5" s="11"/>
      <c r="BH5" s="11"/>
      <c r="BI5" s="11"/>
      <c r="CL5" s="146"/>
      <c r="CM5" s="145"/>
      <c r="CN5" s="280"/>
      <c r="CO5" s="280"/>
    </row>
    <row r="6" spans="2:133" ht="11.25" customHeight="1" x14ac:dyDescent="0.2">
      <c r="E6" s="1"/>
      <c r="H6" s="12"/>
      <c r="M6" s="12"/>
    </row>
    <row r="7" spans="2:133" ht="11.25" customHeight="1" thickBot="1" x14ac:dyDescent="0.25">
      <c r="E7" s="13"/>
      <c r="F7" s="144"/>
      <c r="G7" s="144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2:133" s="14" customFormat="1" ht="11.25" customHeight="1" thickBot="1" x14ac:dyDescent="0.25">
      <c r="B8" s="285" t="s">
        <v>9</v>
      </c>
      <c r="C8" s="288" t="s">
        <v>10</v>
      </c>
      <c r="D8" s="289"/>
      <c r="E8" s="290"/>
      <c r="F8" s="276">
        <v>44850</v>
      </c>
      <c r="G8" s="277"/>
      <c r="H8" s="277"/>
      <c r="I8" s="277"/>
      <c r="J8" s="276">
        <f>+F8+1</f>
        <v>44851</v>
      </c>
      <c r="K8" s="277"/>
      <c r="L8" s="277"/>
      <c r="M8" s="278"/>
      <c r="N8" s="276">
        <f>+J8+1</f>
        <v>44852</v>
      </c>
      <c r="O8" s="277"/>
      <c r="P8" s="277"/>
      <c r="Q8" s="278"/>
      <c r="R8" s="276">
        <f>+N8+1</f>
        <v>44853</v>
      </c>
      <c r="S8" s="277"/>
      <c r="T8" s="277"/>
      <c r="U8" s="278"/>
      <c r="V8" s="276">
        <f>+R8+1</f>
        <v>44854</v>
      </c>
      <c r="W8" s="277"/>
      <c r="X8" s="277"/>
      <c r="Y8" s="278"/>
      <c r="Z8" s="276">
        <f>+V8+1</f>
        <v>44855</v>
      </c>
      <c r="AA8" s="277"/>
      <c r="AB8" s="277"/>
      <c r="AC8" s="278"/>
      <c r="AD8" s="276">
        <f>+Z8+1</f>
        <v>44856</v>
      </c>
      <c r="AE8" s="277"/>
      <c r="AF8" s="277"/>
      <c r="AG8" s="278"/>
      <c r="AH8" s="276">
        <f>+AD8+1</f>
        <v>44857</v>
      </c>
      <c r="AI8" s="277"/>
      <c r="AJ8" s="277"/>
      <c r="AK8" s="278"/>
      <c r="AL8" s="276">
        <f>+AH8+1</f>
        <v>44858</v>
      </c>
      <c r="AM8" s="277"/>
      <c r="AN8" s="277"/>
      <c r="AO8" s="278"/>
      <c r="AP8" s="276">
        <f>+AL8+1</f>
        <v>44859</v>
      </c>
      <c r="AQ8" s="277"/>
      <c r="AR8" s="277"/>
      <c r="AS8" s="278"/>
      <c r="AT8" s="276">
        <f>+AP8+1</f>
        <v>44860</v>
      </c>
      <c r="AU8" s="277"/>
      <c r="AV8" s="277"/>
      <c r="AW8" s="278"/>
      <c r="AX8" s="276">
        <f>+AT8+1</f>
        <v>44861</v>
      </c>
      <c r="AY8" s="277"/>
      <c r="AZ8" s="277"/>
      <c r="BA8" s="278"/>
      <c r="BB8" s="276">
        <f>+AX8+1</f>
        <v>44862</v>
      </c>
      <c r="BC8" s="277"/>
      <c r="BD8" s="277"/>
      <c r="BE8" s="278"/>
      <c r="BF8" s="276">
        <f>+BB8+1</f>
        <v>44863</v>
      </c>
      <c r="BG8" s="277"/>
      <c r="BH8" s="277"/>
      <c r="BI8" s="278"/>
      <c r="BJ8" s="276">
        <f>+BF8+1</f>
        <v>44864</v>
      </c>
      <c r="BK8" s="277"/>
      <c r="BL8" s="277"/>
      <c r="BM8" s="278"/>
      <c r="BN8" s="276">
        <f>+BJ8+1</f>
        <v>44865</v>
      </c>
      <c r="BO8" s="277"/>
      <c r="BP8" s="277"/>
      <c r="BQ8" s="278"/>
      <c r="BR8" s="276"/>
      <c r="BS8" s="277"/>
      <c r="BT8" s="277"/>
      <c r="BU8" s="278"/>
      <c r="BV8" s="276"/>
      <c r="BW8" s="277"/>
      <c r="BX8" s="277"/>
      <c r="BY8" s="278"/>
      <c r="BZ8" s="276"/>
      <c r="CA8" s="277"/>
      <c r="CB8" s="277"/>
      <c r="CC8" s="278"/>
      <c r="CD8" s="276"/>
      <c r="CE8" s="277"/>
      <c r="CF8" s="277"/>
      <c r="CG8" s="278"/>
      <c r="CH8" s="276"/>
      <c r="CI8" s="277"/>
      <c r="CJ8" s="277"/>
      <c r="CK8" s="278"/>
      <c r="CL8" s="276"/>
      <c r="CM8" s="277"/>
      <c r="CN8" s="277"/>
      <c r="CO8" s="278"/>
      <c r="CP8" s="276"/>
      <c r="CQ8" s="277"/>
      <c r="CR8" s="277"/>
      <c r="CS8" s="278"/>
      <c r="CT8" s="276"/>
      <c r="CU8" s="277"/>
      <c r="CV8" s="277"/>
      <c r="CW8" s="278"/>
      <c r="CX8" s="276"/>
      <c r="CY8" s="277"/>
      <c r="CZ8" s="277"/>
      <c r="DA8" s="278"/>
      <c r="DB8" s="276"/>
      <c r="DC8" s="277"/>
      <c r="DD8" s="277"/>
      <c r="DE8" s="278"/>
      <c r="DF8" s="276"/>
      <c r="DG8" s="277"/>
      <c r="DH8" s="277"/>
      <c r="DI8" s="278"/>
      <c r="DJ8" s="276"/>
      <c r="DK8" s="277"/>
      <c r="DL8" s="277"/>
      <c r="DM8" s="278"/>
      <c r="DN8" s="276"/>
      <c r="DO8" s="277"/>
      <c r="DP8" s="277"/>
      <c r="DQ8" s="278"/>
      <c r="DR8" s="276"/>
      <c r="DS8" s="277"/>
      <c r="DT8" s="277"/>
      <c r="DU8" s="278"/>
      <c r="DV8" s="276"/>
      <c r="DW8" s="277"/>
      <c r="DX8" s="277"/>
      <c r="DY8" s="278"/>
      <c r="DZ8" s="230" t="s">
        <v>11</v>
      </c>
    </row>
    <row r="9" spans="2:133" s="14" customFormat="1" ht="11.25" customHeight="1" thickBot="1" x14ac:dyDescent="0.25">
      <c r="B9" s="286"/>
      <c r="C9" s="291"/>
      <c r="D9" s="292"/>
      <c r="E9" s="293"/>
      <c r="F9" s="301" t="s">
        <v>12</v>
      </c>
      <c r="G9" s="300"/>
      <c r="H9" s="297" t="s">
        <v>13</v>
      </c>
      <c r="I9" s="298"/>
      <c r="J9" s="299" t="s">
        <v>12</v>
      </c>
      <c r="K9" s="300"/>
      <c r="L9" s="297" t="s">
        <v>13</v>
      </c>
      <c r="M9" s="298"/>
      <c r="N9" s="299" t="s">
        <v>12</v>
      </c>
      <c r="O9" s="300"/>
      <c r="P9" s="297" t="s">
        <v>13</v>
      </c>
      <c r="Q9" s="298"/>
      <c r="R9" s="299" t="s">
        <v>12</v>
      </c>
      <c r="S9" s="300"/>
      <c r="T9" s="297" t="s">
        <v>13</v>
      </c>
      <c r="U9" s="298"/>
      <c r="V9" s="299" t="s">
        <v>12</v>
      </c>
      <c r="W9" s="300"/>
      <c r="X9" s="297" t="s">
        <v>13</v>
      </c>
      <c r="Y9" s="298"/>
      <c r="Z9" s="299" t="s">
        <v>12</v>
      </c>
      <c r="AA9" s="300"/>
      <c r="AB9" s="297" t="s">
        <v>13</v>
      </c>
      <c r="AC9" s="298"/>
      <c r="AD9" s="299" t="s">
        <v>12</v>
      </c>
      <c r="AE9" s="300"/>
      <c r="AF9" s="297" t="s">
        <v>13</v>
      </c>
      <c r="AG9" s="298"/>
      <c r="AH9" s="299" t="s">
        <v>12</v>
      </c>
      <c r="AI9" s="300"/>
      <c r="AJ9" s="297" t="s">
        <v>13</v>
      </c>
      <c r="AK9" s="298"/>
      <c r="AL9" s="299" t="s">
        <v>12</v>
      </c>
      <c r="AM9" s="300"/>
      <c r="AN9" s="297" t="s">
        <v>13</v>
      </c>
      <c r="AO9" s="298"/>
      <c r="AP9" s="299" t="s">
        <v>12</v>
      </c>
      <c r="AQ9" s="300"/>
      <c r="AR9" s="297" t="s">
        <v>13</v>
      </c>
      <c r="AS9" s="298"/>
      <c r="AT9" s="299" t="s">
        <v>12</v>
      </c>
      <c r="AU9" s="300"/>
      <c r="AV9" s="297" t="s">
        <v>13</v>
      </c>
      <c r="AW9" s="298"/>
      <c r="AX9" s="299" t="s">
        <v>12</v>
      </c>
      <c r="AY9" s="300"/>
      <c r="AZ9" s="297" t="s">
        <v>13</v>
      </c>
      <c r="BA9" s="298"/>
      <c r="BB9" s="299" t="s">
        <v>12</v>
      </c>
      <c r="BC9" s="300"/>
      <c r="BD9" s="297" t="s">
        <v>13</v>
      </c>
      <c r="BE9" s="298"/>
      <c r="BF9" s="299" t="s">
        <v>12</v>
      </c>
      <c r="BG9" s="300"/>
      <c r="BH9" s="297" t="s">
        <v>13</v>
      </c>
      <c r="BI9" s="298"/>
      <c r="BJ9" s="299" t="s">
        <v>12</v>
      </c>
      <c r="BK9" s="300"/>
      <c r="BL9" s="297" t="s">
        <v>13</v>
      </c>
      <c r="BM9" s="298"/>
      <c r="BN9" s="299" t="s">
        <v>12</v>
      </c>
      <c r="BO9" s="300"/>
      <c r="BP9" s="297" t="s">
        <v>13</v>
      </c>
      <c r="BQ9" s="298"/>
      <c r="BR9" s="299" t="s">
        <v>12</v>
      </c>
      <c r="BS9" s="300"/>
      <c r="BT9" s="297" t="s">
        <v>13</v>
      </c>
      <c r="BU9" s="298"/>
      <c r="BV9" s="302" t="s">
        <v>12</v>
      </c>
      <c r="BW9" s="302"/>
      <c r="BX9" s="303" t="s">
        <v>13</v>
      </c>
      <c r="BY9" s="304"/>
      <c r="BZ9" s="302" t="s">
        <v>12</v>
      </c>
      <c r="CA9" s="302"/>
      <c r="CB9" s="303" t="s">
        <v>13</v>
      </c>
      <c r="CC9" s="304"/>
      <c r="CD9" s="302" t="s">
        <v>12</v>
      </c>
      <c r="CE9" s="302"/>
      <c r="CF9" s="303" t="s">
        <v>13</v>
      </c>
      <c r="CG9" s="304"/>
      <c r="CH9" s="302" t="s">
        <v>12</v>
      </c>
      <c r="CI9" s="302"/>
      <c r="CJ9" s="303" t="s">
        <v>13</v>
      </c>
      <c r="CK9" s="304"/>
      <c r="CL9" s="302" t="s">
        <v>12</v>
      </c>
      <c r="CM9" s="302"/>
      <c r="CN9" s="303" t="s">
        <v>13</v>
      </c>
      <c r="CO9" s="304"/>
      <c r="CP9" s="302" t="s">
        <v>12</v>
      </c>
      <c r="CQ9" s="302"/>
      <c r="CR9" s="303" t="s">
        <v>13</v>
      </c>
      <c r="CS9" s="304"/>
      <c r="CT9" s="302" t="s">
        <v>12</v>
      </c>
      <c r="CU9" s="302"/>
      <c r="CV9" s="303" t="s">
        <v>13</v>
      </c>
      <c r="CW9" s="304"/>
      <c r="CX9" s="302" t="s">
        <v>12</v>
      </c>
      <c r="CY9" s="302"/>
      <c r="CZ9" s="303" t="s">
        <v>13</v>
      </c>
      <c r="DA9" s="304"/>
      <c r="DB9" s="302" t="s">
        <v>12</v>
      </c>
      <c r="DC9" s="302"/>
      <c r="DD9" s="303" t="s">
        <v>13</v>
      </c>
      <c r="DE9" s="304"/>
      <c r="DF9" s="302" t="s">
        <v>12</v>
      </c>
      <c r="DG9" s="302"/>
      <c r="DH9" s="303" t="s">
        <v>13</v>
      </c>
      <c r="DI9" s="304"/>
      <c r="DJ9" s="302" t="s">
        <v>12</v>
      </c>
      <c r="DK9" s="302"/>
      <c r="DL9" s="303" t="s">
        <v>13</v>
      </c>
      <c r="DM9" s="304"/>
      <c r="DN9" s="302" t="s">
        <v>12</v>
      </c>
      <c r="DO9" s="302"/>
      <c r="DP9" s="303" t="s">
        <v>13</v>
      </c>
      <c r="DQ9" s="304"/>
      <c r="DR9" s="302" t="s">
        <v>12</v>
      </c>
      <c r="DS9" s="302"/>
      <c r="DT9" s="303" t="s">
        <v>13</v>
      </c>
      <c r="DU9" s="304"/>
      <c r="DV9" s="302" t="s">
        <v>12</v>
      </c>
      <c r="DW9" s="302"/>
      <c r="DX9" s="303" t="s">
        <v>13</v>
      </c>
      <c r="DY9" s="304"/>
      <c r="DZ9" s="15"/>
    </row>
    <row r="10" spans="2:133" s="14" customFormat="1" ht="22.5" customHeight="1" thickBot="1" x14ac:dyDescent="0.25">
      <c r="B10" s="287"/>
      <c r="C10" s="294"/>
      <c r="D10" s="295"/>
      <c r="E10" s="296"/>
      <c r="F10" s="125" t="s">
        <v>14</v>
      </c>
      <c r="G10" s="17" t="s">
        <v>15</v>
      </c>
      <c r="H10" s="125" t="s">
        <v>14</v>
      </c>
      <c r="I10" s="17" t="s">
        <v>15</v>
      </c>
      <c r="J10" s="16" t="s">
        <v>14</v>
      </c>
      <c r="K10" s="17" t="s">
        <v>15</v>
      </c>
      <c r="L10" s="16" t="s">
        <v>14</v>
      </c>
      <c r="M10" s="17" t="s">
        <v>15</v>
      </c>
      <c r="N10" s="16" t="s">
        <v>14</v>
      </c>
      <c r="O10" s="17" t="s">
        <v>15</v>
      </c>
      <c r="P10" s="16" t="s">
        <v>14</v>
      </c>
      <c r="Q10" s="17" t="s">
        <v>15</v>
      </c>
      <c r="R10" s="16" t="s">
        <v>14</v>
      </c>
      <c r="S10" s="17" t="s">
        <v>15</v>
      </c>
      <c r="T10" s="16" t="s">
        <v>14</v>
      </c>
      <c r="U10" s="17" t="s">
        <v>15</v>
      </c>
      <c r="V10" s="16" t="s">
        <v>14</v>
      </c>
      <c r="W10" s="17" t="s">
        <v>15</v>
      </c>
      <c r="X10" s="16" t="s">
        <v>14</v>
      </c>
      <c r="Y10" s="17" t="s">
        <v>15</v>
      </c>
      <c r="Z10" s="16" t="s">
        <v>14</v>
      </c>
      <c r="AA10" s="17" t="s">
        <v>15</v>
      </c>
      <c r="AB10" s="16" t="s">
        <v>14</v>
      </c>
      <c r="AC10" s="17" t="s">
        <v>15</v>
      </c>
      <c r="AD10" s="16" t="s">
        <v>14</v>
      </c>
      <c r="AE10" s="17" t="s">
        <v>15</v>
      </c>
      <c r="AF10" s="16" t="s">
        <v>14</v>
      </c>
      <c r="AG10" s="17" t="s">
        <v>15</v>
      </c>
      <c r="AH10" s="16" t="s">
        <v>14</v>
      </c>
      <c r="AI10" s="17" t="s">
        <v>15</v>
      </c>
      <c r="AJ10" s="16" t="s">
        <v>14</v>
      </c>
      <c r="AK10" s="17" t="s">
        <v>15</v>
      </c>
      <c r="AL10" s="16" t="s">
        <v>14</v>
      </c>
      <c r="AM10" s="17" t="s">
        <v>15</v>
      </c>
      <c r="AN10" s="16" t="s">
        <v>14</v>
      </c>
      <c r="AO10" s="17" t="s">
        <v>15</v>
      </c>
      <c r="AP10" s="16" t="s">
        <v>14</v>
      </c>
      <c r="AQ10" s="17" t="s">
        <v>15</v>
      </c>
      <c r="AR10" s="16" t="s">
        <v>14</v>
      </c>
      <c r="AS10" s="17" t="s">
        <v>15</v>
      </c>
      <c r="AT10" s="16" t="s">
        <v>14</v>
      </c>
      <c r="AU10" s="17" t="s">
        <v>15</v>
      </c>
      <c r="AV10" s="16" t="s">
        <v>14</v>
      </c>
      <c r="AW10" s="17" t="s">
        <v>15</v>
      </c>
      <c r="AX10" s="16" t="s">
        <v>14</v>
      </c>
      <c r="AY10" s="17" t="s">
        <v>15</v>
      </c>
      <c r="AZ10" s="16" t="s">
        <v>14</v>
      </c>
      <c r="BA10" s="17" t="s">
        <v>15</v>
      </c>
      <c r="BB10" s="16" t="s">
        <v>14</v>
      </c>
      <c r="BC10" s="17" t="s">
        <v>15</v>
      </c>
      <c r="BD10" s="16" t="s">
        <v>14</v>
      </c>
      <c r="BE10" s="17" t="s">
        <v>15</v>
      </c>
      <c r="BF10" s="16" t="s">
        <v>14</v>
      </c>
      <c r="BG10" s="17" t="s">
        <v>15</v>
      </c>
      <c r="BH10" s="16" t="s">
        <v>14</v>
      </c>
      <c r="BI10" s="17" t="s">
        <v>15</v>
      </c>
      <c r="BJ10" s="16" t="s">
        <v>14</v>
      </c>
      <c r="BK10" s="17" t="s">
        <v>15</v>
      </c>
      <c r="BL10" s="16" t="s">
        <v>14</v>
      </c>
      <c r="BM10" s="17" t="s">
        <v>15</v>
      </c>
      <c r="BN10" s="16" t="s">
        <v>14</v>
      </c>
      <c r="BO10" s="17" t="s">
        <v>15</v>
      </c>
      <c r="BP10" s="16" t="s">
        <v>14</v>
      </c>
      <c r="BQ10" s="17" t="s">
        <v>15</v>
      </c>
      <c r="BR10" s="16" t="s">
        <v>14</v>
      </c>
      <c r="BS10" s="17" t="s">
        <v>15</v>
      </c>
      <c r="BT10" s="16" t="s">
        <v>14</v>
      </c>
      <c r="BU10" s="17" t="s">
        <v>15</v>
      </c>
      <c r="BV10" s="16" t="s">
        <v>14</v>
      </c>
      <c r="BW10" s="17" t="s">
        <v>15</v>
      </c>
      <c r="BX10" s="16" t="s">
        <v>14</v>
      </c>
      <c r="BY10" s="17" t="s">
        <v>15</v>
      </c>
      <c r="BZ10" s="16" t="s">
        <v>14</v>
      </c>
      <c r="CA10" s="17" t="s">
        <v>15</v>
      </c>
      <c r="CB10" s="16" t="s">
        <v>14</v>
      </c>
      <c r="CC10" s="17" t="s">
        <v>15</v>
      </c>
      <c r="CD10" s="16" t="s">
        <v>14</v>
      </c>
      <c r="CE10" s="17" t="s">
        <v>15</v>
      </c>
      <c r="CF10" s="16" t="s">
        <v>14</v>
      </c>
      <c r="CG10" s="17" t="s">
        <v>15</v>
      </c>
      <c r="CH10" s="16" t="s">
        <v>14</v>
      </c>
      <c r="CI10" s="17" t="s">
        <v>15</v>
      </c>
      <c r="CJ10" s="16" t="s">
        <v>14</v>
      </c>
      <c r="CK10" s="17" t="s">
        <v>15</v>
      </c>
      <c r="CL10" s="16" t="s">
        <v>14</v>
      </c>
      <c r="CM10" s="17" t="s">
        <v>15</v>
      </c>
      <c r="CN10" s="16" t="s">
        <v>14</v>
      </c>
      <c r="CO10" s="17" t="s">
        <v>15</v>
      </c>
      <c r="CP10" s="16" t="s">
        <v>14</v>
      </c>
      <c r="CQ10" s="17" t="s">
        <v>15</v>
      </c>
      <c r="CR10" s="16" t="s">
        <v>14</v>
      </c>
      <c r="CS10" s="17" t="s">
        <v>15</v>
      </c>
      <c r="CT10" s="16" t="s">
        <v>14</v>
      </c>
      <c r="CU10" s="17" t="s">
        <v>15</v>
      </c>
      <c r="CV10" s="16" t="s">
        <v>14</v>
      </c>
      <c r="CW10" s="17" t="s">
        <v>15</v>
      </c>
      <c r="CX10" s="16" t="s">
        <v>14</v>
      </c>
      <c r="CY10" s="17" t="s">
        <v>15</v>
      </c>
      <c r="CZ10" s="16" t="s">
        <v>14</v>
      </c>
      <c r="DA10" s="17" t="s">
        <v>15</v>
      </c>
      <c r="DB10" s="16" t="s">
        <v>14</v>
      </c>
      <c r="DC10" s="17" t="s">
        <v>15</v>
      </c>
      <c r="DD10" s="16" t="s">
        <v>14</v>
      </c>
      <c r="DE10" s="17" t="s">
        <v>15</v>
      </c>
      <c r="DF10" s="16" t="s">
        <v>14</v>
      </c>
      <c r="DG10" s="17" t="s">
        <v>15</v>
      </c>
      <c r="DH10" s="16" t="s">
        <v>14</v>
      </c>
      <c r="DI10" s="17" t="s">
        <v>15</v>
      </c>
      <c r="DJ10" s="16" t="s">
        <v>14</v>
      </c>
      <c r="DK10" s="17" t="s">
        <v>15</v>
      </c>
      <c r="DL10" s="16" t="s">
        <v>14</v>
      </c>
      <c r="DM10" s="17" t="s">
        <v>15</v>
      </c>
      <c r="DN10" s="16" t="s">
        <v>14</v>
      </c>
      <c r="DO10" s="17" t="s">
        <v>15</v>
      </c>
      <c r="DP10" s="16" t="s">
        <v>14</v>
      </c>
      <c r="DQ10" s="18" t="s">
        <v>15</v>
      </c>
      <c r="DR10" s="19" t="s">
        <v>14</v>
      </c>
      <c r="DS10" s="18" t="s">
        <v>15</v>
      </c>
      <c r="DT10" s="16" t="s">
        <v>14</v>
      </c>
      <c r="DU10" s="17" t="s">
        <v>15</v>
      </c>
      <c r="DV10" s="16" t="s">
        <v>14</v>
      </c>
      <c r="DW10" s="17" t="s">
        <v>15</v>
      </c>
      <c r="DX10" s="16" t="s">
        <v>14</v>
      </c>
      <c r="DY10" s="20" t="s">
        <v>15</v>
      </c>
      <c r="DZ10" s="231"/>
    </row>
    <row r="11" spans="2:133" s="12" customFormat="1" ht="11.25" customHeight="1" thickBot="1" x14ac:dyDescent="0.25">
      <c r="C11" s="1"/>
      <c r="D11" s="1"/>
      <c r="E11" s="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2"/>
    </row>
    <row r="12" spans="2:133" ht="11.25" customHeight="1" x14ac:dyDescent="0.2">
      <c r="B12" s="305" t="s">
        <v>16</v>
      </c>
      <c r="C12" s="308" t="s">
        <v>17</v>
      </c>
      <c r="D12" s="23" t="s">
        <v>18</v>
      </c>
      <c r="E12" s="24" t="s">
        <v>19</v>
      </c>
      <c r="F12" s="25">
        <v>0</v>
      </c>
      <c r="G12" s="26"/>
      <c r="H12" s="25">
        <v>0</v>
      </c>
      <c r="I12" s="26"/>
      <c r="J12" s="25">
        <v>0</v>
      </c>
      <c r="K12" s="26"/>
      <c r="L12" s="25">
        <v>0</v>
      </c>
      <c r="M12" s="26"/>
      <c r="N12" s="25">
        <v>0</v>
      </c>
      <c r="O12" s="26"/>
      <c r="P12" s="25">
        <v>0</v>
      </c>
      <c r="Q12" s="26"/>
      <c r="R12" s="25">
        <v>0</v>
      </c>
      <c r="S12" s="26"/>
      <c r="T12" s="25">
        <v>0</v>
      </c>
      <c r="U12" s="26"/>
      <c r="V12" s="25">
        <v>0</v>
      </c>
      <c r="W12" s="26"/>
      <c r="X12" s="25">
        <v>0</v>
      </c>
      <c r="Y12" s="26"/>
      <c r="Z12" s="25">
        <v>0</v>
      </c>
      <c r="AA12" s="26"/>
      <c r="AB12" s="25">
        <v>0</v>
      </c>
      <c r="AC12" s="26"/>
      <c r="AD12" s="25">
        <v>0</v>
      </c>
      <c r="AE12" s="26"/>
      <c r="AF12" s="25">
        <v>0</v>
      </c>
      <c r="AG12" s="26"/>
      <c r="AH12" s="25">
        <v>0</v>
      </c>
      <c r="AI12" s="26"/>
      <c r="AJ12" s="25">
        <v>0</v>
      </c>
      <c r="AK12" s="26"/>
      <c r="AL12" s="25">
        <v>0</v>
      </c>
      <c r="AM12" s="26"/>
      <c r="AN12" s="25">
        <v>0</v>
      </c>
      <c r="AO12" s="26"/>
      <c r="AP12" s="25">
        <v>0</v>
      </c>
      <c r="AQ12" s="26"/>
      <c r="AR12" s="25">
        <v>0</v>
      </c>
      <c r="AS12" s="26"/>
      <c r="AT12" s="25">
        <v>0</v>
      </c>
      <c r="AU12" s="26"/>
      <c r="AV12" s="25">
        <v>0</v>
      </c>
      <c r="AW12" s="26"/>
      <c r="AX12" s="25">
        <v>0</v>
      </c>
      <c r="AY12" s="26"/>
      <c r="AZ12" s="25">
        <v>0</v>
      </c>
      <c r="BA12" s="26"/>
      <c r="BB12" s="25">
        <v>0</v>
      </c>
      <c r="BC12" s="26"/>
      <c r="BD12" s="25">
        <v>0</v>
      </c>
      <c r="BE12" s="26"/>
      <c r="BF12" s="25">
        <v>0</v>
      </c>
      <c r="BG12" s="26"/>
      <c r="BH12" s="25">
        <v>0</v>
      </c>
      <c r="BI12" s="26"/>
      <c r="BJ12" s="25">
        <v>0</v>
      </c>
      <c r="BK12" s="26"/>
      <c r="BL12" s="25">
        <v>0</v>
      </c>
      <c r="BM12" s="26"/>
      <c r="BN12" s="25">
        <v>0</v>
      </c>
      <c r="BO12" s="26"/>
      <c r="BP12" s="25">
        <v>0</v>
      </c>
      <c r="BQ12" s="26"/>
      <c r="BR12" s="25">
        <v>0</v>
      </c>
      <c r="BS12" s="26"/>
      <c r="BT12" s="27">
        <v>0</v>
      </c>
      <c r="BU12" s="28"/>
      <c r="BV12" s="25">
        <v>0</v>
      </c>
      <c r="BW12" s="26"/>
      <c r="BX12" s="27">
        <v>0</v>
      </c>
      <c r="BY12" s="28"/>
      <c r="BZ12" s="25">
        <v>0</v>
      </c>
      <c r="CA12" s="26"/>
      <c r="CB12" s="27">
        <v>0</v>
      </c>
      <c r="CC12" s="28"/>
      <c r="CD12" s="25">
        <v>0</v>
      </c>
      <c r="CE12" s="26"/>
      <c r="CF12" s="27">
        <v>0</v>
      </c>
      <c r="CG12" s="28"/>
      <c r="CH12" s="25">
        <v>0</v>
      </c>
      <c r="CI12" s="26"/>
      <c r="CJ12" s="27">
        <v>0</v>
      </c>
      <c r="CK12" s="28"/>
      <c r="CL12" s="25">
        <v>0</v>
      </c>
      <c r="CM12" s="26"/>
      <c r="CN12" s="27">
        <v>0</v>
      </c>
      <c r="CO12" s="28"/>
      <c r="CP12" s="25">
        <v>0</v>
      </c>
      <c r="CQ12" s="26"/>
      <c r="CR12" s="27">
        <v>0</v>
      </c>
      <c r="CS12" s="28"/>
      <c r="CT12" s="25">
        <v>0</v>
      </c>
      <c r="CU12" s="26"/>
      <c r="CV12" s="27">
        <v>0</v>
      </c>
      <c r="CW12" s="28"/>
      <c r="CX12" s="25">
        <v>0</v>
      </c>
      <c r="CY12" s="26"/>
      <c r="CZ12" s="27">
        <v>0</v>
      </c>
      <c r="DA12" s="28"/>
      <c r="DB12" s="25">
        <v>0</v>
      </c>
      <c r="DC12" s="26"/>
      <c r="DD12" s="27">
        <v>0</v>
      </c>
      <c r="DE12" s="28"/>
      <c r="DF12" s="25">
        <v>0</v>
      </c>
      <c r="DG12" s="26"/>
      <c r="DH12" s="27">
        <v>0</v>
      </c>
      <c r="DI12" s="28"/>
      <c r="DJ12" s="25">
        <v>0</v>
      </c>
      <c r="DK12" s="26"/>
      <c r="DL12" s="27">
        <v>0</v>
      </c>
      <c r="DM12" s="28"/>
      <c r="DN12" s="25">
        <v>0</v>
      </c>
      <c r="DO12" s="26"/>
      <c r="DP12" s="27">
        <v>0</v>
      </c>
      <c r="DQ12" s="28"/>
      <c r="DR12" s="25">
        <v>0</v>
      </c>
      <c r="DS12" s="26"/>
      <c r="DT12" s="27">
        <v>0</v>
      </c>
      <c r="DU12" s="28"/>
      <c r="DV12" s="25">
        <v>0</v>
      </c>
      <c r="DW12" s="26"/>
      <c r="DX12" s="27">
        <v>0</v>
      </c>
      <c r="DY12" s="28"/>
      <c r="DZ12" s="232">
        <v>0</v>
      </c>
    </row>
    <row r="13" spans="2:133" ht="11.25" customHeight="1" thickBot="1" x14ac:dyDescent="0.25">
      <c r="B13" s="306"/>
      <c r="C13" s="372"/>
      <c r="D13" s="233" t="s">
        <v>20</v>
      </c>
      <c r="E13" s="234" t="s">
        <v>19</v>
      </c>
      <c r="F13" s="235">
        <v>0</v>
      </c>
      <c r="G13" s="236"/>
      <c r="H13" s="235">
        <v>0</v>
      </c>
      <c r="I13" s="236"/>
      <c r="J13" s="235">
        <v>0</v>
      </c>
      <c r="K13" s="236"/>
      <c r="L13" s="235">
        <v>0</v>
      </c>
      <c r="M13" s="236"/>
      <c r="N13" s="235">
        <v>0</v>
      </c>
      <c r="O13" s="236"/>
      <c r="P13" s="235">
        <v>0</v>
      </c>
      <c r="Q13" s="236"/>
      <c r="R13" s="235">
        <v>0</v>
      </c>
      <c r="S13" s="236"/>
      <c r="T13" s="235">
        <v>0</v>
      </c>
      <c r="U13" s="236"/>
      <c r="V13" s="235">
        <v>0</v>
      </c>
      <c r="W13" s="236"/>
      <c r="X13" s="235">
        <v>0</v>
      </c>
      <c r="Y13" s="236"/>
      <c r="Z13" s="235">
        <v>0</v>
      </c>
      <c r="AA13" s="236"/>
      <c r="AB13" s="235">
        <v>0</v>
      </c>
      <c r="AC13" s="236"/>
      <c r="AD13" s="235">
        <v>0</v>
      </c>
      <c r="AE13" s="236"/>
      <c r="AF13" s="235">
        <v>0</v>
      </c>
      <c r="AG13" s="236"/>
      <c r="AH13" s="235">
        <v>0</v>
      </c>
      <c r="AI13" s="236"/>
      <c r="AJ13" s="235">
        <v>0</v>
      </c>
      <c r="AK13" s="236"/>
      <c r="AL13" s="235">
        <v>0</v>
      </c>
      <c r="AM13" s="236"/>
      <c r="AN13" s="235">
        <v>0</v>
      </c>
      <c r="AO13" s="236"/>
      <c r="AP13" s="235">
        <v>0</v>
      </c>
      <c r="AQ13" s="236"/>
      <c r="AR13" s="235">
        <v>0</v>
      </c>
      <c r="AS13" s="236"/>
      <c r="AT13" s="235">
        <v>0</v>
      </c>
      <c r="AU13" s="236"/>
      <c r="AV13" s="235">
        <v>0</v>
      </c>
      <c r="AW13" s="236"/>
      <c r="AX13" s="235">
        <v>0</v>
      </c>
      <c r="AY13" s="236"/>
      <c r="AZ13" s="235">
        <v>0</v>
      </c>
      <c r="BA13" s="236"/>
      <c r="BB13" s="235">
        <v>0</v>
      </c>
      <c r="BC13" s="236"/>
      <c r="BD13" s="235">
        <v>0</v>
      </c>
      <c r="BE13" s="236"/>
      <c r="BF13" s="235">
        <v>0</v>
      </c>
      <c r="BG13" s="236"/>
      <c r="BH13" s="235">
        <v>0</v>
      </c>
      <c r="BI13" s="236"/>
      <c r="BJ13" s="235">
        <v>0</v>
      </c>
      <c r="BK13" s="236"/>
      <c r="BL13" s="235">
        <v>0</v>
      </c>
      <c r="BM13" s="236"/>
      <c r="BN13" s="235">
        <v>0</v>
      </c>
      <c r="BO13" s="236"/>
      <c r="BP13" s="235">
        <v>0</v>
      </c>
      <c r="BQ13" s="236"/>
      <c r="BR13" s="235">
        <v>0</v>
      </c>
      <c r="BS13" s="236"/>
      <c r="BT13" s="237">
        <v>0</v>
      </c>
      <c r="BU13" s="238"/>
      <c r="BV13" s="235">
        <v>0</v>
      </c>
      <c r="BW13" s="236"/>
      <c r="BX13" s="237">
        <v>0</v>
      </c>
      <c r="BY13" s="238"/>
      <c r="BZ13" s="235">
        <v>0</v>
      </c>
      <c r="CA13" s="236"/>
      <c r="CB13" s="237">
        <v>0</v>
      </c>
      <c r="CC13" s="238"/>
      <c r="CD13" s="235">
        <v>0</v>
      </c>
      <c r="CE13" s="236"/>
      <c r="CF13" s="237">
        <v>0</v>
      </c>
      <c r="CG13" s="238"/>
      <c r="CH13" s="235">
        <v>0</v>
      </c>
      <c r="CI13" s="236"/>
      <c r="CJ13" s="237">
        <v>0</v>
      </c>
      <c r="CK13" s="238"/>
      <c r="CL13" s="235">
        <v>0</v>
      </c>
      <c r="CM13" s="236"/>
      <c r="CN13" s="237">
        <v>0</v>
      </c>
      <c r="CO13" s="238"/>
      <c r="CP13" s="235">
        <v>0</v>
      </c>
      <c r="CQ13" s="236"/>
      <c r="CR13" s="237">
        <v>0</v>
      </c>
      <c r="CS13" s="238"/>
      <c r="CT13" s="235">
        <v>0</v>
      </c>
      <c r="CU13" s="236"/>
      <c r="CV13" s="237">
        <v>0</v>
      </c>
      <c r="CW13" s="238"/>
      <c r="CX13" s="235">
        <v>0</v>
      </c>
      <c r="CY13" s="236"/>
      <c r="CZ13" s="237">
        <v>0</v>
      </c>
      <c r="DA13" s="238"/>
      <c r="DB13" s="235">
        <v>0</v>
      </c>
      <c r="DC13" s="236"/>
      <c r="DD13" s="237">
        <v>0</v>
      </c>
      <c r="DE13" s="238"/>
      <c r="DF13" s="235">
        <v>0</v>
      </c>
      <c r="DG13" s="236"/>
      <c r="DH13" s="237">
        <v>0</v>
      </c>
      <c r="DI13" s="238"/>
      <c r="DJ13" s="235">
        <v>0</v>
      </c>
      <c r="DK13" s="236"/>
      <c r="DL13" s="237">
        <v>0</v>
      </c>
      <c r="DM13" s="238"/>
      <c r="DN13" s="235">
        <v>0</v>
      </c>
      <c r="DO13" s="236"/>
      <c r="DP13" s="237">
        <v>0</v>
      </c>
      <c r="DQ13" s="238"/>
      <c r="DR13" s="235">
        <v>0</v>
      </c>
      <c r="DS13" s="236"/>
      <c r="DT13" s="237">
        <v>0</v>
      </c>
      <c r="DU13" s="238"/>
      <c r="DV13" s="235">
        <v>0</v>
      </c>
      <c r="DW13" s="236"/>
      <c r="DX13" s="237">
        <v>0</v>
      </c>
      <c r="DY13" s="238"/>
      <c r="DZ13" s="232">
        <v>0</v>
      </c>
    </row>
    <row r="14" spans="2:133" s="2" customFormat="1" ht="11.25" customHeight="1" thickBot="1" x14ac:dyDescent="0.25">
      <c r="B14" s="306"/>
      <c r="C14" s="373"/>
      <c r="D14" s="29" t="s">
        <v>21</v>
      </c>
      <c r="E14" s="30"/>
      <c r="F14" s="239">
        <f>F13-F12</f>
        <v>0</v>
      </c>
      <c r="G14" s="240"/>
      <c r="H14" s="239">
        <f>H13-H12</f>
        <v>0</v>
      </c>
      <c r="I14" s="240"/>
      <c r="J14" s="239">
        <f>J13-J12</f>
        <v>0</v>
      </c>
      <c r="K14" s="240"/>
      <c r="L14" s="239">
        <f>L13-L12</f>
        <v>0</v>
      </c>
      <c r="M14" s="240"/>
      <c r="N14" s="239">
        <f>N13-N12</f>
        <v>0</v>
      </c>
      <c r="O14" s="240"/>
      <c r="P14" s="239">
        <f>P13-P12</f>
        <v>0</v>
      </c>
      <c r="Q14" s="240"/>
      <c r="R14" s="239">
        <f>R13-R12</f>
        <v>0</v>
      </c>
      <c r="S14" s="240"/>
      <c r="T14" s="239">
        <f>T13-T12</f>
        <v>0</v>
      </c>
      <c r="U14" s="240"/>
      <c r="V14" s="239">
        <f>V13-V12</f>
        <v>0</v>
      </c>
      <c r="W14" s="240"/>
      <c r="X14" s="239">
        <f>X13-X12</f>
        <v>0</v>
      </c>
      <c r="Y14" s="240"/>
      <c r="Z14" s="239">
        <f>Z13-Z12</f>
        <v>0</v>
      </c>
      <c r="AA14" s="240"/>
      <c r="AB14" s="239">
        <f>AB13-AB12</f>
        <v>0</v>
      </c>
      <c r="AC14" s="240"/>
      <c r="AD14" s="239">
        <f>AD13-AD12</f>
        <v>0</v>
      </c>
      <c r="AE14" s="240"/>
      <c r="AF14" s="239">
        <f>AF13-AF12</f>
        <v>0</v>
      </c>
      <c r="AG14" s="240"/>
      <c r="AH14" s="239">
        <f>AH13-AH12</f>
        <v>0</v>
      </c>
      <c r="AI14" s="240"/>
      <c r="AJ14" s="239">
        <f>AJ13-AJ12</f>
        <v>0</v>
      </c>
      <c r="AK14" s="240"/>
      <c r="AL14" s="239">
        <f>AL13-AL12</f>
        <v>0</v>
      </c>
      <c r="AM14" s="240"/>
      <c r="AN14" s="239">
        <f>AN13-AN12</f>
        <v>0</v>
      </c>
      <c r="AO14" s="240"/>
      <c r="AP14" s="239">
        <f>AP13-AP12</f>
        <v>0</v>
      </c>
      <c r="AQ14" s="240"/>
      <c r="AR14" s="239">
        <f>AR13-AR12</f>
        <v>0</v>
      </c>
      <c r="AS14" s="240"/>
      <c r="AT14" s="239">
        <f>AT13-AT12</f>
        <v>0</v>
      </c>
      <c r="AU14" s="240"/>
      <c r="AV14" s="239">
        <f>AV13-AV12</f>
        <v>0</v>
      </c>
      <c r="AW14" s="240"/>
      <c r="AX14" s="239">
        <f>AX13-AX12</f>
        <v>0</v>
      </c>
      <c r="AY14" s="240"/>
      <c r="AZ14" s="239">
        <f>AZ13-AZ12</f>
        <v>0</v>
      </c>
      <c r="BA14" s="240"/>
      <c r="BB14" s="239">
        <f>BB13-BB12</f>
        <v>0</v>
      </c>
      <c r="BC14" s="240"/>
      <c r="BD14" s="239">
        <f>BD13-BD12</f>
        <v>0</v>
      </c>
      <c r="BE14" s="240"/>
      <c r="BF14" s="239">
        <f>BF13-BF12</f>
        <v>0</v>
      </c>
      <c r="BG14" s="240"/>
      <c r="BH14" s="239">
        <f>BH13-BH12</f>
        <v>0</v>
      </c>
      <c r="BI14" s="240"/>
      <c r="BJ14" s="239">
        <f>BJ13-BJ12</f>
        <v>0</v>
      </c>
      <c r="BK14" s="240"/>
      <c r="BL14" s="239">
        <f>BL13-BL12</f>
        <v>0</v>
      </c>
      <c r="BM14" s="240"/>
      <c r="BN14" s="239">
        <f>BN13-BN12</f>
        <v>0</v>
      </c>
      <c r="BO14" s="240"/>
      <c r="BP14" s="239">
        <f>BP13-BP12</f>
        <v>0</v>
      </c>
      <c r="BQ14" s="240"/>
      <c r="BR14" s="239">
        <f>BR13-BR12</f>
        <v>0</v>
      </c>
      <c r="BS14" s="240"/>
      <c r="BT14" s="241">
        <f>BT13-BT12</f>
        <v>0</v>
      </c>
      <c r="BU14" s="242"/>
      <c r="BV14" s="239">
        <f>BV13-BV12</f>
        <v>0</v>
      </c>
      <c r="BW14" s="240"/>
      <c r="BX14" s="241">
        <f>BX13-BX12</f>
        <v>0</v>
      </c>
      <c r="BY14" s="242"/>
      <c r="BZ14" s="239">
        <f>BZ13-BZ12</f>
        <v>0</v>
      </c>
      <c r="CA14" s="240"/>
      <c r="CB14" s="241">
        <f>CB13-CB12</f>
        <v>0</v>
      </c>
      <c r="CC14" s="242"/>
      <c r="CD14" s="239">
        <f>CD13-CD12</f>
        <v>0</v>
      </c>
      <c r="CE14" s="240"/>
      <c r="CF14" s="241">
        <f>CF13-CF12</f>
        <v>0</v>
      </c>
      <c r="CG14" s="242"/>
      <c r="CH14" s="239">
        <f>CH13-CH12</f>
        <v>0</v>
      </c>
      <c r="CI14" s="240"/>
      <c r="CJ14" s="241">
        <f>CJ13-CJ12</f>
        <v>0</v>
      </c>
      <c r="CK14" s="242"/>
      <c r="CL14" s="239">
        <f>CL13-CL12</f>
        <v>0</v>
      </c>
      <c r="CM14" s="240"/>
      <c r="CN14" s="241">
        <f>CN13-CN12</f>
        <v>0</v>
      </c>
      <c r="CO14" s="242"/>
      <c r="CP14" s="239">
        <f>CP13-CP12</f>
        <v>0</v>
      </c>
      <c r="CQ14" s="240"/>
      <c r="CR14" s="241">
        <f>CR13-CR12</f>
        <v>0</v>
      </c>
      <c r="CS14" s="242"/>
      <c r="CT14" s="239">
        <f>CT13-CT12</f>
        <v>0</v>
      </c>
      <c r="CU14" s="240"/>
      <c r="CV14" s="241">
        <f>CV13-CV12</f>
        <v>0</v>
      </c>
      <c r="CW14" s="242"/>
      <c r="CX14" s="239">
        <f>CX13-CX12</f>
        <v>0</v>
      </c>
      <c r="CY14" s="240"/>
      <c r="CZ14" s="241">
        <f>CZ13-CZ12</f>
        <v>0</v>
      </c>
      <c r="DA14" s="242"/>
      <c r="DB14" s="239">
        <f>DB13-DB12</f>
        <v>0</v>
      </c>
      <c r="DC14" s="240"/>
      <c r="DD14" s="241">
        <f>DD13-DD12</f>
        <v>0</v>
      </c>
      <c r="DE14" s="242"/>
      <c r="DF14" s="239">
        <f>DF13-DF12</f>
        <v>0</v>
      </c>
      <c r="DG14" s="240"/>
      <c r="DH14" s="239">
        <f>DH13-DH12</f>
        <v>0</v>
      </c>
      <c r="DI14" s="242"/>
      <c r="DJ14" s="239">
        <f>DJ13-DJ12</f>
        <v>0</v>
      </c>
      <c r="DK14" s="240"/>
      <c r="DL14" s="239">
        <f>DL13-DL12</f>
        <v>0</v>
      </c>
      <c r="DM14" s="242"/>
      <c r="DN14" s="239">
        <f>DN13-DN12</f>
        <v>0</v>
      </c>
      <c r="DO14" s="240"/>
      <c r="DP14" s="239">
        <f>DP13-DP12</f>
        <v>0</v>
      </c>
      <c r="DQ14" s="242"/>
      <c r="DR14" s="239">
        <f>DR13-DR12</f>
        <v>0</v>
      </c>
      <c r="DS14" s="240"/>
      <c r="DT14" s="239">
        <f>DT13-DT12</f>
        <v>0</v>
      </c>
      <c r="DU14" s="242"/>
      <c r="DV14" s="239">
        <f>DV13-DV12</f>
        <v>0</v>
      </c>
      <c r="DW14" s="240"/>
      <c r="DX14" s="241">
        <f>DX13-DX12</f>
        <v>0</v>
      </c>
      <c r="DY14" s="242"/>
      <c r="DZ14" s="243">
        <f>SUM(F14:DY14)</f>
        <v>0</v>
      </c>
    </row>
    <row r="15" spans="2:133" ht="11.25" customHeight="1" x14ac:dyDescent="0.2">
      <c r="B15" s="306"/>
      <c r="C15" s="374" t="s">
        <v>22</v>
      </c>
      <c r="D15" s="244" t="s">
        <v>18</v>
      </c>
      <c r="E15" s="245" t="s">
        <v>19</v>
      </c>
      <c r="F15" s="246">
        <v>21.28</v>
      </c>
      <c r="G15" s="247"/>
      <c r="H15" s="246">
        <v>21.28</v>
      </c>
      <c r="I15" s="247"/>
      <c r="J15" s="246">
        <v>21.28</v>
      </c>
      <c r="K15" s="247"/>
      <c r="L15" s="246">
        <v>21.28</v>
      </c>
      <c r="M15" s="247"/>
      <c r="N15" s="246">
        <v>21.28</v>
      </c>
      <c r="O15" s="247"/>
      <c r="P15" s="246">
        <v>21.28</v>
      </c>
      <c r="Q15" s="247"/>
      <c r="R15" s="246">
        <v>21.28</v>
      </c>
      <c r="S15" s="247"/>
      <c r="T15" s="246">
        <v>21.28</v>
      </c>
      <c r="U15" s="247"/>
      <c r="V15" s="246">
        <v>21.28</v>
      </c>
      <c r="W15" s="247"/>
      <c r="X15" s="246">
        <v>21.28</v>
      </c>
      <c r="Y15" s="247"/>
      <c r="Z15" s="246">
        <v>21.28</v>
      </c>
      <c r="AA15" s="247"/>
      <c r="AB15" s="246">
        <v>21.28</v>
      </c>
      <c r="AC15" s="247"/>
      <c r="AD15" s="246">
        <v>21.28</v>
      </c>
      <c r="AE15" s="247"/>
      <c r="AF15" s="246">
        <v>21.28</v>
      </c>
      <c r="AG15" s="247"/>
      <c r="AH15" s="246">
        <v>21.28</v>
      </c>
      <c r="AI15" s="247"/>
      <c r="AJ15" s="246">
        <v>21.28</v>
      </c>
      <c r="AK15" s="247"/>
      <c r="AL15" s="246">
        <v>21.28</v>
      </c>
      <c r="AM15" s="247"/>
      <c r="AN15" s="246">
        <v>21.28</v>
      </c>
      <c r="AO15" s="247"/>
      <c r="AP15" s="246">
        <v>21.28</v>
      </c>
      <c r="AQ15" s="247"/>
      <c r="AR15" s="246">
        <v>21.28</v>
      </c>
      <c r="AS15" s="247"/>
      <c r="AT15" s="246">
        <v>21.28</v>
      </c>
      <c r="AU15" s="247"/>
      <c r="AV15" s="246">
        <v>21.28</v>
      </c>
      <c r="AW15" s="247"/>
      <c r="AX15" s="246">
        <v>21.28</v>
      </c>
      <c r="AY15" s="247"/>
      <c r="AZ15" s="246">
        <v>21.28</v>
      </c>
      <c r="BA15" s="247"/>
      <c r="BB15" s="246">
        <v>0</v>
      </c>
      <c r="BC15" s="247"/>
      <c r="BD15" s="246">
        <v>0</v>
      </c>
      <c r="BE15" s="247"/>
      <c r="BF15" s="246">
        <v>0</v>
      </c>
      <c r="BG15" s="247"/>
      <c r="BH15" s="246">
        <v>0</v>
      </c>
      <c r="BI15" s="247"/>
      <c r="BJ15" s="246">
        <v>0</v>
      </c>
      <c r="BK15" s="247"/>
      <c r="BL15" s="246">
        <v>0</v>
      </c>
      <c r="BM15" s="247"/>
      <c r="BN15" s="246">
        <v>0</v>
      </c>
      <c r="BO15" s="247"/>
      <c r="BP15" s="246">
        <v>0</v>
      </c>
      <c r="BQ15" s="247"/>
      <c r="BR15" s="235">
        <v>0</v>
      </c>
      <c r="BS15" s="247"/>
      <c r="BT15" s="235">
        <v>0</v>
      </c>
      <c r="BU15" s="247"/>
      <c r="BV15" s="246">
        <v>0</v>
      </c>
      <c r="BW15" s="247"/>
      <c r="BX15" s="246">
        <v>0</v>
      </c>
      <c r="BY15" s="248"/>
      <c r="BZ15" s="246">
        <v>0</v>
      </c>
      <c r="CA15" s="247"/>
      <c r="CB15" s="246">
        <v>0</v>
      </c>
      <c r="CC15" s="248"/>
      <c r="CD15" s="246">
        <v>0</v>
      </c>
      <c r="CE15" s="247"/>
      <c r="CF15" s="249">
        <v>0</v>
      </c>
      <c r="CG15" s="248"/>
      <c r="CH15" s="249">
        <v>0</v>
      </c>
      <c r="CI15" s="247"/>
      <c r="CJ15" s="249">
        <v>0</v>
      </c>
      <c r="CK15" s="248"/>
      <c r="CL15" s="249">
        <v>0</v>
      </c>
      <c r="CM15" s="247"/>
      <c r="CN15" s="249">
        <v>0</v>
      </c>
      <c r="CO15" s="248"/>
      <c r="CP15" s="249">
        <v>0</v>
      </c>
      <c r="CQ15" s="247"/>
      <c r="CR15" s="249">
        <v>0</v>
      </c>
      <c r="CS15" s="248"/>
      <c r="CT15" s="246">
        <v>0</v>
      </c>
      <c r="CU15" s="247"/>
      <c r="CV15" s="249">
        <v>0</v>
      </c>
      <c r="CW15" s="248"/>
      <c r="CX15" s="246">
        <v>0</v>
      </c>
      <c r="CY15" s="247"/>
      <c r="CZ15" s="237">
        <v>0</v>
      </c>
      <c r="DA15" s="248"/>
      <c r="DB15" s="246">
        <v>0</v>
      </c>
      <c r="DC15" s="247"/>
      <c r="DD15" s="246">
        <v>0</v>
      </c>
      <c r="DE15" s="248"/>
      <c r="DF15" s="246">
        <v>0</v>
      </c>
      <c r="DG15" s="247"/>
      <c r="DH15" s="246">
        <v>0</v>
      </c>
      <c r="DI15" s="248"/>
      <c r="DJ15" s="246">
        <v>0</v>
      </c>
      <c r="DK15" s="247"/>
      <c r="DL15" s="246">
        <v>0</v>
      </c>
      <c r="DM15" s="248"/>
      <c r="DN15" s="246">
        <v>0</v>
      </c>
      <c r="DO15" s="247"/>
      <c r="DP15" s="246">
        <v>0</v>
      </c>
      <c r="DQ15" s="248"/>
      <c r="DR15" s="246">
        <v>0</v>
      </c>
      <c r="DS15" s="247"/>
      <c r="DT15" s="246">
        <v>0</v>
      </c>
      <c r="DU15" s="248"/>
      <c r="DV15" s="246">
        <v>0</v>
      </c>
      <c r="DW15" s="247"/>
      <c r="DX15" s="249">
        <v>0</v>
      </c>
      <c r="DY15" s="248"/>
      <c r="DZ15" s="232">
        <v>0</v>
      </c>
    </row>
    <row r="16" spans="2:133" ht="11.25" customHeight="1" thickBot="1" x14ac:dyDescent="0.25">
      <c r="B16" s="306"/>
      <c r="C16" s="375"/>
      <c r="D16" s="233" t="s">
        <v>20</v>
      </c>
      <c r="E16" s="234" t="s">
        <v>19</v>
      </c>
      <c r="F16" s="235">
        <v>21.28</v>
      </c>
      <c r="G16" s="247"/>
      <c r="H16" s="235">
        <v>21.28</v>
      </c>
      <c r="I16" s="247"/>
      <c r="J16" s="235">
        <v>21.28</v>
      </c>
      <c r="K16" s="247"/>
      <c r="L16" s="235">
        <v>21.28</v>
      </c>
      <c r="M16" s="247"/>
      <c r="N16" s="235">
        <v>21.28</v>
      </c>
      <c r="O16" s="247"/>
      <c r="P16" s="235">
        <v>21.28</v>
      </c>
      <c r="Q16" s="247"/>
      <c r="R16" s="235">
        <v>21.28</v>
      </c>
      <c r="S16" s="247"/>
      <c r="T16" s="235">
        <v>21.28</v>
      </c>
      <c r="U16" s="247"/>
      <c r="V16" s="235">
        <v>21.28</v>
      </c>
      <c r="W16" s="247"/>
      <c r="X16" s="235">
        <v>21.28</v>
      </c>
      <c r="Y16" s="247"/>
      <c r="Z16" s="235">
        <v>21.28</v>
      </c>
      <c r="AA16" s="247"/>
      <c r="AB16" s="235">
        <v>21.28</v>
      </c>
      <c r="AC16" s="247"/>
      <c r="AD16" s="235">
        <v>21.28</v>
      </c>
      <c r="AE16" s="247"/>
      <c r="AF16" s="235">
        <v>21.28</v>
      </c>
      <c r="AG16" s="247"/>
      <c r="AH16" s="235">
        <v>21.28</v>
      </c>
      <c r="AI16" s="247"/>
      <c r="AJ16" s="235">
        <v>21.28</v>
      </c>
      <c r="AK16" s="247"/>
      <c r="AL16" s="235">
        <v>21.28</v>
      </c>
      <c r="AM16" s="247"/>
      <c r="AN16" s="235">
        <v>21.28</v>
      </c>
      <c r="AO16" s="247"/>
      <c r="AP16" s="235">
        <v>21.28</v>
      </c>
      <c r="AQ16" s="247"/>
      <c r="AR16" s="235">
        <v>21.28</v>
      </c>
      <c r="AS16" s="247"/>
      <c r="AT16" s="235">
        <v>21.28</v>
      </c>
      <c r="AU16" s="247"/>
      <c r="AV16" s="235">
        <v>21.28</v>
      </c>
      <c r="AW16" s="247"/>
      <c r="AX16" s="235">
        <v>21.28</v>
      </c>
      <c r="AY16" s="247"/>
      <c r="AZ16" s="235">
        <v>21.28</v>
      </c>
      <c r="BA16" s="247"/>
      <c r="BB16" s="235">
        <v>0</v>
      </c>
      <c r="BC16" s="247"/>
      <c r="BD16" s="235">
        <v>0</v>
      </c>
      <c r="BE16" s="247"/>
      <c r="BF16" s="235">
        <v>0</v>
      </c>
      <c r="BG16" s="247"/>
      <c r="BH16" s="235">
        <v>0</v>
      </c>
      <c r="BI16" s="247"/>
      <c r="BJ16" s="235">
        <v>0</v>
      </c>
      <c r="BK16" s="247"/>
      <c r="BL16" s="235">
        <v>0</v>
      </c>
      <c r="BM16" s="247"/>
      <c r="BN16" s="235">
        <v>0</v>
      </c>
      <c r="BO16" s="247"/>
      <c r="BP16" s="235">
        <v>0</v>
      </c>
      <c r="BQ16" s="247"/>
      <c r="BR16" s="235">
        <v>0</v>
      </c>
      <c r="BS16" s="247"/>
      <c r="BT16" s="235">
        <v>0</v>
      </c>
      <c r="BU16" s="247"/>
      <c r="BV16" s="246">
        <v>0</v>
      </c>
      <c r="BW16" s="247"/>
      <c r="BX16" s="246">
        <v>0</v>
      </c>
      <c r="BY16" s="248"/>
      <c r="BZ16" s="246">
        <v>0</v>
      </c>
      <c r="CA16" s="247"/>
      <c r="CB16" s="246">
        <v>0</v>
      </c>
      <c r="CC16" s="248"/>
      <c r="CD16" s="246">
        <v>0</v>
      </c>
      <c r="CE16" s="247"/>
      <c r="CF16" s="237">
        <v>0</v>
      </c>
      <c r="CG16" s="248"/>
      <c r="CH16" s="237">
        <v>0</v>
      </c>
      <c r="CI16" s="247"/>
      <c r="CJ16" s="237">
        <v>0</v>
      </c>
      <c r="CK16" s="248"/>
      <c r="CL16" s="237">
        <v>0</v>
      </c>
      <c r="CM16" s="247"/>
      <c r="CN16" s="237">
        <v>0</v>
      </c>
      <c r="CO16" s="248"/>
      <c r="CP16" s="237">
        <v>0</v>
      </c>
      <c r="CQ16" s="247"/>
      <c r="CR16" s="237">
        <v>0</v>
      </c>
      <c r="CS16" s="248"/>
      <c r="CT16" s="246">
        <v>0</v>
      </c>
      <c r="CU16" s="247"/>
      <c r="CV16" s="249">
        <v>0</v>
      </c>
      <c r="CW16" s="248"/>
      <c r="CX16" s="246">
        <v>0</v>
      </c>
      <c r="CY16" s="247"/>
      <c r="CZ16" s="237">
        <v>0</v>
      </c>
      <c r="DA16" s="248"/>
      <c r="DB16" s="235">
        <v>0</v>
      </c>
      <c r="DC16" s="247"/>
      <c r="DD16" s="235">
        <v>0</v>
      </c>
      <c r="DE16" s="248"/>
      <c r="DF16" s="246">
        <v>0</v>
      </c>
      <c r="DG16" s="247"/>
      <c r="DH16" s="246">
        <v>0</v>
      </c>
      <c r="DI16" s="248"/>
      <c r="DJ16" s="246">
        <v>0</v>
      </c>
      <c r="DK16" s="247"/>
      <c r="DL16" s="246">
        <v>0</v>
      </c>
      <c r="DM16" s="248"/>
      <c r="DN16" s="246">
        <v>0</v>
      </c>
      <c r="DO16" s="247"/>
      <c r="DP16" s="246">
        <v>0</v>
      </c>
      <c r="DQ16" s="248"/>
      <c r="DR16" s="246">
        <v>0</v>
      </c>
      <c r="DS16" s="247"/>
      <c r="DT16" s="246">
        <v>0</v>
      </c>
      <c r="DU16" s="248"/>
      <c r="DV16" s="246">
        <v>0</v>
      </c>
      <c r="DW16" s="247"/>
      <c r="DX16" s="249">
        <v>0</v>
      </c>
      <c r="DY16" s="248"/>
      <c r="DZ16" s="232">
        <v>0</v>
      </c>
    </row>
    <row r="17" spans="2:134" s="2" customFormat="1" ht="11.25" customHeight="1" thickBot="1" x14ac:dyDescent="0.25">
      <c r="B17" s="306"/>
      <c r="C17" s="376"/>
      <c r="D17" s="29" t="s">
        <v>21</v>
      </c>
      <c r="E17" s="30"/>
      <c r="F17" s="239">
        <f>F16-F15</f>
        <v>0</v>
      </c>
      <c r="G17" s="240"/>
      <c r="H17" s="239">
        <f>H16-H15</f>
        <v>0</v>
      </c>
      <c r="I17" s="240"/>
      <c r="J17" s="239">
        <f>J16-J15</f>
        <v>0</v>
      </c>
      <c r="K17" s="240"/>
      <c r="L17" s="239">
        <f>L16-L15</f>
        <v>0</v>
      </c>
      <c r="M17" s="240"/>
      <c r="N17" s="239">
        <f>N16-N15</f>
        <v>0</v>
      </c>
      <c r="O17" s="240"/>
      <c r="P17" s="239">
        <f>P16-P15</f>
        <v>0</v>
      </c>
      <c r="Q17" s="240"/>
      <c r="R17" s="239">
        <f>R16-R15</f>
        <v>0</v>
      </c>
      <c r="S17" s="240"/>
      <c r="T17" s="239">
        <f>T16-T15</f>
        <v>0</v>
      </c>
      <c r="U17" s="240"/>
      <c r="V17" s="239">
        <f>V16-V15</f>
        <v>0</v>
      </c>
      <c r="W17" s="240"/>
      <c r="X17" s="239">
        <f>X16-X15</f>
        <v>0</v>
      </c>
      <c r="Y17" s="240"/>
      <c r="Z17" s="239">
        <f>Z16-Z15</f>
        <v>0</v>
      </c>
      <c r="AA17" s="240"/>
      <c r="AB17" s="239">
        <f>AB16-AB15</f>
        <v>0</v>
      </c>
      <c r="AC17" s="240"/>
      <c r="AD17" s="239">
        <f>AD16-AD15</f>
        <v>0</v>
      </c>
      <c r="AE17" s="240"/>
      <c r="AF17" s="239">
        <f>AF16-AF15</f>
        <v>0</v>
      </c>
      <c r="AG17" s="240"/>
      <c r="AH17" s="239">
        <f>AH16-AH15</f>
        <v>0</v>
      </c>
      <c r="AI17" s="240"/>
      <c r="AJ17" s="239">
        <f>AJ16-AJ15</f>
        <v>0</v>
      </c>
      <c r="AK17" s="240"/>
      <c r="AL17" s="239">
        <f>AL16-AL15</f>
        <v>0</v>
      </c>
      <c r="AM17" s="240"/>
      <c r="AN17" s="239">
        <f>AN16-AN15</f>
        <v>0</v>
      </c>
      <c r="AO17" s="240"/>
      <c r="AP17" s="239">
        <f>AP16-AP15</f>
        <v>0</v>
      </c>
      <c r="AQ17" s="240"/>
      <c r="AR17" s="239">
        <f>AR16-AR15</f>
        <v>0</v>
      </c>
      <c r="AS17" s="240"/>
      <c r="AT17" s="239">
        <f>AT16-AT15</f>
        <v>0</v>
      </c>
      <c r="AU17" s="240"/>
      <c r="AV17" s="239">
        <f>AV16-AV15</f>
        <v>0</v>
      </c>
      <c r="AW17" s="240"/>
      <c r="AX17" s="239">
        <f>AX16-AX15</f>
        <v>0</v>
      </c>
      <c r="AY17" s="240"/>
      <c r="AZ17" s="239">
        <f>AZ16-AZ15</f>
        <v>0</v>
      </c>
      <c r="BA17" s="240"/>
      <c r="BB17" s="239">
        <f>BB16-BB15</f>
        <v>0</v>
      </c>
      <c r="BC17" s="240"/>
      <c r="BD17" s="239">
        <f>BD16-BD15</f>
        <v>0</v>
      </c>
      <c r="BE17" s="240"/>
      <c r="BF17" s="239">
        <f>BF16-BF15</f>
        <v>0</v>
      </c>
      <c r="BG17" s="240"/>
      <c r="BH17" s="239">
        <f>BH16-BH15</f>
        <v>0</v>
      </c>
      <c r="BI17" s="240"/>
      <c r="BJ17" s="239">
        <f>BJ16-BJ15</f>
        <v>0</v>
      </c>
      <c r="BK17" s="240"/>
      <c r="BL17" s="239">
        <f>BL16-BL15</f>
        <v>0</v>
      </c>
      <c r="BM17" s="240"/>
      <c r="BN17" s="239">
        <f>BN16-BN15</f>
        <v>0</v>
      </c>
      <c r="BO17" s="240"/>
      <c r="BP17" s="239">
        <f>BP16-BP15</f>
        <v>0</v>
      </c>
      <c r="BQ17" s="240"/>
      <c r="BR17" s="239">
        <f>BR16-BR15</f>
        <v>0</v>
      </c>
      <c r="BS17" s="240"/>
      <c r="BT17" s="241">
        <f>BT16-BT15</f>
        <v>0</v>
      </c>
      <c r="BU17" s="242"/>
      <c r="BV17" s="239">
        <f>BV16-BV15</f>
        <v>0</v>
      </c>
      <c r="BW17" s="240"/>
      <c r="BX17" s="241">
        <f>BX16-BX15</f>
        <v>0</v>
      </c>
      <c r="BY17" s="242"/>
      <c r="BZ17" s="239">
        <f>BZ16-BZ15</f>
        <v>0</v>
      </c>
      <c r="CA17" s="240"/>
      <c r="CB17" s="241">
        <f>CB16-CB15</f>
        <v>0</v>
      </c>
      <c r="CC17" s="242"/>
      <c r="CD17" s="239">
        <f>CD16-CD15</f>
        <v>0</v>
      </c>
      <c r="CE17" s="240"/>
      <c r="CF17" s="241">
        <f>CF16-CF15</f>
        <v>0</v>
      </c>
      <c r="CG17" s="242"/>
      <c r="CH17" s="239">
        <f>CH16-CH15</f>
        <v>0</v>
      </c>
      <c r="CI17" s="240"/>
      <c r="CJ17" s="241">
        <f>CJ16-CJ15</f>
        <v>0</v>
      </c>
      <c r="CK17" s="242"/>
      <c r="CL17" s="239">
        <f>CL16-CL15</f>
        <v>0</v>
      </c>
      <c r="CM17" s="240"/>
      <c r="CN17" s="241">
        <f>CN16-CN15</f>
        <v>0</v>
      </c>
      <c r="CO17" s="242"/>
      <c r="CP17" s="239">
        <f>CP16-CP15</f>
        <v>0</v>
      </c>
      <c r="CQ17" s="240"/>
      <c r="CR17" s="241">
        <f>CR16-CR15</f>
        <v>0</v>
      </c>
      <c r="CS17" s="242"/>
      <c r="CT17" s="239">
        <f>CT16-CT15</f>
        <v>0</v>
      </c>
      <c r="CU17" s="240"/>
      <c r="CV17" s="241">
        <f>CV16-CV15</f>
        <v>0</v>
      </c>
      <c r="CW17" s="242"/>
      <c r="CX17" s="239">
        <f>CX16-CX15</f>
        <v>0</v>
      </c>
      <c r="CY17" s="240"/>
      <c r="CZ17" s="241">
        <f>CZ16-CZ15</f>
        <v>0</v>
      </c>
      <c r="DA17" s="242"/>
      <c r="DB17" s="239">
        <f>DB16-DB15</f>
        <v>0</v>
      </c>
      <c r="DC17" s="240"/>
      <c r="DD17" s="241">
        <f>DD16-DD15</f>
        <v>0</v>
      </c>
      <c r="DE17" s="242"/>
      <c r="DF17" s="239">
        <f>DF16-DF15</f>
        <v>0</v>
      </c>
      <c r="DG17" s="240"/>
      <c r="DH17" s="239">
        <f>DH16-DH15</f>
        <v>0</v>
      </c>
      <c r="DI17" s="242"/>
      <c r="DJ17" s="239">
        <f>DJ16-DJ15</f>
        <v>0</v>
      </c>
      <c r="DK17" s="240"/>
      <c r="DL17" s="239">
        <f>DL16-DL15</f>
        <v>0</v>
      </c>
      <c r="DM17" s="242"/>
      <c r="DN17" s="239">
        <f>DN16-DN15</f>
        <v>0</v>
      </c>
      <c r="DO17" s="240"/>
      <c r="DP17" s="239">
        <f>DP16-DP15</f>
        <v>0</v>
      </c>
      <c r="DQ17" s="242"/>
      <c r="DR17" s="239">
        <f>DR16-DR15</f>
        <v>0</v>
      </c>
      <c r="DS17" s="240"/>
      <c r="DT17" s="239">
        <f>DT16-DT15</f>
        <v>0</v>
      </c>
      <c r="DU17" s="242"/>
      <c r="DV17" s="239">
        <f>DV16-DV15</f>
        <v>0</v>
      </c>
      <c r="DW17" s="240"/>
      <c r="DX17" s="241">
        <f>DX16-DX15</f>
        <v>0</v>
      </c>
      <c r="DY17" s="242"/>
      <c r="DZ17" s="243">
        <f>SUM(F17:DY17)</f>
        <v>0</v>
      </c>
      <c r="EB17" s="31"/>
    </row>
    <row r="18" spans="2:134" ht="11.25" customHeight="1" x14ac:dyDescent="0.2">
      <c r="B18" s="306"/>
      <c r="C18" s="281" t="s">
        <v>23</v>
      </c>
      <c r="D18" s="244" t="s">
        <v>18</v>
      </c>
      <c r="E18" s="245" t="s">
        <v>19</v>
      </c>
      <c r="F18" s="246">
        <v>0</v>
      </c>
      <c r="G18" s="247"/>
      <c r="H18" s="246">
        <v>0</v>
      </c>
      <c r="I18" s="247"/>
      <c r="J18" s="246">
        <v>0</v>
      </c>
      <c r="K18" s="247"/>
      <c r="L18" s="246">
        <v>0</v>
      </c>
      <c r="M18" s="247"/>
      <c r="N18" s="246">
        <v>0</v>
      </c>
      <c r="O18" s="247"/>
      <c r="P18" s="246">
        <v>0</v>
      </c>
      <c r="Q18" s="247"/>
      <c r="R18" s="246">
        <v>0</v>
      </c>
      <c r="S18" s="247"/>
      <c r="T18" s="246">
        <v>0</v>
      </c>
      <c r="U18" s="247"/>
      <c r="V18" s="246">
        <v>0</v>
      </c>
      <c r="W18" s="247"/>
      <c r="X18" s="246">
        <v>0</v>
      </c>
      <c r="Y18" s="247"/>
      <c r="Z18" s="246">
        <v>0</v>
      </c>
      <c r="AA18" s="247"/>
      <c r="AB18" s="246">
        <v>0</v>
      </c>
      <c r="AC18" s="247"/>
      <c r="AD18" s="246">
        <v>0</v>
      </c>
      <c r="AE18" s="247"/>
      <c r="AF18" s="246">
        <v>0</v>
      </c>
      <c r="AG18" s="247"/>
      <c r="AH18" s="246">
        <v>0</v>
      </c>
      <c r="AI18" s="247"/>
      <c r="AJ18" s="246">
        <v>0</v>
      </c>
      <c r="AK18" s="247"/>
      <c r="AL18" s="246">
        <v>0</v>
      </c>
      <c r="AM18" s="247"/>
      <c r="AN18" s="246">
        <v>0</v>
      </c>
      <c r="AO18" s="247"/>
      <c r="AP18" s="246">
        <v>0</v>
      </c>
      <c r="AQ18" s="247"/>
      <c r="AR18" s="246">
        <v>0</v>
      </c>
      <c r="AS18" s="247"/>
      <c r="AT18" s="246">
        <v>0</v>
      </c>
      <c r="AU18" s="247"/>
      <c r="AV18" s="246">
        <v>0</v>
      </c>
      <c r="AW18" s="247"/>
      <c r="AX18" s="246">
        <v>0</v>
      </c>
      <c r="AY18" s="247"/>
      <c r="AZ18" s="246">
        <v>0</v>
      </c>
      <c r="BA18" s="247"/>
      <c r="BB18" s="246">
        <v>0</v>
      </c>
      <c r="BC18" s="247"/>
      <c r="BD18" s="246">
        <v>0</v>
      </c>
      <c r="BE18" s="247"/>
      <c r="BF18" s="246">
        <v>0</v>
      </c>
      <c r="BG18" s="247"/>
      <c r="BH18" s="246">
        <v>0</v>
      </c>
      <c r="BI18" s="247"/>
      <c r="BJ18" s="246">
        <v>0</v>
      </c>
      <c r="BK18" s="247"/>
      <c r="BL18" s="246">
        <v>0</v>
      </c>
      <c r="BM18" s="247"/>
      <c r="BN18" s="246">
        <v>0</v>
      </c>
      <c r="BO18" s="247"/>
      <c r="BP18" s="246">
        <v>0</v>
      </c>
      <c r="BQ18" s="247"/>
      <c r="BR18" s="246">
        <v>0</v>
      </c>
      <c r="BS18" s="247"/>
      <c r="BT18" s="249">
        <v>0</v>
      </c>
      <c r="BU18" s="248"/>
      <c r="BV18" s="246">
        <v>0</v>
      </c>
      <c r="BW18" s="247"/>
      <c r="BX18" s="249">
        <v>0</v>
      </c>
      <c r="BY18" s="248"/>
      <c r="BZ18" s="246">
        <v>0</v>
      </c>
      <c r="CA18" s="247"/>
      <c r="CB18" s="249">
        <v>0</v>
      </c>
      <c r="CC18" s="248"/>
      <c r="CD18" s="246">
        <v>0</v>
      </c>
      <c r="CE18" s="247"/>
      <c r="CF18" s="249">
        <v>0</v>
      </c>
      <c r="CG18" s="248"/>
      <c r="CH18" s="246">
        <v>0</v>
      </c>
      <c r="CI18" s="247"/>
      <c r="CJ18" s="249">
        <v>0</v>
      </c>
      <c r="CK18" s="248"/>
      <c r="CL18" s="246">
        <v>0</v>
      </c>
      <c r="CM18" s="247"/>
      <c r="CN18" s="249">
        <v>0</v>
      </c>
      <c r="CO18" s="248"/>
      <c r="CP18" s="246">
        <v>0</v>
      </c>
      <c r="CQ18" s="247"/>
      <c r="CR18" s="249">
        <v>0</v>
      </c>
      <c r="CS18" s="248"/>
      <c r="CT18" s="246">
        <v>0</v>
      </c>
      <c r="CU18" s="247"/>
      <c r="CV18" s="249">
        <v>0</v>
      </c>
      <c r="CW18" s="248"/>
      <c r="CX18" s="246">
        <v>0</v>
      </c>
      <c r="CY18" s="247"/>
      <c r="CZ18" s="249">
        <v>0</v>
      </c>
      <c r="DA18" s="248"/>
      <c r="DB18" s="246">
        <v>0</v>
      </c>
      <c r="DC18" s="247"/>
      <c r="DD18" s="249">
        <v>0</v>
      </c>
      <c r="DE18" s="248"/>
      <c r="DF18" s="246">
        <v>0</v>
      </c>
      <c r="DG18" s="247"/>
      <c r="DH18" s="246">
        <v>0</v>
      </c>
      <c r="DI18" s="248"/>
      <c r="DJ18" s="246">
        <v>0</v>
      </c>
      <c r="DK18" s="247"/>
      <c r="DL18" s="246">
        <v>0</v>
      </c>
      <c r="DM18" s="248"/>
      <c r="DN18" s="246">
        <v>0</v>
      </c>
      <c r="DO18" s="247"/>
      <c r="DP18" s="246">
        <v>0</v>
      </c>
      <c r="DQ18" s="248"/>
      <c r="DR18" s="246">
        <v>0</v>
      </c>
      <c r="DS18" s="247"/>
      <c r="DT18" s="246">
        <v>0</v>
      </c>
      <c r="DU18" s="248"/>
      <c r="DV18" s="246">
        <v>0</v>
      </c>
      <c r="DW18" s="247"/>
      <c r="DX18" s="249">
        <v>0</v>
      </c>
      <c r="DY18" s="248"/>
      <c r="DZ18" s="232">
        <v>0</v>
      </c>
    </row>
    <row r="19" spans="2:134" ht="11.25" customHeight="1" thickBot="1" x14ac:dyDescent="0.25">
      <c r="B19" s="306"/>
      <c r="C19" s="282"/>
      <c r="D19" s="233" t="s">
        <v>20</v>
      </c>
      <c r="E19" s="234" t="s">
        <v>19</v>
      </c>
      <c r="F19" s="235">
        <v>0</v>
      </c>
      <c r="G19" s="236"/>
      <c r="H19" s="235">
        <v>0</v>
      </c>
      <c r="I19" s="236"/>
      <c r="J19" s="235">
        <v>0</v>
      </c>
      <c r="K19" s="236"/>
      <c r="L19" s="235">
        <v>0</v>
      </c>
      <c r="M19" s="236"/>
      <c r="N19" s="235">
        <v>0</v>
      </c>
      <c r="O19" s="236"/>
      <c r="P19" s="235">
        <v>0</v>
      </c>
      <c r="Q19" s="236"/>
      <c r="R19" s="235">
        <v>0</v>
      </c>
      <c r="S19" s="236"/>
      <c r="T19" s="235">
        <v>0</v>
      </c>
      <c r="U19" s="236"/>
      <c r="V19" s="235">
        <v>0</v>
      </c>
      <c r="W19" s="236"/>
      <c r="X19" s="235">
        <v>0</v>
      </c>
      <c r="Y19" s="236"/>
      <c r="Z19" s="235">
        <v>0</v>
      </c>
      <c r="AA19" s="236"/>
      <c r="AB19" s="235">
        <v>0</v>
      </c>
      <c r="AC19" s="236"/>
      <c r="AD19" s="235">
        <v>0</v>
      </c>
      <c r="AE19" s="236"/>
      <c r="AF19" s="235">
        <v>0</v>
      </c>
      <c r="AG19" s="236"/>
      <c r="AH19" s="235">
        <v>0</v>
      </c>
      <c r="AI19" s="236"/>
      <c r="AJ19" s="235">
        <v>0</v>
      </c>
      <c r="AK19" s="236"/>
      <c r="AL19" s="235">
        <v>0</v>
      </c>
      <c r="AM19" s="236"/>
      <c r="AN19" s="235">
        <v>0</v>
      </c>
      <c r="AO19" s="236"/>
      <c r="AP19" s="235">
        <v>0</v>
      </c>
      <c r="AQ19" s="236"/>
      <c r="AR19" s="235">
        <v>0</v>
      </c>
      <c r="AS19" s="236"/>
      <c r="AT19" s="235">
        <v>0</v>
      </c>
      <c r="AU19" s="236"/>
      <c r="AV19" s="235">
        <v>0</v>
      </c>
      <c r="AW19" s="236"/>
      <c r="AX19" s="235">
        <v>0</v>
      </c>
      <c r="AY19" s="236"/>
      <c r="AZ19" s="235">
        <v>0</v>
      </c>
      <c r="BA19" s="236"/>
      <c r="BB19" s="235">
        <v>0</v>
      </c>
      <c r="BC19" s="236"/>
      <c r="BD19" s="235">
        <v>0</v>
      </c>
      <c r="BE19" s="236"/>
      <c r="BF19" s="235">
        <v>0</v>
      </c>
      <c r="BG19" s="236"/>
      <c r="BH19" s="235">
        <v>0</v>
      </c>
      <c r="BI19" s="236"/>
      <c r="BJ19" s="235">
        <v>0</v>
      </c>
      <c r="BK19" s="236"/>
      <c r="BL19" s="235">
        <v>0</v>
      </c>
      <c r="BM19" s="236"/>
      <c r="BN19" s="235">
        <v>0</v>
      </c>
      <c r="BO19" s="236"/>
      <c r="BP19" s="235">
        <v>0</v>
      </c>
      <c r="BQ19" s="236"/>
      <c r="BR19" s="235">
        <v>0</v>
      </c>
      <c r="BS19" s="236"/>
      <c r="BT19" s="237">
        <v>0</v>
      </c>
      <c r="BU19" s="238"/>
      <c r="BV19" s="235">
        <v>0</v>
      </c>
      <c r="BW19" s="236"/>
      <c r="BX19" s="237">
        <v>0</v>
      </c>
      <c r="BY19" s="238"/>
      <c r="BZ19" s="235">
        <v>0</v>
      </c>
      <c r="CA19" s="236"/>
      <c r="CB19" s="237">
        <v>0</v>
      </c>
      <c r="CC19" s="238"/>
      <c r="CD19" s="235">
        <v>0</v>
      </c>
      <c r="CE19" s="236"/>
      <c r="CF19" s="237">
        <v>0</v>
      </c>
      <c r="CG19" s="238"/>
      <c r="CH19" s="235">
        <v>0</v>
      </c>
      <c r="CI19" s="236"/>
      <c r="CJ19" s="237">
        <v>0</v>
      </c>
      <c r="CK19" s="238"/>
      <c r="CL19" s="235">
        <v>0</v>
      </c>
      <c r="CM19" s="236"/>
      <c r="CN19" s="237">
        <v>0</v>
      </c>
      <c r="CO19" s="238"/>
      <c r="CP19" s="235">
        <v>0</v>
      </c>
      <c r="CQ19" s="236"/>
      <c r="CR19" s="237">
        <v>0</v>
      </c>
      <c r="CS19" s="238"/>
      <c r="CT19" s="235">
        <v>0</v>
      </c>
      <c r="CU19" s="236"/>
      <c r="CV19" s="237">
        <v>0</v>
      </c>
      <c r="CW19" s="238"/>
      <c r="CX19" s="235">
        <v>0</v>
      </c>
      <c r="CY19" s="236"/>
      <c r="CZ19" s="237">
        <v>0</v>
      </c>
      <c r="DA19" s="238"/>
      <c r="DB19" s="235">
        <v>0</v>
      </c>
      <c r="DC19" s="236"/>
      <c r="DD19" s="237">
        <v>0</v>
      </c>
      <c r="DE19" s="238"/>
      <c r="DF19" s="235">
        <v>0</v>
      </c>
      <c r="DG19" s="236"/>
      <c r="DH19" s="235">
        <v>0</v>
      </c>
      <c r="DI19" s="238"/>
      <c r="DJ19" s="235">
        <v>0</v>
      </c>
      <c r="DK19" s="236"/>
      <c r="DL19" s="235">
        <v>0</v>
      </c>
      <c r="DM19" s="238"/>
      <c r="DN19" s="235">
        <v>0</v>
      </c>
      <c r="DO19" s="236"/>
      <c r="DP19" s="235">
        <v>0</v>
      </c>
      <c r="DQ19" s="238"/>
      <c r="DR19" s="235">
        <v>0</v>
      </c>
      <c r="DS19" s="236"/>
      <c r="DT19" s="235">
        <v>0</v>
      </c>
      <c r="DU19" s="238"/>
      <c r="DV19" s="235">
        <v>0</v>
      </c>
      <c r="DW19" s="236"/>
      <c r="DX19" s="237">
        <v>0</v>
      </c>
      <c r="DY19" s="238"/>
      <c r="DZ19" s="232">
        <v>0</v>
      </c>
    </row>
    <row r="20" spans="2:134" s="2" customFormat="1" ht="11.25" customHeight="1" thickBot="1" x14ac:dyDescent="0.25">
      <c r="B20" s="306"/>
      <c r="C20" s="283"/>
      <c r="D20" s="29" t="s">
        <v>21</v>
      </c>
      <c r="E20" s="30"/>
      <c r="F20" s="239">
        <f>F19-F18</f>
        <v>0</v>
      </c>
      <c r="G20" s="240"/>
      <c r="H20" s="239">
        <f>H19-H18</f>
        <v>0</v>
      </c>
      <c r="I20" s="240"/>
      <c r="J20" s="239">
        <f>J19-J18</f>
        <v>0</v>
      </c>
      <c r="K20" s="240"/>
      <c r="L20" s="239">
        <f>L19-L18</f>
        <v>0</v>
      </c>
      <c r="M20" s="240"/>
      <c r="N20" s="239">
        <f>N19-N18</f>
        <v>0</v>
      </c>
      <c r="O20" s="240"/>
      <c r="P20" s="239">
        <f>P19-P18</f>
        <v>0</v>
      </c>
      <c r="Q20" s="240"/>
      <c r="R20" s="239">
        <f>R19-R18</f>
        <v>0</v>
      </c>
      <c r="S20" s="240"/>
      <c r="T20" s="239">
        <f>T19-T18</f>
        <v>0</v>
      </c>
      <c r="U20" s="240"/>
      <c r="V20" s="239">
        <f>V19-V18</f>
        <v>0</v>
      </c>
      <c r="W20" s="240"/>
      <c r="X20" s="239">
        <f>X19-X18</f>
        <v>0</v>
      </c>
      <c r="Y20" s="240"/>
      <c r="Z20" s="239">
        <f>Z19-Z18</f>
        <v>0</v>
      </c>
      <c r="AA20" s="240"/>
      <c r="AB20" s="239">
        <f>AB19-AB18</f>
        <v>0</v>
      </c>
      <c r="AC20" s="240"/>
      <c r="AD20" s="239">
        <f>AD19-AD18</f>
        <v>0</v>
      </c>
      <c r="AE20" s="240"/>
      <c r="AF20" s="239">
        <f>AF19-AF18</f>
        <v>0</v>
      </c>
      <c r="AG20" s="240"/>
      <c r="AH20" s="239">
        <f>AH19-AH18</f>
        <v>0</v>
      </c>
      <c r="AI20" s="240"/>
      <c r="AJ20" s="239">
        <f>AJ19-AJ18</f>
        <v>0</v>
      </c>
      <c r="AK20" s="240"/>
      <c r="AL20" s="239">
        <f>AL19-AL18</f>
        <v>0</v>
      </c>
      <c r="AM20" s="240"/>
      <c r="AN20" s="239">
        <f>AN19-AN18</f>
        <v>0</v>
      </c>
      <c r="AO20" s="240"/>
      <c r="AP20" s="239">
        <f>AP19-AP18</f>
        <v>0</v>
      </c>
      <c r="AQ20" s="240"/>
      <c r="AR20" s="239">
        <f>AR19-AR18</f>
        <v>0</v>
      </c>
      <c r="AS20" s="240"/>
      <c r="AT20" s="239">
        <f>AT19-AT18</f>
        <v>0</v>
      </c>
      <c r="AU20" s="240"/>
      <c r="AV20" s="239">
        <f>AV19-AV18</f>
        <v>0</v>
      </c>
      <c r="AW20" s="240"/>
      <c r="AX20" s="239">
        <f>AX19-AX18</f>
        <v>0</v>
      </c>
      <c r="AY20" s="240"/>
      <c r="AZ20" s="239">
        <f>AZ19-AZ18</f>
        <v>0</v>
      </c>
      <c r="BA20" s="240"/>
      <c r="BB20" s="239">
        <f>BB19-BB18</f>
        <v>0</v>
      </c>
      <c r="BC20" s="240"/>
      <c r="BD20" s="239">
        <f>BD19-BD18</f>
        <v>0</v>
      </c>
      <c r="BE20" s="240"/>
      <c r="BF20" s="239">
        <f>BF19-BF18</f>
        <v>0</v>
      </c>
      <c r="BG20" s="240"/>
      <c r="BH20" s="239">
        <f>BH19-BH18</f>
        <v>0</v>
      </c>
      <c r="BI20" s="240"/>
      <c r="BJ20" s="239">
        <f>BJ19-BJ18</f>
        <v>0</v>
      </c>
      <c r="BK20" s="240"/>
      <c r="BL20" s="239">
        <f>BL19-BL18</f>
        <v>0</v>
      </c>
      <c r="BM20" s="240"/>
      <c r="BN20" s="239">
        <f>BN19-BN18</f>
        <v>0</v>
      </c>
      <c r="BO20" s="240"/>
      <c r="BP20" s="239">
        <f>BP19-BP18</f>
        <v>0</v>
      </c>
      <c r="BQ20" s="240"/>
      <c r="BR20" s="239">
        <f>BR19-BR18</f>
        <v>0</v>
      </c>
      <c r="BS20" s="240"/>
      <c r="BT20" s="241">
        <f>BT19-BT18</f>
        <v>0</v>
      </c>
      <c r="BU20" s="242"/>
      <c r="BV20" s="239">
        <f>BV19-BV18</f>
        <v>0</v>
      </c>
      <c r="BW20" s="240"/>
      <c r="BX20" s="241">
        <f>BX19-BX18</f>
        <v>0</v>
      </c>
      <c r="BY20" s="242"/>
      <c r="BZ20" s="239">
        <f>BZ19-BZ18</f>
        <v>0</v>
      </c>
      <c r="CA20" s="240"/>
      <c r="CB20" s="241">
        <f>CB19-CB18</f>
        <v>0</v>
      </c>
      <c r="CC20" s="242"/>
      <c r="CD20" s="239">
        <f>CD19-CD18</f>
        <v>0</v>
      </c>
      <c r="CE20" s="240"/>
      <c r="CF20" s="241">
        <f>CF19-CF18</f>
        <v>0</v>
      </c>
      <c r="CG20" s="242"/>
      <c r="CH20" s="239">
        <f>CH19-CH18</f>
        <v>0</v>
      </c>
      <c r="CI20" s="240"/>
      <c r="CJ20" s="241">
        <f>CJ19-CJ18</f>
        <v>0</v>
      </c>
      <c r="CK20" s="242"/>
      <c r="CL20" s="239">
        <f>CL19-CL18</f>
        <v>0</v>
      </c>
      <c r="CM20" s="240"/>
      <c r="CN20" s="241">
        <f>CN19-CN18</f>
        <v>0</v>
      </c>
      <c r="CO20" s="242"/>
      <c r="CP20" s="239">
        <f>CP19-CP18</f>
        <v>0</v>
      </c>
      <c r="CQ20" s="240"/>
      <c r="CR20" s="241">
        <f>CR19-CR18</f>
        <v>0</v>
      </c>
      <c r="CS20" s="242"/>
      <c r="CT20" s="239">
        <f>CT19-CT18</f>
        <v>0</v>
      </c>
      <c r="CU20" s="240"/>
      <c r="CV20" s="241">
        <f>CV19-CV18</f>
        <v>0</v>
      </c>
      <c r="CW20" s="242"/>
      <c r="CX20" s="239">
        <f>CX19-CX18</f>
        <v>0</v>
      </c>
      <c r="CY20" s="240"/>
      <c r="CZ20" s="241">
        <f>CZ19-CZ18</f>
        <v>0</v>
      </c>
      <c r="DA20" s="242"/>
      <c r="DB20" s="239">
        <f>DB19-DB18</f>
        <v>0</v>
      </c>
      <c r="DC20" s="240"/>
      <c r="DD20" s="241">
        <f>DD19-DD18</f>
        <v>0</v>
      </c>
      <c r="DE20" s="242"/>
      <c r="DF20" s="239">
        <f>DF19-DF18</f>
        <v>0</v>
      </c>
      <c r="DG20" s="240"/>
      <c r="DH20" s="239">
        <f>DH19-DH18</f>
        <v>0</v>
      </c>
      <c r="DI20" s="242"/>
      <c r="DJ20" s="239">
        <f>DJ19-DJ18</f>
        <v>0</v>
      </c>
      <c r="DK20" s="240"/>
      <c r="DL20" s="239">
        <f>DL19-DL18</f>
        <v>0</v>
      </c>
      <c r="DM20" s="242"/>
      <c r="DN20" s="239">
        <f>DN19-DN18</f>
        <v>0</v>
      </c>
      <c r="DO20" s="240"/>
      <c r="DP20" s="239">
        <f>DP19-DP18</f>
        <v>0</v>
      </c>
      <c r="DQ20" s="242"/>
      <c r="DR20" s="239">
        <f>DR19-DR18</f>
        <v>0</v>
      </c>
      <c r="DS20" s="240"/>
      <c r="DT20" s="239">
        <f>DT19-DT18</f>
        <v>0</v>
      </c>
      <c r="DU20" s="242"/>
      <c r="DV20" s="239">
        <f>DV19-DV18</f>
        <v>0</v>
      </c>
      <c r="DW20" s="240"/>
      <c r="DX20" s="241">
        <f>DX19-DX18</f>
        <v>0</v>
      </c>
      <c r="DY20" s="242"/>
      <c r="DZ20" s="243">
        <f>SUM(F20:DY20)</f>
        <v>0</v>
      </c>
    </row>
    <row r="21" spans="2:134" ht="10.5" customHeight="1" x14ac:dyDescent="0.2">
      <c r="B21" s="306"/>
      <c r="C21" s="377" t="s">
        <v>24</v>
      </c>
      <c r="D21" s="244" t="s">
        <v>18</v>
      </c>
      <c r="E21" s="245" t="s">
        <v>19</v>
      </c>
      <c r="F21" s="235">
        <v>367.07</v>
      </c>
      <c r="G21" s="247"/>
      <c r="H21" s="235">
        <v>0</v>
      </c>
      <c r="I21" s="247"/>
      <c r="J21" s="235">
        <v>0</v>
      </c>
      <c r="K21" s="247"/>
      <c r="L21" s="235">
        <v>0</v>
      </c>
      <c r="M21" s="247"/>
      <c r="N21" s="246">
        <v>0</v>
      </c>
      <c r="O21" s="247"/>
      <c r="P21" s="246">
        <v>0</v>
      </c>
      <c r="Q21" s="247"/>
      <c r="R21" s="246">
        <v>0</v>
      </c>
      <c r="S21" s="247"/>
      <c r="T21" s="246">
        <v>0</v>
      </c>
      <c r="U21" s="247"/>
      <c r="V21" s="246">
        <v>0</v>
      </c>
      <c r="W21" s="247"/>
      <c r="X21" s="246">
        <v>0</v>
      </c>
      <c r="Y21" s="247"/>
      <c r="Z21" s="246">
        <v>0</v>
      </c>
      <c r="AA21" s="247"/>
      <c r="AB21" s="246">
        <v>0</v>
      </c>
      <c r="AC21" s="247"/>
      <c r="AD21" s="246">
        <v>0</v>
      </c>
      <c r="AE21" s="247"/>
      <c r="AF21" s="246">
        <v>0</v>
      </c>
      <c r="AG21" s="247"/>
      <c r="AH21" s="246">
        <v>0</v>
      </c>
      <c r="AI21" s="247"/>
      <c r="AJ21" s="246">
        <v>0</v>
      </c>
      <c r="AK21" s="247"/>
      <c r="AL21" s="246">
        <v>0</v>
      </c>
      <c r="AM21" s="247"/>
      <c r="AN21" s="246">
        <v>0</v>
      </c>
      <c r="AO21" s="247"/>
      <c r="AP21" s="246">
        <v>0</v>
      </c>
      <c r="AQ21" s="247"/>
      <c r="AR21" s="235">
        <v>0</v>
      </c>
      <c r="AS21" s="247"/>
      <c r="AT21" s="235">
        <v>0</v>
      </c>
      <c r="AU21" s="247"/>
      <c r="AV21" s="235">
        <v>0</v>
      </c>
      <c r="AW21" s="247"/>
      <c r="AX21" s="235">
        <v>0</v>
      </c>
      <c r="AY21" s="247"/>
      <c r="AZ21" s="235">
        <v>0</v>
      </c>
      <c r="BA21" s="247"/>
      <c r="BB21" s="235">
        <v>0</v>
      </c>
      <c r="BC21" s="247"/>
      <c r="BD21" s="235">
        <v>0</v>
      </c>
      <c r="BE21" s="247"/>
      <c r="BF21" s="235">
        <v>0</v>
      </c>
      <c r="BG21" s="247"/>
      <c r="BH21" s="235">
        <v>0</v>
      </c>
      <c r="BI21" s="247"/>
      <c r="BJ21" s="235">
        <v>0</v>
      </c>
      <c r="BK21" s="247"/>
      <c r="BL21" s="235">
        <v>0</v>
      </c>
      <c r="BM21" s="247"/>
      <c r="BN21" s="235">
        <v>0</v>
      </c>
      <c r="BO21" s="247"/>
      <c r="BP21" s="235">
        <v>0</v>
      </c>
      <c r="BQ21" s="247"/>
      <c r="BR21" s="235">
        <v>0</v>
      </c>
      <c r="BS21" s="247"/>
      <c r="BT21" s="235">
        <v>0</v>
      </c>
      <c r="BU21" s="247"/>
      <c r="BV21" s="246">
        <v>0</v>
      </c>
      <c r="BW21" s="247"/>
      <c r="BX21" s="246">
        <v>0</v>
      </c>
      <c r="BY21" s="248"/>
      <c r="BZ21" s="246">
        <v>0</v>
      </c>
      <c r="CA21" s="247"/>
      <c r="CB21" s="246">
        <v>0</v>
      </c>
      <c r="CC21" s="248"/>
      <c r="CD21" s="246">
        <v>0</v>
      </c>
      <c r="CE21" s="247"/>
      <c r="CF21" s="249">
        <v>0</v>
      </c>
      <c r="CG21" s="248"/>
      <c r="CH21" s="249">
        <v>0</v>
      </c>
      <c r="CI21" s="247"/>
      <c r="CJ21" s="249">
        <v>0</v>
      </c>
      <c r="CK21" s="248"/>
      <c r="CL21" s="249">
        <v>0</v>
      </c>
      <c r="CM21" s="247"/>
      <c r="CN21" s="249">
        <v>0</v>
      </c>
      <c r="CO21" s="248"/>
      <c r="CP21" s="249">
        <v>0</v>
      </c>
      <c r="CQ21" s="247"/>
      <c r="CR21" s="249">
        <v>0</v>
      </c>
      <c r="CS21" s="248"/>
      <c r="CT21" s="246">
        <v>0</v>
      </c>
      <c r="CU21" s="247"/>
      <c r="CV21" s="249">
        <v>0</v>
      </c>
      <c r="CW21" s="248"/>
      <c r="CX21" s="246">
        <v>0</v>
      </c>
      <c r="CY21" s="247"/>
      <c r="CZ21" s="237">
        <v>0</v>
      </c>
      <c r="DA21" s="248"/>
      <c r="DB21" s="246">
        <v>0</v>
      </c>
      <c r="DC21" s="247"/>
      <c r="DD21" s="246">
        <v>0</v>
      </c>
      <c r="DE21" s="248"/>
      <c r="DF21" s="246">
        <v>0</v>
      </c>
      <c r="DG21" s="247"/>
      <c r="DH21" s="246">
        <v>0</v>
      </c>
      <c r="DI21" s="248"/>
      <c r="DJ21" s="246">
        <v>0</v>
      </c>
      <c r="DK21" s="247"/>
      <c r="DL21" s="246">
        <v>0</v>
      </c>
      <c r="DM21" s="248"/>
      <c r="DN21" s="246">
        <v>0</v>
      </c>
      <c r="DO21" s="247"/>
      <c r="DP21" s="246">
        <v>0</v>
      </c>
      <c r="DQ21" s="248"/>
      <c r="DR21" s="246">
        <v>0</v>
      </c>
      <c r="DS21" s="247"/>
      <c r="DT21" s="246">
        <v>0</v>
      </c>
      <c r="DU21" s="248"/>
      <c r="DV21" s="246">
        <v>0</v>
      </c>
      <c r="DW21" s="247"/>
      <c r="DX21" s="249">
        <v>0</v>
      </c>
      <c r="DY21" s="248"/>
      <c r="DZ21" s="232">
        <v>0</v>
      </c>
    </row>
    <row r="22" spans="2:134" ht="11.25" customHeight="1" thickBot="1" x14ac:dyDescent="0.25">
      <c r="B22" s="306"/>
      <c r="C22" s="378"/>
      <c r="D22" s="233" t="s">
        <v>20</v>
      </c>
      <c r="E22" s="234" t="s">
        <v>19</v>
      </c>
      <c r="F22" s="235">
        <v>367.07</v>
      </c>
      <c r="G22" s="247"/>
      <c r="H22" s="235">
        <v>0</v>
      </c>
      <c r="I22" s="247"/>
      <c r="J22" s="235">
        <v>0</v>
      </c>
      <c r="K22" s="247"/>
      <c r="L22" s="235">
        <v>0</v>
      </c>
      <c r="M22" s="247"/>
      <c r="N22" s="235">
        <v>0</v>
      </c>
      <c r="O22" s="247"/>
      <c r="P22" s="235">
        <v>0</v>
      </c>
      <c r="Q22" s="247"/>
      <c r="R22" s="235">
        <v>0</v>
      </c>
      <c r="S22" s="247"/>
      <c r="T22" s="235">
        <v>0</v>
      </c>
      <c r="U22" s="247"/>
      <c r="V22" s="235">
        <v>0</v>
      </c>
      <c r="W22" s="247"/>
      <c r="X22" s="235">
        <v>0</v>
      </c>
      <c r="Y22" s="247"/>
      <c r="Z22" s="235">
        <v>0</v>
      </c>
      <c r="AA22" s="247"/>
      <c r="AB22" s="235">
        <v>0</v>
      </c>
      <c r="AC22" s="247"/>
      <c r="AD22" s="235">
        <v>0</v>
      </c>
      <c r="AE22" s="247"/>
      <c r="AF22" s="235">
        <v>0</v>
      </c>
      <c r="AG22" s="247"/>
      <c r="AH22" s="235">
        <v>0</v>
      </c>
      <c r="AI22" s="247"/>
      <c r="AJ22" s="235">
        <v>0</v>
      </c>
      <c r="AK22" s="247"/>
      <c r="AL22" s="235">
        <v>0</v>
      </c>
      <c r="AM22" s="247"/>
      <c r="AN22" s="235">
        <v>0</v>
      </c>
      <c r="AO22" s="247"/>
      <c r="AP22" s="235">
        <v>0</v>
      </c>
      <c r="AQ22" s="247"/>
      <c r="AR22" s="235">
        <v>0</v>
      </c>
      <c r="AS22" s="247"/>
      <c r="AT22" s="235">
        <v>0</v>
      </c>
      <c r="AU22" s="247"/>
      <c r="AV22" s="235">
        <v>0</v>
      </c>
      <c r="AW22" s="247"/>
      <c r="AX22" s="235">
        <v>0</v>
      </c>
      <c r="AY22" s="247"/>
      <c r="AZ22" s="235">
        <v>0</v>
      </c>
      <c r="BA22" s="247"/>
      <c r="BB22" s="235">
        <v>0</v>
      </c>
      <c r="BC22" s="247"/>
      <c r="BD22" s="235">
        <v>0</v>
      </c>
      <c r="BE22" s="247"/>
      <c r="BF22" s="235">
        <v>0</v>
      </c>
      <c r="BG22" s="247"/>
      <c r="BH22" s="235">
        <v>0</v>
      </c>
      <c r="BI22" s="247"/>
      <c r="BJ22" s="235">
        <v>0</v>
      </c>
      <c r="BK22" s="247"/>
      <c r="BL22" s="235">
        <v>0</v>
      </c>
      <c r="BM22" s="247"/>
      <c r="BN22" s="235">
        <v>0</v>
      </c>
      <c r="BO22" s="247"/>
      <c r="BP22" s="235">
        <v>0</v>
      </c>
      <c r="BQ22" s="247"/>
      <c r="BR22" s="235">
        <v>0</v>
      </c>
      <c r="BS22" s="247"/>
      <c r="BT22" s="235">
        <v>0</v>
      </c>
      <c r="BU22" s="247"/>
      <c r="BV22" s="246">
        <v>0</v>
      </c>
      <c r="BW22" s="247"/>
      <c r="BX22" s="246">
        <v>0</v>
      </c>
      <c r="BY22" s="248"/>
      <c r="BZ22" s="246">
        <v>0</v>
      </c>
      <c r="CA22" s="247"/>
      <c r="CB22" s="246">
        <v>0</v>
      </c>
      <c r="CC22" s="248"/>
      <c r="CD22" s="246">
        <v>0</v>
      </c>
      <c r="CE22" s="247"/>
      <c r="CF22" s="237">
        <v>0</v>
      </c>
      <c r="CG22" s="248"/>
      <c r="CH22" s="237">
        <v>0</v>
      </c>
      <c r="CI22" s="247"/>
      <c r="CJ22" s="237">
        <v>0</v>
      </c>
      <c r="CK22" s="248"/>
      <c r="CL22" s="237">
        <v>0</v>
      </c>
      <c r="CM22" s="247"/>
      <c r="CN22" s="237">
        <v>0</v>
      </c>
      <c r="CO22" s="248"/>
      <c r="CP22" s="237">
        <v>0</v>
      </c>
      <c r="CQ22" s="247"/>
      <c r="CR22" s="237">
        <v>0</v>
      </c>
      <c r="CS22" s="248"/>
      <c r="CT22" s="235">
        <v>0</v>
      </c>
      <c r="CU22" s="247"/>
      <c r="CV22" s="237">
        <v>0</v>
      </c>
      <c r="CW22" s="248"/>
      <c r="CX22" s="246">
        <v>0</v>
      </c>
      <c r="CY22" s="247"/>
      <c r="CZ22" s="237">
        <v>0</v>
      </c>
      <c r="DA22" s="248"/>
      <c r="DB22" s="235">
        <v>0</v>
      </c>
      <c r="DC22" s="247"/>
      <c r="DD22" s="235">
        <v>0</v>
      </c>
      <c r="DE22" s="248"/>
      <c r="DF22" s="246">
        <v>0</v>
      </c>
      <c r="DG22" s="247"/>
      <c r="DH22" s="246">
        <v>0</v>
      </c>
      <c r="DI22" s="248"/>
      <c r="DJ22" s="246">
        <v>0</v>
      </c>
      <c r="DK22" s="247"/>
      <c r="DL22" s="246">
        <v>0</v>
      </c>
      <c r="DM22" s="248"/>
      <c r="DN22" s="246">
        <v>0</v>
      </c>
      <c r="DO22" s="247"/>
      <c r="DP22" s="246">
        <v>0</v>
      </c>
      <c r="DQ22" s="248"/>
      <c r="DR22" s="246">
        <v>0</v>
      </c>
      <c r="DS22" s="247"/>
      <c r="DT22" s="246">
        <v>0</v>
      </c>
      <c r="DU22" s="248"/>
      <c r="DV22" s="235">
        <v>0</v>
      </c>
      <c r="DW22" s="247"/>
      <c r="DX22" s="237">
        <v>0</v>
      </c>
      <c r="DY22" s="248"/>
      <c r="DZ22" s="232">
        <v>0</v>
      </c>
    </row>
    <row r="23" spans="2:134" s="2" customFormat="1" ht="11.25" customHeight="1" thickBot="1" x14ac:dyDescent="0.25">
      <c r="B23" s="306"/>
      <c r="C23" s="379"/>
      <c r="D23" s="29" t="s">
        <v>21</v>
      </c>
      <c r="E23" s="30"/>
      <c r="F23" s="239">
        <f>F22-F21</f>
        <v>0</v>
      </c>
      <c r="G23" s="240"/>
      <c r="H23" s="239">
        <f>H22-H21</f>
        <v>0</v>
      </c>
      <c r="I23" s="240"/>
      <c r="J23" s="239">
        <f>J22-J21</f>
        <v>0</v>
      </c>
      <c r="K23" s="240"/>
      <c r="L23" s="239">
        <f>L22-L21</f>
        <v>0</v>
      </c>
      <c r="M23" s="240"/>
      <c r="N23" s="239">
        <f>N22-N21</f>
        <v>0</v>
      </c>
      <c r="O23" s="240"/>
      <c r="P23" s="239">
        <f>P22-P21</f>
        <v>0</v>
      </c>
      <c r="Q23" s="240"/>
      <c r="R23" s="239">
        <f>R22-R21</f>
        <v>0</v>
      </c>
      <c r="S23" s="240"/>
      <c r="T23" s="239">
        <f>T22-T21</f>
        <v>0</v>
      </c>
      <c r="U23" s="240"/>
      <c r="V23" s="239">
        <f>V22-V21</f>
        <v>0</v>
      </c>
      <c r="W23" s="240"/>
      <c r="X23" s="239">
        <f>X22-X21</f>
        <v>0</v>
      </c>
      <c r="Y23" s="240"/>
      <c r="Z23" s="239">
        <f>Z22-Z21</f>
        <v>0</v>
      </c>
      <c r="AA23" s="240"/>
      <c r="AB23" s="239">
        <f>AB22-AB21</f>
        <v>0</v>
      </c>
      <c r="AC23" s="240"/>
      <c r="AD23" s="239">
        <f>AD22-AD21</f>
        <v>0</v>
      </c>
      <c r="AE23" s="240"/>
      <c r="AF23" s="239">
        <f>AF22-AF21</f>
        <v>0</v>
      </c>
      <c r="AG23" s="240"/>
      <c r="AH23" s="239">
        <f>AH22-AH21</f>
        <v>0</v>
      </c>
      <c r="AI23" s="240"/>
      <c r="AJ23" s="239">
        <f>AJ22-AJ21</f>
        <v>0</v>
      </c>
      <c r="AK23" s="240"/>
      <c r="AL23" s="239">
        <f>AL22-AL21</f>
        <v>0</v>
      </c>
      <c r="AM23" s="240"/>
      <c r="AN23" s="239">
        <f>AN22-AN21</f>
        <v>0</v>
      </c>
      <c r="AO23" s="240"/>
      <c r="AP23" s="239">
        <f>AP22-AP21</f>
        <v>0</v>
      </c>
      <c r="AQ23" s="240"/>
      <c r="AR23" s="239">
        <f>AR22-AR21</f>
        <v>0</v>
      </c>
      <c r="AS23" s="240"/>
      <c r="AT23" s="239">
        <f>AT22-AT21</f>
        <v>0</v>
      </c>
      <c r="AU23" s="240"/>
      <c r="AV23" s="239">
        <f>AV22-AV21</f>
        <v>0</v>
      </c>
      <c r="AW23" s="240"/>
      <c r="AX23" s="239">
        <f>AX22-AX21</f>
        <v>0</v>
      </c>
      <c r="AY23" s="240"/>
      <c r="AZ23" s="239">
        <f>AZ22-AZ21</f>
        <v>0</v>
      </c>
      <c r="BA23" s="240"/>
      <c r="BB23" s="239">
        <f>BB22-BB21</f>
        <v>0</v>
      </c>
      <c r="BC23" s="240"/>
      <c r="BD23" s="239">
        <f>BD22-BD21</f>
        <v>0</v>
      </c>
      <c r="BE23" s="240"/>
      <c r="BF23" s="239">
        <f>BF22-BF21</f>
        <v>0</v>
      </c>
      <c r="BG23" s="240"/>
      <c r="BH23" s="239">
        <f>BH22-BH21</f>
        <v>0</v>
      </c>
      <c r="BI23" s="240"/>
      <c r="BJ23" s="239">
        <f>BJ22-BJ21</f>
        <v>0</v>
      </c>
      <c r="BK23" s="240"/>
      <c r="BL23" s="239">
        <f>BL22-BL21</f>
        <v>0</v>
      </c>
      <c r="BM23" s="240"/>
      <c r="BN23" s="239">
        <f>BN22-BN21</f>
        <v>0</v>
      </c>
      <c r="BO23" s="240"/>
      <c r="BP23" s="239">
        <f>BP22-BP21</f>
        <v>0</v>
      </c>
      <c r="BQ23" s="240"/>
      <c r="BR23" s="239">
        <f>BR22-BR21</f>
        <v>0</v>
      </c>
      <c r="BS23" s="240"/>
      <c r="BT23" s="241">
        <f>BT22-BT21</f>
        <v>0</v>
      </c>
      <c r="BU23" s="242"/>
      <c r="BV23" s="239">
        <f>BV22-BV21</f>
        <v>0</v>
      </c>
      <c r="BW23" s="240"/>
      <c r="BX23" s="241">
        <f>BX22-BX21</f>
        <v>0</v>
      </c>
      <c r="BY23" s="242"/>
      <c r="BZ23" s="239">
        <f>BZ22-BZ21</f>
        <v>0</v>
      </c>
      <c r="CA23" s="240"/>
      <c r="CB23" s="241">
        <f>CB22-CB21</f>
        <v>0</v>
      </c>
      <c r="CC23" s="242"/>
      <c r="CD23" s="239">
        <f>CD22-CD21</f>
        <v>0</v>
      </c>
      <c r="CE23" s="240"/>
      <c r="CF23" s="241">
        <f>CF22-CF21</f>
        <v>0</v>
      </c>
      <c r="CG23" s="242"/>
      <c r="CH23" s="239">
        <f>CH22-CH21</f>
        <v>0</v>
      </c>
      <c r="CI23" s="240"/>
      <c r="CJ23" s="241">
        <f>CJ22-CJ21</f>
        <v>0</v>
      </c>
      <c r="CK23" s="242"/>
      <c r="CL23" s="239">
        <f>CL22-CL21</f>
        <v>0</v>
      </c>
      <c r="CM23" s="240"/>
      <c r="CN23" s="241">
        <f>CN22-CN21</f>
        <v>0</v>
      </c>
      <c r="CO23" s="242"/>
      <c r="CP23" s="239">
        <f>CP22-CP21</f>
        <v>0</v>
      </c>
      <c r="CQ23" s="240"/>
      <c r="CR23" s="241">
        <f>CR22-CR21</f>
        <v>0</v>
      </c>
      <c r="CS23" s="242"/>
      <c r="CT23" s="239">
        <f>CT22-CT21</f>
        <v>0</v>
      </c>
      <c r="CU23" s="240"/>
      <c r="CV23" s="241">
        <f>CV22-CV21</f>
        <v>0</v>
      </c>
      <c r="CW23" s="242"/>
      <c r="CX23" s="239">
        <f>CX22-CX21</f>
        <v>0</v>
      </c>
      <c r="CY23" s="240"/>
      <c r="CZ23" s="241">
        <f>CZ22-CZ21</f>
        <v>0</v>
      </c>
      <c r="DA23" s="242"/>
      <c r="DB23" s="239">
        <f>DB22-DB21</f>
        <v>0</v>
      </c>
      <c r="DC23" s="240"/>
      <c r="DD23" s="241">
        <f>DD22-DD21</f>
        <v>0</v>
      </c>
      <c r="DE23" s="242"/>
      <c r="DF23" s="239">
        <f>DF22-DF21</f>
        <v>0</v>
      </c>
      <c r="DG23" s="240"/>
      <c r="DH23" s="239">
        <f>DH22-DH21</f>
        <v>0</v>
      </c>
      <c r="DI23" s="242"/>
      <c r="DJ23" s="239">
        <f>DJ22-DJ21</f>
        <v>0</v>
      </c>
      <c r="DK23" s="240"/>
      <c r="DL23" s="239">
        <f>DL22-DL21</f>
        <v>0</v>
      </c>
      <c r="DM23" s="242"/>
      <c r="DN23" s="239">
        <f>DN22-DN21</f>
        <v>0</v>
      </c>
      <c r="DO23" s="240"/>
      <c r="DP23" s="239">
        <f>DP22-DP21</f>
        <v>0</v>
      </c>
      <c r="DQ23" s="242"/>
      <c r="DR23" s="239">
        <f>DR22-DR21</f>
        <v>0</v>
      </c>
      <c r="DS23" s="240"/>
      <c r="DT23" s="239">
        <f>DT22-DT21</f>
        <v>0</v>
      </c>
      <c r="DU23" s="242"/>
      <c r="DV23" s="239">
        <f>DV22-DV21</f>
        <v>0</v>
      </c>
      <c r="DW23" s="240"/>
      <c r="DX23" s="241">
        <f>DX22-DX21</f>
        <v>0</v>
      </c>
      <c r="DY23" s="242"/>
      <c r="DZ23" s="243">
        <f>SUM(F23:DY23)</f>
        <v>0</v>
      </c>
    </row>
    <row r="24" spans="2:134" ht="11.25" customHeight="1" x14ac:dyDescent="0.2">
      <c r="B24" s="306"/>
      <c r="C24" s="377" t="s">
        <v>25</v>
      </c>
      <c r="D24" s="244" t="s">
        <v>18</v>
      </c>
      <c r="E24" s="245" t="s">
        <v>19</v>
      </c>
      <c r="F24" s="235">
        <v>821.14</v>
      </c>
      <c r="G24" s="247"/>
      <c r="H24" s="235">
        <v>830.66</v>
      </c>
      <c r="I24" s="247"/>
      <c r="J24" s="235">
        <v>845.44</v>
      </c>
      <c r="K24" s="247"/>
      <c r="L24" s="235">
        <v>859.5</v>
      </c>
      <c r="M24" s="247"/>
      <c r="N24" s="235">
        <v>876.4</v>
      </c>
      <c r="O24" s="247"/>
      <c r="P24" s="235">
        <v>885.29</v>
      </c>
      <c r="Q24" s="247"/>
      <c r="R24" s="235">
        <v>891.49</v>
      </c>
      <c r="S24" s="247"/>
      <c r="T24" s="235">
        <v>893.22</v>
      </c>
      <c r="U24" s="247"/>
      <c r="V24" s="235">
        <v>900.46</v>
      </c>
      <c r="W24" s="247"/>
      <c r="X24" s="235">
        <v>915.57</v>
      </c>
      <c r="Y24" s="247"/>
      <c r="Z24" s="235">
        <v>932.6</v>
      </c>
      <c r="AA24" s="247"/>
      <c r="AB24" s="235">
        <v>947.74</v>
      </c>
      <c r="AC24" s="247"/>
      <c r="AD24" s="235">
        <v>956.98</v>
      </c>
      <c r="AE24" s="247"/>
      <c r="AF24" s="235">
        <v>963.12</v>
      </c>
      <c r="AG24" s="247"/>
      <c r="AH24" s="235">
        <v>972.22</v>
      </c>
      <c r="AI24" s="247"/>
      <c r="AJ24" s="235">
        <v>978.27</v>
      </c>
      <c r="AK24" s="247"/>
      <c r="AL24" s="235">
        <v>978.27</v>
      </c>
      <c r="AM24" s="247"/>
      <c r="AN24" s="235">
        <v>980.04</v>
      </c>
      <c r="AO24" s="247"/>
      <c r="AP24" s="235">
        <v>980.04</v>
      </c>
      <c r="AQ24" s="247"/>
      <c r="AR24" s="235">
        <v>999.74</v>
      </c>
      <c r="AS24" s="247"/>
      <c r="AT24" s="235">
        <v>1018.01</v>
      </c>
      <c r="AU24" s="247"/>
      <c r="AV24" s="235">
        <v>1030.27</v>
      </c>
      <c r="AW24" s="247"/>
      <c r="AX24" s="235">
        <v>1044.82</v>
      </c>
      <c r="AY24" s="247"/>
      <c r="AZ24" s="235">
        <v>1056.1500000000001</v>
      </c>
      <c r="BA24" s="247"/>
      <c r="BB24" s="235">
        <v>0</v>
      </c>
      <c r="BC24" s="247"/>
      <c r="BD24" s="235">
        <v>0</v>
      </c>
      <c r="BE24" s="247"/>
      <c r="BF24" s="235">
        <v>0</v>
      </c>
      <c r="BG24" s="247"/>
      <c r="BH24" s="235">
        <v>0</v>
      </c>
      <c r="BI24" s="247"/>
      <c r="BJ24" s="235">
        <v>0</v>
      </c>
      <c r="BK24" s="247"/>
      <c r="BL24" s="235">
        <v>0</v>
      </c>
      <c r="BM24" s="247"/>
      <c r="BN24" s="235">
        <v>0</v>
      </c>
      <c r="BO24" s="247"/>
      <c r="BP24" s="235">
        <v>0</v>
      </c>
      <c r="BQ24" s="247"/>
      <c r="BR24" s="249">
        <v>0</v>
      </c>
      <c r="BS24" s="247"/>
      <c r="BT24" s="249">
        <v>0</v>
      </c>
      <c r="BU24" s="248"/>
      <c r="BV24" s="249">
        <v>0</v>
      </c>
      <c r="BW24" s="247"/>
      <c r="BX24" s="249">
        <v>0</v>
      </c>
      <c r="BY24" s="248"/>
      <c r="BZ24" s="249">
        <v>0</v>
      </c>
      <c r="CA24" s="247"/>
      <c r="CB24" s="249">
        <v>0</v>
      </c>
      <c r="CC24" s="248"/>
      <c r="CD24" s="246">
        <v>0</v>
      </c>
      <c r="CE24" s="247"/>
      <c r="CF24" s="249">
        <v>0</v>
      </c>
      <c r="CG24" s="248"/>
      <c r="CH24" s="246">
        <v>0</v>
      </c>
      <c r="CI24" s="247"/>
      <c r="CJ24" s="249">
        <v>0</v>
      </c>
      <c r="CK24" s="248"/>
      <c r="CL24" s="246">
        <v>0</v>
      </c>
      <c r="CM24" s="247"/>
      <c r="CN24" s="249">
        <v>0</v>
      </c>
      <c r="CO24" s="248"/>
      <c r="CP24" s="246">
        <v>0</v>
      </c>
      <c r="CQ24" s="247"/>
      <c r="CR24" s="249">
        <v>0</v>
      </c>
      <c r="CS24" s="248"/>
      <c r="CT24" s="246">
        <v>0</v>
      </c>
      <c r="CU24" s="247"/>
      <c r="CV24" s="249">
        <v>0</v>
      </c>
      <c r="CW24" s="248"/>
      <c r="CX24" s="246">
        <v>0</v>
      </c>
      <c r="CY24" s="247"/>
      <c r="CZ24" s="249">
        <v>0</v>
      </c>
      <c r="DA24" s="248"/>
      <c r="DB24" s="246">
        <v>0</v>
      </c>
      <c r="DC24" s="247"/>
      <c r="DD24" s="249">
        <v>0</v>
      </c>
      <c r="DE24" s="248"/>
      <c r="DF24" s="246">
        <v>0</v>
      </c>
      <c r="DG24" s="247"/>
      <c r="DH24" s="246">
        <v>0</v>
      </c>
      <c r="DI24" s="248"/>
      <c r="DJ24" s="246">
        <v>0</v>
      </c>
      <c r="DK24" s="247"/>
      <c r="DL24" s="246">
        <v>0</v>
      </c>
      <c r="DM24" s="248"/>
      <c r="DN24" s="246">
        <v>0</v>
      </c>
      <c r="DO24" s="247"/>
      <c r="DP24" s="246">
        <v>0</v>
      </c>
      <c r="DQ24" s="248"/>
      <c r="DR24" s="246">
        <v>0</v>
      </c>
      <c r="DS24" s="247"/>
      <c r="DT24" s="246">
        <v>0</v>
      </c>
      <c r="DU24" s="248"/>
      <c r="DV24" s="246">
        <v>0</v>
      </c>
      <c r="DW24" s="247"/>
      <c r="DX24" s="249">
        <v>0</v>
      </c>
      <c r="DY24" s="248"/>
      <c r="DZ24" s="232">
        <v>0</v>
      </c>
    </row>
    <row r="25" spans="2:134" ht="12" thickBot="1" x14ac:dyDescent="0.25">
      <c r="B25" s="306"/>
      <c r="C25" s="378"/>
      <c r="D25" s="233" t="s">
        <v>20</v>
      </c>
      <c r="E25" s="234" t="s">
        <v>19</v>
      </c>
      <c r="F25" s="235">
        <v>830.66</v>
      </c>
      <c r="G25" s="247"/>
      <c r="H25" s="235">
        <v>845.44</v>
      </c>
      <c r="I25" s="247"/>
      <c r="J25" s="235">
        <v>859.5</v>
      </c>
      <c r="K25" s="247"/>
      <c r="L25" s="235">
        <v>876.4</v>
      </c>
      <c r="M25" s="247"/>
      <c r="N25" s="235">
        <v>885.29</v>
      </c>
      <c r="O25" s="247"/>
      <c r="P25" s="235">
        <v>891.49</v>
      </c>
      <c r="Q25" s="247"/>
      <c r="R25" s="235">
        <v>893.22</v>
      </c>
      <c r="S25" s="247"/>
      <c r="T25" s="235">
        <v>900.46</v>
      </c>
      <c r="U25" s="247"/>
      <c r="V25" s="235">
        <v>915.57</v>
      </c>
      <c r="W25" s="247"/>
      <c r="X25" s="235">
        <v>932.6</v>
      </c>
      <c r="Y25" s="247"/>
      <c r="Z25" s="235">
        <v>947.74</v>
      </c>
      <c r="AA25" s="247"/>
      <c r="AB25" s="235">
        <v>956.98</v>
      </c>
      <c r="AC25" s="247"/>
      <c r="AD25" s="235">
        <v>963.12</v>
      </c>
      <c r="AE25" s="247"/>
      <c r="AF25" s="235">
        <v>972.22</v>
      </c>
      <c r="AG25" s="247"/>
      <c r="AH25" s="235">
        <v>978.27</v>
      </c>
      <c r="AI25" s="247"/>
      <c r="AJ25" s="235">
        <v>978.27</v>
      </c>
      <c r="AK25" s="247"/>
      <c r="AL25" s="235">
        <v>980.04</v>
      </c>
      <c r="AM25" s="247"/>
      <c r="AN25" s="235">
        <v>980.04</v>
      </c>
      <c r="AO25" s="247"/>
      <c r="AP25" s="235">
        <v>999.74</v>
      </c>
      <c r="AQ25" s="247"/>
      <c r="AR25" s="235">
        <v>1018.01</v>
      </c>
      <c r="AS25" s="247"/>
      <c r="AT25" s="235">
        <v>1030.27</v>
      </c>
      <c r="AU25" s="247"/>
      <c r="AV25" s="235">
        <v>1044.82</v>
      </c>
      <c r="AW25" s="247"/>
      <c r="AX25" s="235">
        <v>1056.1500000000001</v>
      </c>
      <c r="AY25" s="247"/>
      <c r="AZ25" s="235">
        <v>1071.17</v>
      </c>
      <c r="BA25" s="247"/>
      <c r="BB25" s="235">
        <v>0</v>
      </c>
      <c r="BC25" s="247"/>
      <c r="BD25" s="235">
        <v>0</v>
      </c>
      <c r="BE25" s="247"/>
      <c r="BF25" s="235">
        <v>0</v>
      </c>
      <c r="BG25" s="247"/>
      <c r="BH25" s="235">
        <v>0</v>
      </c>
      <c r="BI25" s="247"/>
      <c r="BJ25" s="235">
        <v>0</v>
      </c>
      <c r="BK25" s="247"/>
      <c r="BL25" s="235">
        <v>0</v>
      </c>
      <c r="BM25" s="247"/>
      <c r="BN25" s="235">
        <v>0</v>
      </c>
      <c r="BO25" s="247"/>
      <c r="BP25" s="235">
        <v>0</v>
      </c>
      <c r="BQ25" s="247"/>
      <c r="BR25" s="249">
        <v>0</v>
      </c>
      <c r="BS25" s="247"/>
      <c r="BT25" s="249">
        <v>0</v>
      </c>
      <c r="BU25" s="248"/>
      <c r="BV25" s="249">
        <v>0</v>
      </c>
      <c r="BW25" s="247"/>
      <c r="BX25" s="249">
        <v>0</v>
      </c>
      <c r="BY25" s="248"/>
      <c r="BZ25" s="249">
        <v>0</v>
      </c>
      <c r="CA25" s="247"/>
      <c r="CB25" s="249">
        <v>0</v>
      </c>
      <c r="CC25" s="248"/>
      <c r="CD25" s="246">
        <v>0</v>
      </c>
      <c r="CE25" s="247"/>
      <c r="CF25" s="249">
        <v>0</v>
      </c>
      <c r="CG25" s="248"/>
      <c r="CH25" s="246">
        <v>0</v>
      </c>
      <c r="CI25" s="247"/>
      <c r="CJ25" s="249">
        <v>0</v>
      </c>
      <c r="CK25" s="248"/>
      <c r="CL25" s="246">
        <v>0</v>
      </c>
      <c r="CM25" s="247"/>
      <c r="CN25" s="249">
        <v>0</v>
      </c>
      <c r="CO25" s="248"/>
      <c r="CP25" s="246">
        <v>0</v>
      </c>
      <c r="CQ25" s="247"/>
      <c r="CR25" s="249">
        <v>0</v>
      </c>
      <c r="CS25" s="248"/>
      <c r="CT25" s="246">
        <v>0</v>
      </c>
      <c r="CU25" s="247"/>
      <c r="CV25" s="249">
        <v>0</v>
      </c>
      <c r="CW25" s="248"/>
      <c r="CX25" s="246">
        <v>0</v>
      </c>
      <c r="CY25" s="247"/>
      <c r="CZ25" s="249">
        <v>0</v>
      </c>
      <c r="DA25" s="248"/>
      <c r="DB25" s="246">
        <v>0</v>
      </c>
      <c r="DC25" s="247"/>
      <c r="DD25" s="249">
        <v>0</v>
      </c>
      <c r="DE25" s="248"/>
      <c r="DF25" s="246">
        <v>0</v>
      </c>
      <c r="DG25" s="247"/>
      <c r="DH25" s="246">
        <v>0</v>
      </c>
      <c r="DI25" s="248"/>
      <c r="DJ25" s="246">
        <v>0</v>
      </c>
      <c r="DK25" s="247"/>
      <c r="DL25" s="246">
        <v>0</v>
      </c>
      <c r="DM25" s="248"/>
      <c r="DN25" s="246">
        <v>0</v>
      </c>
      <c r="DO25" s="247"/>
      <c r="DP25" s="246">
        <v>0</v>
      </c>
      <c r="DQ25" s="248"/>
      <c r="DR25" s="246">
        <v>0</v>
      </c>
      <c r="DS25" s="247"/>
      <c r="DT25" s="246">
        <v>0</v>
      </c>
      <c r="DU25" s="248"/>
      <c r="DV25" s="246">
        <v>0</v>
      </c>
      <c r="DW25" s="247"/>
      <c r="DX25" s="249">
        <v>0</v>
      </c>
      <c r="DY25" s="248"/>
      <c r="DZ25" s="232">
        <v>0</v>
      </c>
    </row>
    <row r="26" spans="2:134" s="2" customFormat="1" ht="11.25" customHeight="1" thickBot="1" x14ac:dyDescent="0.25">
      <c r="B26" s="306"/>
      <c r="C26" s="379"/>
      <c r="D26" s="29" t="s">
        <v>21</v>
      </c>
      <c r="E26" s="30"/>
      <c r="F26" s="239">
        <f>F25-F24</f>
        <v>9.5199999999999818</v>
      </c>
      <c r="G26" s="240"/>
      <c r="H26" s="239">
        <f>H25-H24</f>
        <v>14.780000000000086</v>
      </c>
      <c r="I26" s="240"/>
      <c r="J26" s="239">
        <f>J25-J24</f>
        <v>14.059999999999945</v>
      </c>
      <c r="K26" s="240"/>
      <c r="L26" s="239">
        <f>L25-L24</f>
        <v>16.899999999999977</v>
      </c>
      <c r="M26" s="240"/>
      <c r="N26" s="239">
        <f>N25-N24</f>
        <v>8.8899999999999864</v>
      </c>
      <c r="O26" s="240"/>
      <c r="P26" s="239">
        <f>P25-P24</f>
        <v>6.2000000000000455</v>
      </c>
      <c r="Q26" s="240"/>
      <c r="R26" s="239">
        <f>R25-R24</f>
        <v>1.7300000000000182</v>
      </c>
      <c r="S26" s="240"/>
      <c r="T26" s="239">
        <f>T25-T24</f>
        <v>7.2400000000000091</v>
      </c>
      <c r="U26" s="240"/>
      <c r="V26" s="239">
        <f>V25-V24</f>
        <v>15.110000000000014</v>
      </c>
      <c r="W26" s="240"/>
      <c r="X26" s="239">
        <f>X25-X24</f>
        <v>17.029999999999973</v>
      </c>
      <c r="Y26" s="240"/>
      <c r="Z26" s="239">
        <f>Z25-Z24</f>
        <v>15.139999999999986</v>
      </c>
      <c r="AA26" s="240"/>
      <c r="AB26" s="239">
        <f>AB25-AB24</f>
        <v>9.2400000000000091</v>
      </c>
      <c r="AC26" s="240"/>
      <c r="AD26" s="239">
        <f>AD25-AD24</f>
        <v>6.1399999999999864</v>
      </c>
      <c r="AE26" s="240"/>
      <c r="AF26" s="239">
        <f>AF25-AF24</f>
        <v>9.1000000000000227</v>
      </c>
      <c r="AG26" s="240"/>
      <c r="AH26" s="239">
        <f>AH25-AH24</f>
        <v>6.0499999999999545</v>
      </c>
      <c r="AI26" s="240"/>
      <c r="AJ26" s="239">
        <f>AJ25-AJ24</f>
        <v>0</v>
      </c>
      <c r="AK26" s="240"/>
      <c r="AL26" s="239">
        <f>AL25-AL24</f>
        <v>1.7699999999999818</v>
      </c>
      <c r="AM26" s="240"/>
      <c r="AN26" s="239">
        <f>AN25-AN24</f>
        <v>0</v>
      </c>
      <c r="AO26" s="240"/>
      <c r="AP26" s="239">
        <f>AP25-AP24</f>
        <v>19.700000000000045</v>
      </c>
      <c r="AQ26" s="240"/>
      <c r="AR26" s="239">
        <f>AR25-AR24</f>
        <v>18.269999999999982</v>
      </c>
      <c r="AS26" s="240"/>
      <c r="AT26" s="239">
        <f>AT25-AT24</f>
        <v>12.259999999999991</v>
      </c>
      <c r="AU26" s="240"/>
      <c r="AV26" s="239">
        <f>AV25-AV24</f>
        <v>14.549999999999955</v>
      </c>
      <c r="AW26" s="240"/>
      <c r="AX26" s="239">
        <f>AX25-AX24</f>
        <v>11.330000000000155</v>
      </c>
      <c r="AY26" s="240"/>
      <c r="AZ26" s="239">
        <f>AZ25-AZ24</f>
        <v>15.019999999999982</v>
      </c>
      <c r="BA26" s="240"/>
      <c r="BB26" s="239">
        <f>BB25-BB24</f>
        <v>0</v>
      </c>
      <c r="BC26" s="240"/>
      <c r="BD26" s="239">
        <f>BD25-BD24</f>
        <v>0</v>
      </c>
      <c r="BE26" s="240"/>
      <c r="BF26" s="239">
        <f>BF25-BF24</f>
        <v>0</v>
      </c>
      <c r="BG26" s="240"/>
      <c r="BH26" s="239">
        <f>BH25-BH24</f>
        <v>0</v>
      </c>
      <c r="BI26" s="240"/>
      <c r="BJ26" s="239">
        <f>BJ25-BJ24</f>
        <v>0</v>
      </c>
      <c r="BK26" s="240"/>
      <c r="BL26" s="239">
        <f>BL25-BL24</f>
        <v>0</v>
      </c>
      <c r="BM26" s="240"/>
      <c r="BN26" s="239">
        <f>BN25-BN24</f>
        <v>0</v>
      </c>
      <c r="BO26" s="240"/>
      <c r="BP26" s="239">
        <f>BP25-BP24</f>
        <v>0</v>
      </c>
      <c r="BQ26" s="240"/>
      <c r="BR26" s="239">
        <f>BR25-BR24</f>
        <v>0</v>
      </c>
      <c r="BS26" s="240"/>
      <c r="BT26" s="241">
        <f>BT25-BT24</f>
        <v>0</v>
      </c>
      <c r="BU26" s="242"/>
      <c r="BV26" s="239">
        <f>BV25-BV24</f>
        <v>0</v>
      </c>
      <c r="BW26" s="240"/>
      <c r="BX26" s="241">
        <f>BX25-BX24</f>
        <v>0</v>
      </c>
      <c r="BY26" s="242"/>
      <c r="BZ26" s="239">
        <f>BZ25-BZ24</f>
        <v>0</v>
      </c>
      <c r="CA26" s="240"/>
      <c r="CB26" s="241">
        <f>CB25-CB24</f>
        <v>0</v>
      </c>
      <c r="CC26" s="242"/>
      <c r="CD26" s="239">
        <f>CD25-CD24</f>
        <v>0</v>
      </c>
      <c r="CE26" s="240"/>
      <c r="CF26" s="241">
        <f>CF25-CF24</f>
        <v>0</v>
      </c>
      <c r="CG26" s="242"/>
      <c r="CH26" s="239">
        <f>CH25-CH24</f>
        <v>0</v>
      </c>
      <c r="CI26" s="240"/>
      <c r="CJ26" s="241">
        <f>CJ25-CJ24</f>
        <v>0</v>
      </c>
      <c r="CK26" s="242"/>
      <c r="CL26" s="239">
        <f>CL25-CL24</f>
        <v>0</v>
      </c>
      <c r="CM26" s="240"/>
      <c r="CN26" s="241">
        <f>CN25-CN24</f>
        <v>0</v>
      </c>
      <c r="CO26" s="242"/>
      <c r="CP26" s="239">
        <f>CP25-CP24</f>
        <v>0</v>
      </c>
      <c r="CQ26" s="240"/>
      <c r="CR26" s="241">
        <f>CR25-CR24</f>
        <v>0</v>
      </c>
      <c r="CS26" s="242"/>
      <c r="CT26" s="239">
        <f>CT25-CT24</f>
        <v>0</v>
      </c>
      <c r="CU26" s="240"/>
      <c r="CV26" s="241">
        <f>CV25-CV24</f>
        <v>0</v>
      </c>
      <c r="CW26" s="242"/>
      <c r="CX26" s="239">
        <f>CX25-CX24</f>
        <v>0</v>
      </c>
      <c r="CY26" s="240"/>
      <c r="CZ26" s="241">
        <f>CZ25-CZ24</f>
        <v>0</v>
      </c>
      <c r="DA26" s="242"/>
      <c r="DB26" s="239">
        <f>DB25-DB24</f>
        <v>0</v>
      </c>
      <c r="DC26" s="240"/>
      <c r="DD26" s="241">
        <f>DD25-DD24</f>
        <v>0</v>
      </c>
      <c r="DE26" s="242"/>
      <c r="DF26" s="239">
        <f>DF25-DF24</f>
        <v>0</v>
      </c>
      <c r="DG26" s="240"/>
      <c r="DH26" s="239">
        <f>DH25-DH24</f>
        <v>0</v>
      </c>
      <c r="DI26" s="242"/>
      <c r="DJ26" s="239">
        <f>DJ25-DJ24</f>
        <v>0</v>
      </c>
      <c r="DK26" s="240"/>
      <c r="DL26" s="239">
        <f>DL25-DL24</f>
        <v>0</v>
      </c>
      <c r="DM26" s="242"/>
      <c r="DN26" s="239">
        <f>DN25-DN24</f>
        <v>0</v>
      </c>
      <c r="DO26" s="240"/>
      <c r="DP26" s="239">
        <f>DP25-DP24</f>
        <v>0</v>
      </c>
      <c r="DQ26" s="242"/>
      <c r="DR26" s="239">
        <f>DR25-DR24</f>
        <v>0</v>
      </c>
      <c r="DS26" s="240"/>
      <c r="DT26" s="239">
        <f>DT25-DT24</f>
        <v>0</v>
      </c>
      <c r="DU26" s="242"/>
      <c r="DV26" s="239">
        <f>DV25-DV24</f>
        <v>0</v>
      </c>
      <c r="DW26" s="240"/>
      <c r="DX26" s="241">
        <f>DX25-DX24</f>
        <v>0</v>
      </c>
      <c r="DY26" s="242"/>
      <c r="DZ26" s="243">
        <f>SUM(F26:DY26)</f>
        <v>250.03000000000009</v>
      </c>
      <c r="EA26" s="31"/>
      <c r="EC26" s="32"/>
    </row>
    <row r="27" spans="2:134" ht="11.25" customHeight="1" x14ac:dyDescent="0.2">
      <c r="B27" s="306"/>
      <c r="C27" s="281" t="s">
        <v>26</v>
      </c>
      <c r="D27" s="244" t="s">
        <v>18</v>
      </c>
      <c r="E27" s="245" t="s">
        <v>19</v>
      </c>
      <c r="F27" s="246">
        <v>0</v>
      </c>
      <c r="G27" s="247"/>
      <c r="H27" s="246">
        <v>0</v>
      </c>
      <c r="I27" s="247"/>
      <c r="J27" s="246">
        <v>0</v>
      </c>
      <c r="K27" s="247"/>
      <c r="L27" s="246">
        <v>0</v>
      </c>
      <c r="M27" s="247"/>
      <c r="N27" s="246">
        <v>0</v>
      </c>
      <c r="O27" s="247"/>
      <c r="P27" s="246">
        <v>0</v>
      </c>
      <c r="Q27" s="247"/>
      <c r="R27" s="246">
        <v>0</v>
      </c>
      <c r="S27" s="247"/>
      <c r="T27" s="246">
        <v>0</v>
      </c>
      <c r="U27" s="247"/>
      <c r="V27" s="246">
        <v>0</v>
      </c>
      <c r="W27" s="247"/>
      <c r="X27" s="246">
        <v>0</v>
      </c>
      <c r="Y27" s="247"/>
      <c r="Z27" s="246">
        <v>0</v>
      </c>
      <c r="AA27" s="247"/>
      <c r="AB27" s="246">
        <v>0</v>
      </c>
      <c r="AC27" s="247"/>
      <c r="AD27" s="246">
        <v>0</v>
      </c>
      <c r="AE27" s="247"/>
      <c r="AF27" s="246">
        <v>0</v>
      </c>
      <c r="AG27" s="247"/>
      <c r="AH27" s="246">
        <v>0</v>
      </c>
      <c r="AI27" s="247"/>
      <c r="AJ27" s="246">
        <v>0</v>
      </c>
      <c r="AK27" s="247"/>
      <c r="AL27" s="246">
        <v>0</v>
      </c>
      <c r="AM27" s="247"/>
      <c r="AN27" s="246">
        <v>0</v>
      </c>
      <c r="AO27" s="247"/>
      <c r="AP27" s="246">
        <v>0</v>
      </c>
      <c r="AQ27" s="247"/>
      <c r="AR27" s="246">
        <v>0</v>
      </c>
      <c r="AS27" s="247"/>
      <c r="AT27" s="246">
        <v>0</v>
      </c>
      <c r="AU27" s="247"/>
      <c r="AV27" s="246">
        <v>0</v>
      </c>
      <c r="AW27" s="247"/>
      <c r="AX27" s="246">
        <v>0</v>
      </c>
      <c r="AY27" s="247"/>
      <c r="AZ27" s="246">
        <v>0</v>
      </c>
      <c r="BA27" s="247"/>
      <c r="BB27" s="246">
        <v>0</v>
      </c>
      <c r="BC27" s="247"/>
      <c r="BD27" s="246">
        <v>0</v>
      </c>
      <c r="BE27" s="247"/>
      <c r="BF27" s="246">
        <v>0</v>
      </c>
      <c r="BG27" s="247"/>
      <c r="BH27" s="246">
        <v>0</v>
      </c>
      <c r="BI27" s="247"/>
      <c r="BJ27" s="246">
        <v>0</v>
      </c>
      <c r="BK27" s="247"/>
      <c r="BL27" s="246">
        <v>0</v>
      </c>
      <c r="BM27" s="247"/>
      <c r="BN27" s="246">
        <v>0</v>
      </c>
      <c r="BO27" s="247"/>
      <c r="BP27" s="246">
        <v>0</v>
      </c>
      <c r="BQ27" s="247"/>
      <c r="BR27" s="246">
        <v>0</v>
      </c>
      <c r="BS27" s="247"/>
      <c r="BT27" s="249">
        <v>0</v>
      </c>
      <c r="BU27" s="248"/>
      <c r="BV27" s="246">
        <v>0</v>
      </c>
      <c r="BW27" s="247"/>
      <c r="BX27" s="249">
        <v>0</v>
      </c>
      <c r="BY27" s="248"/>
      <c r="BZ27" s="246">
        <v>0</v>
      </c>
      <c r="CA27" s="247"/>
      <c r="CB27" s="249">
        <v>0</v>
      </c>
      <c r="CC27" s="248"/>
      <c r="CD27" s="246">
        <v>0</v>
      </c>
      <c r="CE27" s="247"/>
      <c r="CF27" s="249">
        <v>0</v>
      </c>
      <c r="CG27" s="248"/>
      <c r="CH27" s="246">
        <v>0</v>
      </c>
      <c r="CI27" s="247"/>
      <c r="CJ27" s="249">
        <v>0</v>
      </c>
      <c r="CK27" s="248"/>
      <c r="CL27" s="246">
        <v>0</v>
      </c>
      <c r="CM27" s="247"/>
      <c r="CN27" s="249">
        <v>0</v>
      </c>
      <c r="CO27" s="248"/>
      <c r="CP27" s="246">
        <v>0</v>
      </c>
      <c r="CQ27" s="247"/>
      <c r="CR27" s="249">
        <v>0</v>
      </c>
      <c r="CS27" s="248"/>
      <c r="CT27" s="246">
        <v>0</v>
      </c>
      <c r="CU27" s="247"/>
      <c r="CV27" s="249">
        <v>0</v>
      </c>
      <c r="CW27" s="248"/>
      <c r="CX27" s="246">
        <v>0</v>
      </c>
      <c r="CY27" s="247"/>
      <c r="CZ27" s="249">
        <v>0</v>
      </c>
      <c r="DA27" s="248"/>
      <c r="DB27" s="246">
        <v>0</v>
      </c>
      <c r="DC27" s="247"/>
      <c r="DD27" s="249">
        <v>0</v>
      </c>
      <c r="DE27" s="248"/>
      <c r="DF27" s="246">
        <v>0</v>
      </c>
      <c r="DG27" s="247"/>
      <c r="DH27" s="246">
        <v>0</v>
      </c>
      <c r="DI27" s="248"/>
      <c r="DJ27" s="246">
        <v>0</v>
      </c>
      <c r="DK27" s="247"/>
      <c r="DL27" s="246">
        <v>0</v>
      </c>
      <c r="DM27" s="248"/>
      <c r="DN27" s="246">
        <v>0</v>
      </c>
      <c r="DO27" s="247"/>
      <c r="DP27" s="246">
        <v>0</v>
      </c>
      <c r="DQ27" s="248"/>
      <c r="DR27" s="246">
        <v>0</v>
      </c>
      <c r="DS27" s="247"/>
      <c r="DT27" s="246">
        <v>0</v>
      </c>
      <c r="DU27" s="248"/>
      <c r="DV27" s="246">
        <v>0</v>
      </c>
      <c r="DW27" s="247"/>
      <c r="DX27" s="249">
        <v>0</v>
      </c>
      <c r="DY27" s="248"/>
      <c r="DZ27" s="232">
        <v>0</v>
      </c>
      <c r="EB27" s="34"/>
    </row>
    <row r="28" spans="2:134" ht="11.25" customHeight="1" x14ac:dyDescent="0.2">
      <c r="B28" s="306"/>
      <c r="C28" s="282"/>
      <c r="D28" s="250" t="s">
        <v>20</v>
      </c>
      <c r="E28" s="251" t="s">
        <v>19</v>
      </c>
      <c r="F28" s="235">
        <v>0</v>
      </c>
      <c r="G28" s="236"/>
      <c r="H28" s="235">
        <v>0</v>
      </c>
      <c r="I28" s="236"/>
      <c r="J28" s="235">
        <v>0</v>
      </c>
      <c r="K28" s="236"/>
      <c r="L28" s="235">
        <v>0</v>
      </c>
      <c r="M28" s="236"/>
      <c r="N28" s="235">
        <v>0</v>
      </c>
      <c r="O28" s="236"/>
      <c r="P28" s="235">
        <v>0</v>
      </c>
      <c r="Q28" s="236"/>
      <c r="R28" s="235">
        <v>0</v>
      </c>
      <c r="S28" s="236"/>
      <c r="T28" s="235">
        <v>0</v>
      </c>
      <c r="U28" s="236"/>
      <c r="V28" s="235">
        <v>0</v>
      </c>
      <c r="W28" s="236"/>
      <c r="X28" s="235">
        <v>0</v>
      </c>
      <c r="Y28" s="236"/>
      <c r="Z28" s="235">
        <v>0</v>
      </c>
      <c r="AA28" s="236"/>
      <c r="AB28" s="235">
        <v>0</v>
      </c>
      <c r="AC28" s="236"/>
      <c r="AD28" s="235">
        <v>0</v>
      </c>
      <c r="AE28" s="236"/>
      <c r="AF28" s="235">
        <v>0</v>
      </c>
      <c r="AG28" s="236"/>
      <c r="AH28" s="235">
        <v>0</v>
      </c>
      <c r="AI28" s="236"/>
      <c r="AJ28" s="235">
        <v>0</v>
      </c>
      <c r="AK28" s="236"/>
      <c r="AL28" s="235">
        <v>0</v>
      </c>
      <c r="AM28" s="236"/>
      <c r="AN28" s="235">
        <v>0</v>
      </c>
      <c r="AO28" s="236"/>
      <c r="AP28" s="235">
        <v>0</v>
      </c>
      <c r="AQ28" s="236"/>
      <c r="AR28" s="235">
        <v>0</v>
      </c>
      <c r="AS28" s="236"/>
      <c r="AT28" s="235">
        <v>0</v>
      </c>
      <c r="AU28" s="236"/>
      <c r="AV28" s="235">
        <v>0</v>
      </c>
      <c r="AW28" s="236"/>
      <c r="AX28" s="235">
        <v>0</v>
      </c>
      <c r="AY28" s="236"/>
      <c r="AZ28" s="235">
        <v>0</v>
      </c>
      <c r="BA28" s="236"/>
      <c r="BB28" s="235">
        <v>0</v>
      </c>
      <c r="BC28" s="236"/>
      <c r="BD28" s="235">
        <v>0</v>
      </c>
      <c r="BE28" s="236"/>
      <c r="BF28" s="235">
        <v>0</v>
      </c>
      <c r="BG28" s="236"/>
      <c r="BH28" s="235">
        <v>0</v>
      </c>
      <c r="BI28" s="236"/>
      <c r="BJ28" s="235">
        <v>0</v>
      </c>
      <c r="BK28" s="236"/>
      <c r="BL28" s="235">
        <v>0</v>
      </c>
      <c r="BM28" s="236"/>
      <c r="BN28" s="235">
        <v>0</v>
      </c>
      <c r="BO28" s="236"/>
      <c r="BP28" s="235">
        <v>0</v>
      </c>
      <c r="BQ28" s="236"/>
      <c r="BR28" s="235">
        <v>0</v>
      </c>
      <c r="BS28" s="236"/>
      <c r="BT28" s="237">
        <v>0</v>
      </c>
      <c r="BU28" s="238"/>
      <c r="BV28" s="235">
        <v>0</v>
      </c>
      <c r="BW28" s="236"/>
      <c r="BX28" s="237">
        <v>0</v>
      </c>
      <c r="BY28" s="238"/>
      <c r="BZ28" s="235">
        <v>0</v>
      </c>
      <c r="CA28" s="236"/>
      <c r="CB28" s="237">
        <v>0</v>
      </c>
      <c r="CC28" s="238"/>
      <c r="CD28" s="235">
        <v>0</v>
      </c>
      <c r="CE28" s="236"/>
      <c r="CF28" s="237">
        <v>0</v>
      </c>
      <c r="CG28" s="238"/>
      <c r="CH28" s="235">
        <v>0</v>
      </c>
      <c r="CI28" s="236"/>
      <c r="CJ28" s="237">
        <v>0</v>
      </c>
      <c r="CK28" s="238"/>
      <c r="CL28" s="235">
        <v>0</v>
      </c>
      <c r="CM28" s="236"/>
      <c r="CN28" s="237">
        <v>0</v>
      </c>
      <c r="CO28" s="238"/>
      <c r="CP28" s="235">
        <v>0</v>
      </c>
      <c r="CQ28" s="236"/>
      <c r="CR28" s="237">
        <v>0</v>
      </c>
      <c r="CS28" s="238"/>
      <c r="CT28" s="235">
        <v>0</v>
      </c>
      <c r="CU28" s="236"/>
      <c r="CV28" s="237">
        <v>0</v>
      </c>
      <c r="CW28" s="238"/>
      <c r="CX28" s="235">
        <v>0</v>
      </c>
      <c r="CY28" s="236"/>
      <c r="CZ28" s="237">
        <v>0</v>
      </c>
      <c r="DA28" s="238"/>
      <c r="DB28" s="235">
        <v>0</v>
      </c>
      <c r="DC28" s="236"/>
      <c r="DD28" s="237">
        <v>0</v>
      </c>
      <c r="DE28" s="238"/>
      <c r="DF28" s="235">
        <v>0</v>
      </c>
      <c r="DG28" s="236"/>
      <c r="DH28" s="235">
        <v>0</v>
      </c>
      <c r="DI28" s="238"/>
      <c r="DJ28" s="235">
        <v>0</v>
      </c>
      <c r="DK28" s="236"/>
      <c r="DL28" s="235">
        <v>0</v>
      </c>
      <c r="DM28" s="238"/>
      <c r="DN28" s="235">
        <v>0</v>
      </c>
      <c r="DO28" s="236"/>
      <c r="DP28" s="235">
        <v>0</v>
      </c>
      <c r="DQ28" s="238"/>
      <c r="DR28" s="235">
        <v>0</v>
      </c>
      <c r="DS28" s="236"/>
      <c r="DT28" s="235">
        <v>0</v>
      </c>
      <c r="DU28" s="238"/>
      <c r="DV28" s="235">
        <v>0</v>
      </c>
      <c r="DW28" s="236"/>
      <c r="DX28" s="237">
        <v>0</v>
      </c>
      <c r="DY28" s="238"/>
      <c r="DZ28" s="232">
        <v>0</v>
      </c>
    </row>
    <row r="29" spans="2:134" s="2" customFormat="1" ht="12" thickBot="1" x14ac:dyDescent="0.25">
      <c r="B29" s="306"/>
      <c r="C29" s="283"/>
      <c r="D29" s="252" t="s">
        <v>21</v>
      </c>
      <c r="E29" s="253"/>
      <c r="F29" s="254">
        <f>F28-F27</f>
        <v>0</v>
      </c>
      <c r="G29" s="255"/>
      <c r="H29" s="254">
        <f>H28-H27</f>
        <v>0</v>
      </c>
      <c r="I29" s="255"/>
      <c r="J29" s="254">
        <f>J28-J27</f>
        <v>0</v>
      </c>
      <c r="K29" s="255"/>
      <c r="L29" s="254">
        <f>L28-L27</f>
        <v>0</v>
      </c>
      <c r="M29" s="255"/>
      <c r="N29" s="254">
        <f>N28-N27</f>
        <v>0</v>
      </c>
      <c r="O29" s="255"/>
      <c r="P29" s="254">
        <f>P28-P27</f>
        <v>0</v>
      </c>
      <c r="Q29" s="255"/>
      <c r="R29" s="254">
        <f>R28-R27</f>
        <v>0</v>
      </c>
      <c r="S29" s="255"/>
      <c r="T29" s="254">
        <f>T28-T27</f>
        <v>0</v>
      </c>
      <c r="U29" s="255"/>
      <c r="V29" s="254">
        <f>V28-V27</f>
        <v>0</v>
      </c>
      <c r="W29" s="255"/>
      <c r="X29" s="254">
        <f>X28-X27</f>
        <v>0</v>
      </c>
      <c r="Y29" s="255"/>
      <c r="Z29" s="254">
        <f>Z28-Z27</f>
        <v>0</v>
      </c>
      <c r="AA29" s="255"/>
      <c r="AB29" s="254">
        <f>AB28-AB27</f>
        <v>0</v>
      </c>
      <c r="AC29" s="255"/>
      <c r="AD29" s="254">
        <f>AD28-AD27</f>
        <v>0</v>
      </c>
      <c r="AE29" s="255"/>
      <c r="AF29" s="254">
        <f>AF28-AF27</f>
        <v>0</v>
      </c>
      <c r="AG29" s="255"/>
      <c r="AH29" s="254">
        <f>AH28-AH27</f>
        <v>0</v>
      </c>
      <c r="AI29" s="255"/>
      <c r="AJ29" s="254">
        <f>AJ28-AJ27</f>
        <v>0</v>
      </c>
      <c r="AK29" s="255"/>
      <c r="AL29" s="254">
        <f>AL28-AL27</f>
        <v>0</v>
      </c>
      <c r="AM29" s="255"/>
      <c r="AN29" s="254">
        <f>AN28-AN27</f>
        <v>0</v>
      </c>
      <c r="AO29" s="255"/>
      <c r="AP29" s="254">
        <f>AP28-AP27</f>
        <v>0</v>
      </c>
      <c r="AQ29" s="255"/>
      <c r="AR29" s="254">
        <f>AR28-AR27</f>
        <v>0</v>
      </c>
      <c r="AS29" s="255"/>
      <c r="AT29" s="254">
        <f>AT28-AT27</f>
        <v>0</v>
      </c>
      <c r="AU29" s="255"/>
      <c r="AV29" s="254">
        <f>AV28-AV27</f>
        <v>0</v>
      </c>
      <c r="AW29" s="255"/>
      <c r="AX29" s="254">
        <f>AX28-AX27</f>
        <v>0</v>
      </c>
      <c r="AY29" s="255"/>
      <c r="AZ29" s="254">
        <f>AZ28-AZ27</f>
        <v>0</v>
      </c>
      <c r="BA29" s="255"/>
      <c r="BB29" s="254">
        <f>BB28-BB27</f>
        <v>0</v>
      </c>
      <c r="BC29" s="255"/>
      <c r="BD29" s="254">
        <f>BD28-BD27</f>
        <v>0</v>
      </c>
      <c r="BE29" s="255"/>
      <c r="BF29" s="254">
        <f>BF28-BF27</f>
        <v>0</v>
      </c>
      <c r="BG29" s="255"/>
      <c r="BH29" s="254">
        <f>BH28-BH27</f>
        <v>0</v>
      </c>
      <c r="BI29" s="255"/>
      <c r="BJ29" s="254">
        <f>BJ28-BJ27</f>
        <v>0</v>
      </c>
      <c r="BK29" s="255"/>
      <c r="BL29" s="254">
        <f>BL28-BL27</f>
        <v>0</v>
      </c>
      <c r="BM29" s="255"/>
      <c r="BN29" s="254">
        <f>BN28-BN27</f>
        <v>0</v>
      </c>
      <c r="BO29" s="255"/>
      <c r="BP29" s="254">
        <f>BP28-BP27</f>
        <v>0</v>
      </c>
      <c r="BQ29" s="255"/>
      <c r="BR29" s="254">
        <f>BR28-BR27</f>
        <v>0</v>
      </c>
      <c r="BS29" s="255"/>
      <c r="BT29" s="256">
        <f>BT28-BT27</f>
        <v>0</v>
      </c>
      <c r="BU29" s="257"/>
      <c r="BV29" s="254">
        <f>BV28-BV27</f>
        <v>0</v>
      </c>
      <c r="BW29" s="255"/>
      <c r="BX29" s="256">
        <f>BX28-BX27</f>
        <v>0</v>
      </c>
      <c r="BY29" s="257"/>
      <c r="BZ29" s="254">
        <f>BZ28-BZ27</f>
        <v>0</v>
      </c>
      <c r="CA29" s="255"/>
      <c r="CB29" s="256">
        <f>CB28-CB27</f>
        <v>0</v>
      </c>
      <c r="CC29" s="257"/>
      <c r="CD29" s="254">
        <f>CD28-CD27</f>
        <v>0</v>
      </c>
      <c r="CE29" s="255"/>
      <c r="CF29" s="256">
        <f>CF28-CF27</f>
        <v>0</v>
      </c>
      <c r="CG29" s="257"/>
      <c r="CH29" s="254">
        <f>CH28-CH27</f>
        <v>0</v>
      </c>
      <c r="CI29" s="255"/>
      <c r="CJ29" s="256">
        <f>CJ28-CJ27</f>
        <v>0</v>
      </c>
      <c r="CK29" s="257"/>
      <c r="CL29" s="254">
        <f>CL28-CL27</f>
        <v>0</v>
      </c>
      <c r="CM29" s="255"/>
      <c r="CN29" s="256">
        <f>CN28-CN27</f>
        <v>0</v>
      </c>
      <c r="CO29" s="257"/>
      <c r="CP29" s="254">
        <f>CP28-CP27</f>
        <v>0</v>
      </c>
      <c r="CQ29" s="255"/>
      <c r="CR29" s="256">
        <f>CR28-CR27</f>
        <v>0</v>
      </c>
      <c r="CS29" s="257"/>
      <c r="CT29" s="254">
        <f>CT28-CT27</f>
        <v>0</v>
      </c>
      <c r="CU29" s="255"/>
      <c r="CV29" s="256">
        <f>CV28-CV27</f>
        <v>0</v>
      </c>
      <c r="CW29" s="257"/>
      <c r="CX29" s="254">
        <f>CX28-CX27</f>
        <v>0</v>
      </c>
      <c r="CY29" s="255"/>
      <c r="CZ29" s="256">
        <f>CZ28-CZ27</f>
        <v>0</v>
      </c>
      <c r="DA29" s="257"/>
      <c r="DB29" s="254">
        <f>DB28-DB27</f>
        <v>0</v>
      </c>
      <c r="DC29" s="255"/>
      <c r="DD29" s="256">
        <f>DD28-DD27</f>
        <v>0</v>
      </c>
      <c r="DE29" s="257"/>
      <c r="DF29" s="254">
        <f>DF28-DF27</f>
        <v>0</v>
      </c>
      <c r="DG29" s="255"/>
      <c r="DH29" s="254">
        <f>DH28-DH27</f>
        <v>0</v>
      </c>
      <c r="DI29" s="257"/>
      <c r="DJ29" s="254">
        <f>DJ28-DJ27</f>
        <v>0</v>
      </c>
      <c r="DK29" s="255"/>
      <c r="DL29" s="254">
        <f>DL28-DL27</f>
        <v>0</v>
      </c>
      <c r="DM29" s="257"/>
      <c r="DN29" s="254">
        <f>DN28-DN27</f>
        <v>0</v>
      </c>
      <c r="DO29" s="255"/>
      <c r="DP29" s="254">
        <f>DP28-DP27</f>
        <v>0</v>
      </c>
      <c r="DQ29" s="257"/>
      <c r="DR29" s="254">
        <f>DR28-DR27</f>
        <v>0</v>
      </c>
      <c r="DS29" s="255"/>
      <c r="DT29" s="254">
        <f>DT28-DT27</f>
        <v>0</v>
      </c>
      <c r="DU29" s="257"/>
      <c r="DV29" s="254">
        <f>DV28-DV27</f>
        <v>0</v>
      </c>
      <c r="DW29" s="255"/>
      <c r="DX29" s="256">
        <f>DX28-DX27</f>
        <v>0</v>
      </c>
      <c r="DY29" s="257"/>
      <c r="DZ29" s="258">
        <f>+SUM(F29:CS29)</f>
        <v>0</v>
      </c>
      <c r="EA29" s="31"/>
    </row>
    <row r="30" spans="2:134" ht="11.25" customHeight="1" thickBot="1" x14ac:dyDescent="0.25">
      <c r="B30" s="307"/>
      <c r="C30" s="259"/>
      <c r="D30" s="259" t="s">
        <v>19</v>
      </c>
      <c r="E30" s="33"/>
      <c r="F30" s="260">
        <f>+F14+F17+F23+F26+F29+F20</f>
        <v>9.5199999999999818</v>
      </c>
      <c r="G30" s="260"/>
      <c r="H30" s="260">
        <f>+H14+H17+H23+H26+H29+H20</f>
        <v>14.780000000000086</v>
      </c>
      <c r="I30" s="260"/>
      <c r="J30" s="260">
        <f>+J14+J17+J23+J26+J29+J20</f>
        <v>14.059999999999945</v>
      </c>
      <c r="K30" s="260"/>
      <c r="L30" s="260">
        <f>+L14+L17+L23+L26+L29+L20</f>
        <v>16.899999999999977</v>
      </c>
      <c r="M30" s="260"/>
      <c r="N30" s="260">
        <f>+N14+N17+N23+N26+N29+N20</f>
        <v>8.8899999999999864</v>
      </c>
      <c r="O30" s="260"/>
      <c r="P30" s="260">
        <f>+P14+P17+P23+P26+P29+P20</f>
        <v>6.2000000000000455</v>
      </c>
      <c r="Q30" s="260"/>
      <c r="R30" s="260">
        <f>+R14+R17+R23+R26+R29+R20</f>
        <v>1.7300000000000182</v>
      </c>
      <c r="S30" s="260"/>
      <c r="T30" s="260">
        <f>+T14+T17+T23+T26+T29+T20</f>
        <v>7.2400000000000091</v>
      </c>
      <c r="U30" s="260"/>
      <c r="V30" s="260">
        <f>+V14+V17+V23+V26+V29+V20</f>
        <v>15.110000000000014</v>
      </c>
      <c r="W30" s="260"/>
      <c r="X30" s="260">
        <f>+X14+X17+X23+X26+X29+X20</f>
        <v>17.029999999999973</v>
      </c>
      <c r="Y30" s="260"/>
      <c r="Z30" s="260">
        <f>+Z14+Z17+Z23+Z26+Z29+Z20</f>
        <v>15.139999999999986</v>
      </c>
      <c r="AA30" s="260"/>
      <c r="AB30" s="260">
        <f>+AB14+AB17+AB23+AB26+AB29+AB20</f>
        <v>9.2400000000000091</v>
      </c>
      <c r="AC30" s="260"/>
      <c r="AD30" s="260">
        <f>+AD14+AD17+AD23+AD26+AD29+AD20</f>
        <v>6.1399999999999864</v>
      </c>
      <c r="AE30" s="260"/>
      <c r="AF30" s="260">
        <f>+AF14+AF17+AF23+AF26+AF29+AF20</f>
        <v>9.1000000000000227</v>
      </c>
      <c r="AG30" s="260"/>
      <c r="AH30" s="260">
        <f>+AH14+AH17+AH23+AH26+AH29+AH20</f>
        <v>6.0499999999999545</v>
      </c>
      <c r="AI30" s="260"/>
      <c r="AJ30" s="260">
        <f>+AJ14+AJ17+AJ23+AJ26+AJ29+AJ20</f>
        <v>0</v>
      </c>
      <c r="AK30" s="260"/>
      <c r="AL30" s="260">
        <f>+AL14+AL17+AL23+AL26+AL29+AL20</f>
        <v>1.7699999999999818</v>
      </c>
      <c r="AM30" s="260"/>
      <c r="AN30" s="260">
        <f>+AN14+AN17+AN23+AN26+AN29+AN20</f>
        <v>0</v>
      </c>
      <c r="AO30" s="260"/>
      <c r="AP30" s="260">
        <f>+AP14+AP17+AP23+AP26+AP29+AP20</f>
        <v>19.700000000000045</v>
      </c>
      <c r="AQ30" s="260"/>
      <c r="AR30" s="260">
        <f>+AR14+AR17+AR23+AR26+AR29+AR20</f>
        <v>18.269999999999982</v>
      </c>
      <c r="AS30" s="260"/>
      <c r="AT30" s="260">
        <f>+AT14+AT17+AT23+AT26+AT29+AT20</f>
        <v>12.259999999999991</v>
      </c>
      <c r="AU30" s="260"/>
      <c r="AV30" s="260">
        <f>+AV14+AV17+AV23+AV26+AV29+AV20</f>
        <v>14.549999999999955</v>
      </c>
      <c r="AW30" s="260"/>
      <c r="AX30" s="260">
        <f>+AX14+AX17+AX23+AX26+AX29+AX20</f>
        <v>11.330000000000155</v>
      </c>
      <c r="AY30" s="260"/>
      <c r="AZ30" s="260">
        <f>+AZ14+AZ17+AZ23+AZ26+AZ29+AZ20</f>
        <v>15.019999999999982</v>
      </c>
      <c r="BA30" s="260"/>
      <c r="BB30" s="260">
        <f>+BB14+BB17+BB23+BB26+BB29+BB20</f>
        <v>0</v>
      </c>
      <c r="BC30" s="260"/>
      <c r="BD30" s="260">
        <f>+BD14+BD17+BD23+BD26+BD29+BD20</f>
        <v>0</v>
      </c>
      <c r="BE30" s="260"/>
      <c r="BF30" s="260">
        <f>+BF14+BF17+BF23+BF26+BF29+BF20</f>
        <v>0</v>
      </c>
      <c r="BG30" s="260"/>
      <c r="BH30" s="260">
        <f>+BH14+BH17+BH23+BH26+BH29+BH20</f>
        <v>0</v>
      </c>
      <c r="BI30" s="260"/>
      <c r="BJ30" s="260">
        <f>+BJ14+BJ17+BJ23+BJ26+BJ29+BJ20</f>
        <v>0</v>
      </c>
      <c r="BK30" s="260"/>
      <c r="BL30" s="260">
        <f>+BL14+BL17+BL23+BL26+BL29+BL20</f>
        <v>0</v>
      </c>
      <c r="BM30" s="260"/>
      <c r="BN30" s="260">
        <f>+BN14+BN17+BN23+BN26+BN29+BN20</f>
        <v>0</v>
      </c>
      <c r="BO30" s="260"/>
      <c r="BP30" s="260">
        <f>+BP14+BP17+BP23+BP26+BP29+BP20</f>
        <v>0</v>
      </c>
      <c r="BQ30" s="260"/>
      <c r="BR30" s="260">
        <f>+BR14+BR17+BR23+BR26+BR29+BR20</f>
        <v>0</v>
      </c>
      <c r="BS30" s="260"/>
      <c r="BT30" s="260">
        <f>+BT14+BT17+BT23+BT26+BT29+BT20</f>
        <v>0</v>
      </c>
      <c r="BU30" s="260"/>
      <c r="BV30" s="260">
        <f>+BV14+BV17+BV23+BV26+BV29+BV20</f>
        <v>0</v>
      </c>
      <c r="BW30" s="260"/>
      <c r="BX30" s="260">
        <f>+BX14+BX17+BX23+BX26+BX29+BX20</f>
        <v>0</v>
      </c>
      <c r="BY30" s="260"/>
      <c r="BZ30" s="260">
        <f>+BZ14+BZ17+BZ23+BZ26+BZ29+BZ20</f>
        <v>0</v>
      </c>
      <c r="CA30" s="260"/>
      <c r="CB30" s="260">
        <f>+CB14+CB17+CB23+CB26+CB29+CB20</f>
        <v>0</v>
      </c>
      <c r="CC30" s="260"/>
      <c r="CD30" s="260">
        <f>+CD14+CD17+CD23+CD26+CD29+CD20</f>
        <v>0</v>
      </c>
      <c r="CE30" s="260"/>
      <c r="CF30" s="260">
        <f>+CF14+CF17+CF23+CF26+CF29+CF20</f>
        <v>0</v>
      </c>
      <c r="CG30" s="260"/>
      <c r="CH30" s="260">
        <f>+CH14+CH17+CH23+CH26+CH29+CH20</f>
        <v>0</v>
      </c>
      <c r="CI30" s="260"/>
      <c r="CJ30" s="260">
        <f>+CJ14+CJ17+CJ23+CJ26+CJ29+CJ20</f>
        <v>0</v>
      </c>
      <c r="CK30" s="260"/>
      <c r="CL30" s="260">
        <f>+CL14+CL17+CL23+CL26+CL29+CL20</f>
        <v>0</v>
      </c>
      <c r="CM30" s="260"/>
      <c r="CN30" s="260">
        <f>+CN14+CN17+CN23+CN26+CN29+CN20</f>
        <v>0</v>
      </c>
      <c r="CO30" s="260"/>
      <c r="CP30" s="260">
        <f>+CP14+CP17+CP23+CP26+CP29+CP20</f>
        <v>0</v>
      </c>
      <c r="CQ30" s="260"/>
      <c r="CR30" s="260">
        <f>+CR14+CR17+CR23+CR26+CR29+CR20</f>
        <v>0</v>
      </c>
      <c r="CS30" s="260"/>
      <c r="CT30" s="260">
        <f>+CT14+CT17+CT23+CT26+CT29+CT20</f>
        <v>0</v>
      </c>
      <c r="CU30" s="260"/>
      <c r="CV30" s="260">
        <f>+CV14+CV17+CV23+CV26+CV29+CV20</f>
        <v>0</v>
      </c>
      <c r="CW30" s="260"/>
      <c r="CX30" s="260">
        <f>+CX14+CX17+CX23+CX26+CX29+CX20</f>
        <v>0</v>
      </c>
      <c r="CY30" s="260"/>
      <c r="CZ30" s="260">
        <f>+CZ14+CZ17+CZ23+CZ26+CZ29+CZ20</f>
        <v>0</v>
      </c>
      <c r="DA30" s="260"/>
      <c r="DB30" s="260">
        <f>+DB14+DB17+DB23+DB26+DB29+DB20</f>
        <v>0</v>
      </c>
      <c r="DC30" s="260"/>
      <c r="DD30" s="260">
        <f>+DD14+DD17+DD23+DD26+DD29+DD20</f>
        <v>0</v>
      </c>
      <c r="DE30" s="260"/>
      <c r="DF30" s="260">
        <f>+DF14+DF17+DF23+DF26+DF29+DF20</f>
        <v>0</v>
      </c>
      <c r="DG30" s="260"/>
      <c r="DH30" s="260">
        <f>+DH14+DH17+DH23+DH26+DH29+DH20</f>
        <v>0</v>
      </c>
      <c r="DI30" s="260"/>
      <c r="DJ30" s="260">
        <f>+DJ14+DJ17+DJ23+DJ26+DJ29+DJ20</f>
        <v>0</v>
      </c>
      <c r="DK30" s="260"/>
      <c r="DL30" s="260">
        <f>+DL14+DL17+DL23+DL26+DL29+DL20</f>
        <v>0</v>
      </c>
      <c r="DM30" s="260"/>
      <c r="DN30" s="260">
        <f>+DN14+DN17+DN23+DN26+DN29+DN20</f>
        <v>0</v>
      </c>
      <c r="DO30" s="260"/>
      <c r="DP30" s="260">
        <f>+DP14+DP17+DP23+DP26+DP29+DP20</f>
        <v>0</v>
      </c>
      <c r="DQ30" s="260"/>
      <c r="DR30" s="260">
        <f>+DR14+DR17+DR23+DR26+DR29+DR20</f>
        <v>0</v>
      </c>
      <c r="DS30" s="260"/>
      <c r="DT30" s="260">
        <f>+DT14+DT17+DT23+DT26+DT29+DT20</f>
        <v>0</v>
      </c>
      <c r="DU30" s="260"/>
      <c r="DV30" s="260">
        <f>+DV14+DV17+DV23+DV26+DV29+DV20</f>
        <v>0</v>
      </c>
      <c r="DW30" s="260"/>
      <c r="DX30" s="260">
        <f>+DX14+DX17+DX23+DX26+DX29+DX20</f>
        <v>0</v>
      </c>
      <c r="DY30" s="260"/>
      <c r="DZ30" s="260">
        <f>SUM(F30:DY30)</f>
        <v>250.03000000000009</v>
      </c>
      <c r="EB30" s="34"/>
      <c r="EC30" s="34"/>
      <c r="ED30" s="34"/>
    </row>
    <row r="31" spans="2:134" ht="24" customHeight="1" thickBot="1" x14ac:dyDescent="0.25">
      <c r="C31" s="148"/>
      <c r="D31" s="148"/>
      <c r="E31" s="35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114"/>
      <c r="BG31" s="114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100"/>
      <c r="CL31" s="100"/>
      <c r="CM31" s="100"/>
      <c r="CN31" s="100"/>
      <c r="CO31" s="100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100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7"/>
      <c r="EA31" s="119" t="s">
        <v>14</v>
      </c>
      <c r="EB31" s="118" t="s">
        <v>15</v>
      </c>
    </row>
    <row r="32" spans="2:134" ht="11.25" customHeight="1" x14ac:dyDescent="0.2">
      <c r="B32" s="309" t="s">
        <v>27</v>
      </c>
      <c r="C32" s="38" t="s">
        <v>28</v>
      </c>
      <c r="D32" s="39"/>
      <c r="E32" s="40"/>
      <c r="F32" s="105"/>
      <c r="G32" s="143"/>
      <c r="H32" s="105"/>
      <c r="I32" s="143"/>
      <c r="J32" s="105"/>
      <c r="K32" s="143"/>
      <c r="L32" s="105"/>
      <c r="M32" s="143"/>
      <c r="N32" s="105"/>
      <c r="O32" s="143"/>
      <c r="P32" s="105"/>
      <c r="Q32" s="143"/>
      <c r="R32" s="105"/>
      <c r="S32" s="143"/>
      <c r="T32" s="105"/>
      <c r="U32" s="143"/>
      <c r="V32" s="105"/>
      <c r="W32" s="143"/>
      <c r="X32" s="105"/>
      <c r="Y32" s="143"/>
      <c r="Z32" s="105"/>
      <c r="AA32" s="143"/>
      <c r="AB32" s="105"/>
      <c r="AC32" s="143"/>
      <c r="AD32" s="105"/>
      <c r="AE32" s="143"/>
      <c r="AF32" s="105"/>
      <c r="AG32" s="143"/>
      <c r="AH32" s="105"/>
      <c r="AI32" s="143"/>
      <c r="AJ32" s="105"/>
      <c r="AK32" s="143"/>
      <c r="AL32" s="105"/>
      <c r="AM32" s="143"/>
      <c r="AN32" s="105"/>
      <c r="AO32" s="143"/>
      <c r="AP32" s="105"/>
      <c r="AQ32" s="143"/>
      <c r="AR32" s="105"/>
      <c r="AS32" s="143"/>
      <c r="AT32" s="105"/>
      <c r="AU32" s="143"/>
      <c r="AV32" s="105"/>
      <c r="AW32" s="143"/>
      <c r="AX32" s="105"/>
      <c r="AY32" s="143"/>
      <c r="AZ32" s="105"/>
      <c r="BA32" s="143"/>
      <c r="BB32" s="105">
        <v>10</v>
      </c>
      <c r="BC32" s="143"/>
      <c r="BD32" s="105"/>
      <c r="BE32" s="143"/>
      <c r="BF32" s="105">
        <v>12</v>
      </c>
      <c r="BG32" s="143"/>
      <c r="BH32" s="105"/>
      <c r="BI32" s="143"/>
      <c r="BJ32" s="105">
        <v>12</v>
      </c>
      <c r="BK32" s="143"/>
      <c r="BL32" s="105"/>
      <c r="BM32" s="143"/>
      <c r="BN32" s="105">
        <v>12</v>
      </c>
      <c r="BO32" s="143"/>
      <c r="BP32" s="105"/>
      <c r="BQ32" s="143"/>
      <c r="BR32" s="105"/>
      <c r="BS32" s="143"/>
      <c r="BT32" s="105"/>
      <c r="BU32" s="143"/>
      <c r="BV32" s="105"/>
      <c r="BW32" s="143"/>
      <c r="BX32" s="142"/>
      <c r="BY32" s="141"/>
      <c r="BZ32" s="105"/>
      <c r="CA32" s="143"/>
      <c r="CB32" s="142"/>
      <c r="CC32" s="141"/>
      <c r="CD32" s="105"/>
      <c r="CE32" s="143"/>
      <c r="CF32" s="142"/>
      <c r="CG32" s="141"/>
      <c r="CH32" s="105"/>
      <c r="CI32" s="143"/>
      <c r="CJ32" s="142"/>
      <c r="CK32" s="141"/>
      <c r="CL32" s="105"/>
      <c r="CM32" s="143"/>
      <c r="CN32" s="142"/>
      <c r="CO32" s="141"/>
      <c r="CP32" s="105"/>
      <c r="CQ32" s="143"/>
      <c r="CR32" s="142"/>
      <c r="CS32" s="141"/>
      <c r="CT32" s="105"/>
      <c r="CU32" s="143"/>
      <c r="CV32" s="142"/>
      <c r="CW32" s="141"/>
      <c r="CX32" s="105"/>
      <c r="CY32" s="143"/>
      <c r="CZ32" s="142"/>
      <c r="DA32" s="141"/>
      <c r="DB32" s="105"/>
      <c r="DC32" s="143"/>
      <c r="DD32" s="142"/>
      <c r="DE32" s="141"/>
      <c r="DF32" s="105"/>
      <c r="DG32" s="143"/>
      <c r="DH32" s="142"/>
      <c r="DI32" s="141"/>
      <c r="DJ32" s="105"/>
      <c r="DK32" s="143"/>
      <c r="DL32" s="142"/>
      <c r="DM32" s="141"/>
      <c r="DN32" s="105"/>
      <c r="DO32" s="143"/>
      <c r="DP32" s="142"/>
      <c r="DQ32" s="141"/>
      <c r="DR32" s="105"/>
      <c r="DS32" s="143"/>
      <c r="DT32" s="142"/>
      <c r="DU32" s="141"/>
      <c r="DV32" s="105"/>
      <c r="DW32" s="143"/>
      <c r="DX32" s="142"/>
      <c r="DY32" s="141"/>
      <c r="DZ32" s="149">
        <f>SUM(F32:DY32)</f>
        <v>46</v>
      </c>
      <c r="EA32" s="41">
        <f>+F32+H32+J32+L32+N32+P32+R32+T32+V32+X32+Z32+AB32+AD32+AF32+AH32+AJ32+AL32+AN32+AP32+AR32+AT32+AV32+AX32+AZ32+BB32+BD32+BF32+BH32+BJ32+BL32+BN32+BP32+BR32+BT32+BV32+BX32+BZ32+CB32+CD32+CF32+CH32+CJ32+CL32+CN32+CP32+CR32+CT32+CV32+CX32+CZ32+DB32+DD32+DF32+DH32+DJ32+DL32+DN32+DP32+DR32+DT32+DV32+DX32</f>
        <v>46</v>
      </c>
      <c r="EB32" s="41">
        <f>+G32+I32+K32+M32+O32+Q32+S32+U32+W32+Y32+AA32+AC32+AE32+AG32+AI32+AK32+AM32+AO32+AQ32+AS32+AU32+AW32+AY32+BA32+BC32+BE32+BG32+BI32+BK32+BM32+BO32+BQ32+BS32+BU32+BW32+BY32+CA32+CC32+CE32+CG32+CI32+CK32+CM32+CO32+CQ32+CS32+CU32+CW32+CY32+DA32+DC32+DE32+DG32+DI32+DK32+DM32+DO32+DQ32+DS32+DU32+DW32+DY32</f>
        <v>0</v>
      </c>
      <c r="EC32" s="41"/>
      <c r="ED32" s="41"/>
    </row>
    <row r="33" spans="2:132" x14ac:dyDescent="0.2">
      <c r="B33" s="310"/>
      <c r="C33" s="42" t="s">
        <v>29</v>
      </c>
      <c r="E33" s="43"/>
      <c r="F33" s="150"/>
      <c r="G33" s="151"/>
      <c r="H33" s="150"/>
      <c r="I33" s="151"/>
      <c r="J33" s="150"/>
      <c r="K33" s="151"/>
      <c r="L33" s="150"/>
      <c r="M33" s="151"/>
      <c r="N33" s="150"/>
      <c r="O33" s="151"/>
      <c r="P33" s="150"/>
      <c r="Q33" s="151"/>
      <c r="R33" s="150"/>
      <c r="S33" s="151"/>
      <c r="T33" s="150"/>
      <c r="U33" s="151"/>
      <c r="V33" s="150"/>
      <c r="W33" s="151"/>
      <c r="X33" s="150"/>
      <c r="Y33" s="151"/>
      <c r="Z33" s="150"/>
      <c r="AA33" s="151"/>
      <c r="AB33" s="150"/>
      <c r="AC33" s="151"/>
      <c r="AD33" s="150"/>
      <c r="AE33" s="151"/>
      <c r="AF33" s="150"/>
      <c r="AG33" s="151"/>
      <c r="AH33" s="150"/>
      <c r="AI33" s="151"/>
      <c r="AJ33" s="150"/>
      <c r="AK33" s="151"/>
      <c r="AL33" s="150"/>
      <c r="AM33" s="151"/>
      <c r="AN33" s="150"/>
      <c r="AO33" s="151"/>
      <c r="AP33" s="150"/>
      <c r="AQ33" s="151"/>
      <c r="AR33" s="150"/>
      <c r="AS33" s="151"/>
      <c r="AT33" s="150"/>
      <c r="AU33" s="151"/>
      <c r="AV33" s="150"/>
      <c r="AW33" s="151"/>
      <c r="AX33" s="150"/>
      <c r="AY33" s="151"/>
      <c r="AZ33" s="150"/>
      <c r="BA33" s="151"/>
      <c r="BB33" s="150"/>
      <c r="BC33" s="151"/>
      <c r="BD33" s="150"/>
      <c r="BE33" s="151"/>
      <c r="BF33" s="150"/>
      <c r="BG33" s="151"/>
      <c r="BH33" s="150"/>
      <c r="BI33" s="151"/>
      <c r="BJ33" s="150"/>
      <c r="BK33" s="151"/>
      <c r="BL33" s="150"/>
      <c r="BM33" s="151"/>
      <c r="BN33" s="150"/>
      <c r="BO33" s="151"/>
      <c r="BP33" s="150"/>
      <c r="BQ33" s="151"/>
      <c r="BR33" s="150"/>
      <c r="BS33" s="151"/>
      <c r="BT33" s="150"/>
      <c r="BU33" s="151"/>
      <c r="BV33" s="150"/>
      <c r="BW33" s="151"/>
      <c r="BX33" s="152"/>
      <c r="BY33" s="153"/>
      <c r="BZ33" s="150"/>
      <c r="CA33" s="151"/>
      <c r="CB33" s="152"/>
      <c r="CC33" s="153"/>
      <c r="CD33" s="150"/>
      <c r="CE33" s="151"/>
      <c r="CF33" s="152"/>
      <c r="CG33" s="153"/>
      <c r="CH33" s="150"/>
      <c r="CI33" s="151"/>
      <c r="CJ33" s="152"/>
      <c r="CK33" s="153"/>
      <c r="CL33" s="150"/>
      <c r="CM33" s="151"/>
      <c r="CN33" s="152"/>
      <c r="CO33" s="153"/>
      <c r="CP33" s="150"/>
      <c r="CQ33" s="151"/>
      <c r="CR33" s="152"/>
      <c r="CS33" s="153"/>
      <c r="CT33" s="150"/>
      <c r="CU33" s="151"/>
      <c r="CV33" s="152"/>
      <c r="CW33" s="153"/>
      <c r="CX33" s="150"/>
      <c r="CY33" s="151"/>
      <c r="CZ33" s="152"/>
      <c r="DA33" s="153"/>
      <c r="DB33" s="150"/>
      <c r="DC33" s="151"/>
      <c r="DD33" s="152"/>
      <c r="DE33" s="153"/>
      <c r="DF33" s="150"/>
      <c r="DG33" s="151"/>
      <c r="DH33" s="152"/>
      <c r="DI33" s="153"/>
      <c r="DJ33" s="150"/>
      <c r="DK33" s="151"/>
      <c r="DL33" s="152"/>
      <c r="DM33" s="153"/>
      <c r="DN33" s="150"/>
      <c r="DO33" s="151"/>
      <c r="DP33" s="152"/>
      <c r="DQ33" s="153"/>
      <c r="DR33" s="150"/>
      <c r="DS33" s="151"/>
      <c r="DT33" s="152"/>
      <c r="DU33" s="153"/>
      <c r="DV33" s="150"/>
      <c r="DW33" s="151"/>
      <c r="DX33" s="152"/>
      <c r="DY33" s="153"/>
      <c r="DZ33" s="149">
        <f t="shared" ref="DZ33:DZ53" si="0">SUM(F33:DY33)</f>
        <v>0</v>
      </c>
      <c r="EA33" s="41">
        <f>+F33+H33+J33+L33+N33+P33+R33+T33+V33+X33+Z33+AB33+AD33+AF33+AH33+AJ33+AL33+AN33+AP33+AR33+AT33+AV33+AX33+AZ33+BB33+BD33+BF33+BH33+BJ33+BL33+BN33+BP33+BR33+BT33+BV33+BX33+BZ33+CB33+CD33+CF33+CH33+CJ33+CL33+CN33+CP33+CR33+CT33+CV33+CX33+CZ33+DB33+DD33+DF33+DH33+DJ33+DL33+DN33+DP33+DR33+DT33+DV33+DX33</f>
        <v>0</v>
      </c>
      <c r="EB33" s="41">
        <f t="shared" ref="EA33:EB53" si="1">+G33+I33+K33+M33+O33+Q33+S33+U33+W33+Y33+AA33+AC33+AE33+AG33+AI33+AK33+AM33+AO33+AQ33+AS33+AU33+AW33+AY33+BA33+BC33+BE33+BG33+BI33+BK33+BM33+BO33+BQ33+BS33+BU33+BW33+BY33+CA33+CC33+CE33+CG33+CI33+CK33+CM33+CO33+CQ33+CS33+CU33+CW33+CY33+DA33+DC33+DE33+DG33+DI33+DK33+DM33+DO33+DQ33+DS33+DU33+DW33+DY33</f>
        <v>0</v>
      </c>
    </row>
    <row r="34" spans="2:132" x14ac:dyDescent="0.2">
      <c r="B34" s="310"/>
      <c r="C34" s="42" t="s">
        <v>30</v>
      </c>
      <c r="E34" s="43"/>
      <c r="F34" s="150"/>
      <c r="G34" s="151">
        <v>5.5</v>
      </c>
      <c r="H34" s="150"/>
      <c r="I34" s="151">
        <v>8</v>
      </c>
      <c r="J34" s="150"/>
      <c r="K34" s="151">
        <v>5</v>
      </c>
      <c r="L34" s="150"/>
      <c r="M34" s="151">
        <v>8.5</v>
      </c>
      <c r="N34" s="150"/>
      <c r="O34" s="151">
        <v>3</v>
      </c>
      <c r="P34" s="150"/>
      <c r="Q34" s="151">
        <v>4.5</v>
      </c>
      <c r="R34" s="150"/>
      <c r="S34" s="151">
        <v>3</v>
      </c>
      <c r="T34" s="150"/>
      <c r="U34" s="151">
        <v>3</v>
      </c>
      <c r="V34" s="150"/>
      <c r="W34" s="151">
        <v>9</v>
      </c>
      <c r="X34" s="150"/>
      <c r="Y34" s="151">
        <v>10.5</v>
      </c>
      <c r="Z34" s="150"/>
      <c r="AA34" s="151">
        <v>10.5</v>
      </c>
      <c r="AB34" s="150"/>
      <c r="AC34" s="151">
        <v>7.5</v>
      </c>
      <c r="AD34" s="150"/>
      <c r="AE34" s="151">
        <v>6.5</v>
      </c>
      <c r="AF34" s="150"/>
      <c r="AG34" s="151">
        <v>7</v>
      </c>
      <c r="AH34" s="150"/>
      <c r="AI34" s="151">
        <v>7.5</v>
      </c>
      <c r="AJ34" s="150"/>
      <c r="AK34" s="151"/>
      <c r="AL34" s="150"/>
      <c r="AM34" s="151">
        <v>3</v>
      </c>
      <c r="AN34" s="150"/>
      <c r="AO34" s="151"/>
      <c r="AP34" s="150"/>
      <c r="AQ34" s="151">
        <v>10.5</v>
      </c>
      <c r="AR34" s="150"/>
      <c r="AS34" s="151">
        <v>10.5</v>
      </c>
      <c r="AT34" s="150"/>
      <c r="AU34" s="151">
        <v>9.5</v>
      </c>
      <c r="AV34" s="150"/>
      <c r="AW34" s="151">
        <v>10.5</v>
      </c>
      <c r="AX34" s="150"/>
      <c r="AY34" s="151">
        <v>10.5</v>
      </c>
      <c r="AZ34" s="150"/>
      <c r="BA34" s="151">
        <v>10.5</v>
      </c>
      <c r="BB34" s="150"/>
      <c r="BC34" s="151"/>
      <c r="BD34" s="150"/>
      <c r="BE34" s="151"/>
      <c r="BF34" s="150"/>
      <c r="BG34" s="151"/>
      <c r="BH34" s="150"/>
      <c r="BI34" s="151"/>
      <c r="BJ34" s="150"/>
      <c r="BK34" s="151"/>
      <c r="BL34" s="150"/>
      <c r="BM34" s="151"/>
      <c r="BN34" s="150"/>
      <c r="BO34" s="151"/>
      <c r="BP34" s="150"/>
      <c r="BQ34" s="151"/>
      <c r="BR34" s="150"/>
      <c r="BS34" s="151"/>
      <c r="BT34" s="150"/>
      <c r="BU34" s="151"/>
      <c r="BV34" s="150"/>
      <c r="BW34" s="151"/>
      <c r="BX34" s="152"/>
      <c r="BY34" s="153"/>
      <c r="BZ34" s="150"/>
      <c r="CA34" s="151"/>
      <c r="CB34" s="152"/>
      <c r="CC34" s="153"/>
      <c r="CD34" s="150"/>
      <c r="CE34" s="151"/>
      <c r="CF34" s="152"/>
      <c r="CG34" s="153"/>
      <c r="CH34" s="150"/>
      <c r="CI34" s="151"/>
      <c r="CJ34" s="152"/>
      <c r="CK34" s="153"/>
      <c r="CL34" s="150"/>
      <c r="CM34" s="151"/>
      <c r="CN34" s="152"/>
      <c r="CO34" s="153"/>
      <c r="CP34" s="150"/>
      <c r="CQ34" s="151"/>
      <c r="CR34" s="152"/>
      <c r="CS34" s="153"/>
      <c r="CT34" s="150"/>
      <c r="CU34" s="151"/>
      <c r="CV34" s="152"/>
      <c r="CW34" s="153"/>
      <c r="CX34" s="150"/>
      <c r="CY34" s="151"/>
      <c r="CZ34" s="152"/>
      <c r="DA34" s="153"/>
      <c r="DB34" s="150"/>
      <c r="DC34" s="151"/>
      <c r="DD34" s="152"/>
      <c r="DE34" s="153"/>
      <c r="DF34" s="150"/>
      <c r="DG34" s="151"/>
      <c r="DH34" s="152"/>
      <c r="DI34" s="153"/>
      <c r="DJ34" s="150"/>
      <c r="DK34" s="151"/>
      <c r="DL34" s="152"/>
      <c r="DM34" s="153"/>
      <c r="DN34" s="150"/>
      <c r="DO34" s="151"/>
      <c r="DP34" s="152"/>
      <c r="DQ34" s="153"/>
      <c r="DR34" s="150"/>
      <c r="DS34" s="151"/>
      <c r="DT34" s="152"/>
      <c r="DU34" s="153"/>
      <c r="DV34" s="150"/>
      <c r="DW34" s="151"/>
      <c r="DX34" s="152"/>
      <c r="DY34" s="153"/>
      <c r="DZ34" s="149">
        <f t="shared" si="0"/>
        <v>164</v>
      </c>
      <c r="EA34" s="41">
        <f t="shared" si="1"/>
        <v>0</v>
      </c>
      <c r="EB34" s="41">
        <f t="shared" si="1"/>
        <v>164</v>
      </c>
    </row>
    <row r="35" spans="2:132" x14ac:dyDescent="0.2">
      <c r="B35" s="310"/>
      <c r="C35" s="42" t="s">
        <v>31</v>
      </c>
      <c r="E35" s="43"/>
      <c r="F35" s="150"/>
      <c r="G35" s="151"/>
      <c r="H35" s="150"/>
      <c r="I35" s="151"/>
      <c r="J35" s="150"/>
      <c r="K35" s="151"/>
      <c r="L35" s="150"/>
      <c r="M35" s="151"/>
      <c r="N35" s="150"/>
      <c r="O35" s="151"/>
      <c r="P35" s="150"/>
      <c r="Q35" s="151"/>
      <c r="R35" s="150"/>
      <c r="S35" s="151"/>
      <c r="T35" s="150"/>
      <c r="U35" s="151"/>
      <c r="V35" s="150"/>
      <c r="W35" s="151"/>
      <c r="X35" s="150"/>
      <c r="Y35" s="151"/>
      <c r="Z35" s="150"/>
      <c r="AA35" s="151"/>
      <c r="AB35" s="150"/>
      <c r="AC35" s="151"/>
      <c r="AD35" s="150"/>
      <c r="AE35" s="151"/>
      <c r="AF35" s="150"/>
      <c r="AG35" s="151"/>
      <c r="AH35" s="150"/>
      <c r="AI35" s="151"/>
      <c r="AJ35" s="150"/>
      <c r="AK35" s="151"/>
      <c r="AL35" s="150"/>
      <c r="AM35" s="151"/>
      <c r="AN35" s="150"/>
      <c r="AO35" s="151"/>
      <c r="AP35" s="150"/>
      <c r="AQ35" s="151"/>
      <c r="AR35" s="150"/>
      <c r="AS35" s="151"/>
      <c r="AT35" s="150"/>
      <c r="AU35" s="151"/>
      <c r="AV35" s="150"/>
      <c r="AW35" s="151"/>
      <c r="AX35" s="150"/>
      <c r="AY35" s="151"/>
      <c r="AZ35" s="150"/>
      <c r="BA35" s="151"/>
      <c r="BB35" s="150"/>
      <c r="BC35" s="151"/>
      <c r="BD35" s="150"/>
      <c r="BE35" s="151"/>
      <c r="BF35" s="150"/>
      <c r="BG35" s="151"/>
      <c r="BH35" s="150"/>
      <c r="BI35" s="151"/>
      <c r="BJ35" s="150"/>
      <c r="BK35" s="151"/>
      <c r="BL35" s="150"/>
      <c r="BM35" s="151"/>
      <c r="BN35" s="150"/>
      <c r="BO35" s="151"/>
      <c r="BP35" s="150"/>
      <c r="BQ35" s="151"/>
      <c r="BR35" s="150"/>
      <c r="BS35" s="151"/>
      <c r="BT35" s="150"/>
      <c r="BU35" s="151"/>
      <c r="BV35" s="150"/>
      <c r="BW35" s="151"/>
      <c r="BX35" s="152"/>
      <c r="BY35" s="153"/>
      <c r="BZ35" s="150"/>
      <c r="CA35" s="151"/>
      <c r="CB35" s="152"/>
      <c r="CC35" s="153"/>
      <c r="CD35" s="150"/>
      <c r="CE35" s="151"/>
      <c r="CF35" s="152"/>
      <c r="CG35" s="153"/>
      <c r="CH35" s="150"/>
      <c r="CI35" s="151"/>
      <c r="CJ35" s="152"/>
      <c r="CK35" s="153"/>
      <c r="CL35" s="150"/>
      <c r="CM35" s="151"/>
      <c r="CN35" s="152"/>
      <c r="CO35" s="153"/>
      <c r="CP35" s="150"/>
      <c r="CQ35" s="151"/>
      <c r="CR35" s="152"/>
      <c r="CS35" s="153"/>
      <c r="CT35" s="150"/>
      <c r="CU35" s="151"/>
      <c r="CV35" s="152"/>
      <c r="CW35" s="153"/>
      <c r="CX35" s="150"/>
      <c r="CY35" s="151"/>
      <c r="CZ35" s="152"/>
      <c r="DA35" s="153"/>
      <c r="DB35" s="150"/>
      <c r="DC35" s="151"/>
      <c r="DD35" s="152"/>
      <c r="DE35" s="153"/>
      <c r="DF35" s="150"/>
      <c r="DG35" s="151"/>
      <c r="DH35" s="152"/>
      <c r="DI35" s="153"/>
      <c r="DJ35" s="150"/>
      <c r="DK35" s="151"/>
      <c r="DL35" s="152"/>
      <c r="DM35" s="153"/>
      <c r="DN35" s="150"/>
      <c r="DO35" s="151"/>
      <c r="DP35" s="152"/>
      <c r="DQ35" s="153"/>
      <c r="DR35" s="150"/>
      <c r="DS35" s="151"/>
      <c r="DT35" s="152"/>
      <c r="DU35" s="153"/>
      <c r="DV35" s="150"/>
      <c r="DW35" s="151"/>
      <c r="DX35" s="152"/>
      <c r="DY35" s="153"/>
      <c r="DZ35" s="149">
        <f t="shared" si="0"/>
        <v>0</v>
      </c>
      <c r="EA35" s="41">
        <f t="shared" si="1"/>
        <v>0</v>
      </c>
      <c r="EB35" s="41">
        <f t="shared" si="1"/>
        <v>0</v>
      </c>
    </row>
    <row r="36" spans="2:132" x14ac:dyDescent="0.2">
      <c r="B36" s="310"/>
      <c r="C36" s="42" t="s">
        <v>32</v>
      </c>
      <c r="E36" s="43"/>
      <c r="F36" s="150"/>
      <c r="G36" s="151"/>
      <c r="H36" s="150"/>
      <c r="I36" s="151"/>
      <c r="J36" s="150"/>
      <c r="K36" s="151"/>
      <c r="L36" s="150"/>
      <c r="M36" s="151"/>
      <c r="N36" s="150"/>
      <c r="O36" s="151"/>
      <c r="P36" s="150"/>
      <c r="Q36" s="151"/>
      <c r="R36" s="150"/>
      <c r="S36" s="151"/>
      <c r="T36" s="150"/>
      <c r="U36" s="151"/>
      <c r="V36" s="150"/>
      <c r="W36" s="151"/>
      <c r="X36" s="150"/>
      <c r="Y36" s="151"/>
      <c r="Z36" s="150"/>
      <c r="AA36" s="151"/>
      <c r="AB36" s="150"/>
      <c r="AC36" s="151"/>
      <c r="AD36" s="150"/>
      <c r="AE36" s="151"/>
      <c r="AF36" s="150"/>
      <c r="AG36" s="151"/>
      <c r="AH36" s="150"/>
      <c r="AI36" s="151"/>
      <c r="AJ36" s="150"/>
      <c r="AK36" s="151"/>
      <c r="AL36" s="150"/>
      <c r="AM36" s="151"/>
      <c r="AN36" s="150"/>
      <c r="AO36" s="151"/>
      <c r="AP36" s="150"/>
      <c r="AQ36" s="151"/>
      <c r="AR36" s="150"/>
      <c r="AS36" s="151"/>
      <c r="AT36" s="150"/>
      <c r="AU36" s="151"/>
      <c r="AV36" s="150"/>
      <c r="AW36" s="151"/>
      <c r="AX36" s="150"/>
      <c r="AY36" s="151"/>
      <c r="AZ36" s="150"/>
      <c r="BA36" s="151"/>
      <c r="BB36" s="150"/>
      <c r="BC36" s="151"/>
      <c r="BD36" s="150"/>
      <c r="BE36" s="151"/>
      <c r="BF36" s="150"/>
      <c r="BG36" s="151"/>
      <c r="BH36" s="150"/>
      <c r="BI36" s="151"/>
      <c r="BJ36" s="150"/>
      <c r="BK36" s="151"/>
      <c r="BL36" s="150"/>
      <c r="BM36" s="151"/>
      <c r="BN36" s="150"/>
      <c r="BO36" s="151"/>
      <c r="BP36" s="150"/>
      <c r="BQ36" s="151"/>
      <c r="BR36" s="150"/>
      <c r="BS36" s="151"/>
      <c r="BT36" s="150"/>
      <c r="BU36" s="151"/>
      <c r="BV36" s="150"/>
      <c r="BW36" s="151"/>
      <c r="BX36" s="152"/>
      <c r="BY36" s="153"/>
      <c r="BZ36" s="150"/>
      <c r="CA36" s="151"/>
      <c r="CB36" s="152"/>
      <c r="CC36" s="153"/>
      <c r="CD36" s="150"/>
      <c r="CE36" s="151"/>
      <c r="CF36" s="152"/>
      <c r="CG36" s="153"/>
      <c r="CH36" s="150"/>
      <c r="CI36" s="151"/>
      <c r="CJ36" s="152"/>
      <c r="CK36" s="153"/>
      <c r="CL36" s="150"/>
      <c r="CM36" s="151"/>
      <c r="CN36" s="152"/>
      <c r="CO36" s="153"/>
      <c r="CP36" s="150"/>
      <c r="CQ36" s="151"/>
      <c r="CR36" s="152"/>
      <c r="CS36" s="153"/>
      <c r="CT36" s="150"/>
      <c r="CU36" s="151"/>
      <c r="CV36" s="152"/>
      <c r="CW36" s="153"/>
      <c r="CX36" s="150"/>
      <c r="CY36" s="151"/>
      <c r="CZ36" s="152"/>
      <c r="DA36" s="153"/>
      <c r="DB36" s="150"/>
      <c r="DC36" s="151"/>
      <c r="DD36" s="152"/>
      <c r="DE36" s="153"/>
      <c r="DF36" s="150"/>
      <c r="DG36" s="151"/>
      <c r="DH36" s="152"/>
      <c r="DI36" s="153"/>
      <c r="DJ36" s="150"/>
      <c r="DK36" s="151"/>
      <c r="DL36" s="152"/>
      <c r="DM36" s="153"/>
      <c r="DN36" s="150"/>
      <c r="DO36" s="151"/>
      <c r="DP36" s="152"/>
      <c r="DQ36" s="153"/>
      <c r="DR36" s="150"/>
      <c r="DS36" s="151"/>
      <c r="DT36" s="152"/>
      <c r="DU36" s="153"/>
      <c r="DV36" s="150"/>
      <c r="DW36" s="151"/>
      <c r="DX36" s="152"/>
      <c r="DY36" s="153"/>
      <c r="DZ36" s="149">
        <f t="shared" si="0"/>
        <v>0</v>
      </c>
      <c r="EA36" s="41">
        <f t="shared" si="1"/>
        <v>0</v>
      </c>
      <c r="EB36" s="41">
        <f t="shared" si="1"/>
        <v>0</v>
      </c>
    </row>
    <row r="37" spans="2:132" x14ac:dyDescent="0.2">
      <c r="B37" s="310"/>
      <c r="C37" s="42" t="s">
        <v>33</v>
      </c>
      <c r="E37" s="43"/>
      <c r="F37" s="150"/>
      <c r="G37" s="151"/>
      <c r="H37" s="150">
        <v>2</v>
      </c>
      <c r="I37" s="151"/>
      <c r="J37" s="150"/>
      <c r="K37" s="151"/>
      <c r="L37" s="150"/>
      <c r="M37" s="151"/>
      <c r="N37" s="150"/>
      <c r="O37" s="151"/>
      <c r="P37" s="150"/>
      <c r="Q37" s="151"/>
      <c r="R37" s="150"/>
      <c r="S37" s="151"/>
      <c r="T37" s="150"/>
      <c r="U37" s="151"/>
      <c r="V37" s="150"/>
      <c r="W37" s="151"/>
      <c r="X37" s="150"/>
      <c r="Y37" s="151"/>
      <c r="Z37" s="150"/>
      <c r="AA37" s="151"/>
      <c r="AB37" s="150"/>
      <c r="AC37" s="151"/>
      <c r="AD37" s="150"/>
      <c r="AE37" s="151"/>
      <c r="AF37" s="150"/>
      <c r="AG37" s="151"/>
      <c r="AH37" s="150"/>
      <c r="AI37" s="151"/>
      <c r="AJ37" s="150"/>
      <c r="AK37" s="151"/>
      <c r="AL37" s="150"/>
      <c r="AM37" s="151"/>
      <c r="AN37" s="150"/>
      <c r="AO37" s="151"/>
      <c r="AP37" s="150"/>
      <c r="AQ37" s="151"/>
      <c r="AR37" s="150"/>
      <c r="AS37" s="151"/>
      <c r="AT37" s="150"/>
      <c r="AU37" s="151"/>
      <c r="AV37" s="150"/>
      <c r="AW37" s="151"/>
      <c r="AX37" s="150"/>
      <c r="AY37" s="151"/>
      <c r="AZ37" s="150"/>
      <c r="BA37" s="151"/>
      <c r="BB37" s="150"/>
      <c r="BC37" s="151"/>
      <c r="BD37" s="150"/>
      <c r="BE37" s="151"/>
      <c r="BF37" s="150"/>
      <c r="BG37" s="151"/>
      <c r="BH37" s="150"/>
      <c r="BI37" s="151"/>
      <c r="BJ37" s="150"/>
      <c r="BK37" s="151"/>
      <c r="BL37" s="150"/>
      <c r="BM37" s="151"/>
      <c r="BN37" s="150"/>
      <c r="BO37" s="151"/>
      <c r="BP37" s="150"/>
      <c r="BQ37" s="151"/>
      <c r="BR37" s="150"/>
      <c r="BS37" s="151"/>
      <c r="BT37" s="150"/>
      <c r="BU37" s="151"/>
      <c r="BV37" s="150"/>
      <c r="BW37" s="151"/>
      <c r="BX37" s="152"/>
      <c r="BY37" s="153"/>
      <c r="BZ37" s="150"/>
      <c r="CA37" s="151"/>
      <c r="CB37" s="152"/>
      <c r="CC37" s="153"/>
      <c r="CD37" s="150"/>
      <c r="CE37" s="151"/>
      <c r="CF37" s="152"/>
      <c r="CG37" s="153"/>
      <c r="CH37" s="150"/>
      <c r="CI37" s="151"/>
      <c r="CJ37" s="152"/>
      <c r="CK37" s="153"/>
      <c r="CL37" s="150"/>
      <c r="CM37" s="151"/>
      <c r="CN37" s="152"/>
      <c r="CO37" s="153"/>
      <c r="CP37" s="150"/>
      <c r="CQ37" s="151"/>
      <c r="CR37" s="152"/>
      <c r="CS37" s="153"/>
      <c r="CT37" s="150"/>
      <c r="CU37" s="151"/>
      <c r="CV37" s="152"/>
      <c r="CW37" s="153"/>
      <c r="CX37" s="150"/>
      <c r="CY37" s="151"/>
      <c r="CZ37" s="152"/>
      <c r="DA37" s="153"/>
      <c r="DB37" s="150"/>
      <c r="DC37" s="151"/>
      <c r="DD37" s="152"/>
      <c r="DE37" s="153"/>
      <c r="DF37" s="150"/>
      <c r="DG37" s="151"/>
      <c r="DH37" s="152"/>
      <c r="DI37" s="153"/>
      <c r="DJ37" s="150"/>
      <c r="DK37" s="151"/>
      <c r="DL37" s="152"/>
      <c r="DM37" s="153"/>
      <c r="DN37" s="150"/>
      <c r="DO37" s="151"/>
      <c r="DP37" s="152"/>
      <c r="DQ37" s="153"/>
      <c r="DR37" s="150"/>
      <c r="DS37" s="151"/>
      <c r="DT37" s="152"/>
      <c r="DU37" s="153"/>
      <c r="DV37" s="150"/>
      <c r="DW37" s="151"/>
      <c r="DX37" s="152"/>
      <c r="DY37" s="153"/>
      <c r="DZ37" s="149">
        <f t="shared" si="0"/>
        <v>2</v>
      </c>
      <c r="EA37" s="41">
        <f t="shared" si="1"/>
        <v>2</v>
      </c>
      <c r="EB37" s="41">
        <f t="shared" si="1"/>
        <v>0</v>
      </c>
    </row>
    <row r="38" spans="2:132" x14ac:dyDescent="0.2">
      <c r="B38" s="310"/>
      <c r="C38" s="42" t="s">
        <v>34</v>
      </c>
      <c r="E38" s="43"/>
      <c r="F38" s="150"/>
      <c r="G38" s="151"/>
      <c r="H38" s="150"/>
      <c r="I38" s="151"/>
      <c r="J38" s="150"/>
      <c r="K38" s="151"/>
      <c r="L38" s="150"/>
      <c r="M38" s="151"/>
      <c r="N38" s="150"/>
      <c r="O38" s="151"/>
      <c r="P38" s="150"/>
      <c r="Q38" s="151"/>
      <c r="R38" s="150"/>
      <c r="S38" s="151"/>
      <c r="T38" s="150"/>
      <c r="U38" s="151">
        <v>2.5</v>
      </c>
      <c r="V38" s="150"/>
      <c r="W38" s="151"/>
      <c r="X38" s="150"/>
      <c r="Y38" s="151"/>
      <c r="Z38" s="150"/>
      <c r="AA38" s="151"/>
      <c r="AB38" s="150"/>
      <c r="AC38" s="151"/>
      <c r="AD38" s="150"/>
      <c r="AE38" s="151"/>
      <c r="AF38" s="150"/>
      <c r="AG38" s="151"/>
      <c r="AH38" s="150"/>
      <c r="AI38" s="151"/>
      <c r="AJ38" s="150"/>
      <c r="AK38" s="151"/>
      <c r="AL38" s="150"/>
      <c r="AM38" s="151"/>
      <c r="AN38" s="150"/>
      <c r="AO38" s="151"/>
      <c r="AP38" s="150"/>
      <c r="AQ38" s="151"/>
      <c r="AR38" s="150"/>
      <c r="AS38" s="151"/>
      <c r="AT38" s="150"/>
      <c r="AU38" s="151"/>
      <c r="AV38" s="150"/>
      <c r="AW38" s="151"/>
      <c r="AX38" s="150"/>
      <c r="AY38" s="151"/>
      <c r="AZ38" s="150"/>
      <c r="BA38" s="151"/>
      <c r="BB38" s="150"/>
      <c r="BC38" s="151"/>
      <c r="BD38" s="150"/>
      <c r="BE38" s="151"/>
      <c r="BF38" s="150"/>
      <c r="BG38" s="151"/>
      <c r="BH38" s="150"/>
      <c r="BI38" s="151"/>
      <c r="BJ38" s="150"/>
      <c r="BK38" s="151"/>
      <c r="BL38" s="150"/>
      <c r="BM38" s="151"/>
      <c r="BN38" s="150"/>
      <c r="BO38" s="151"/>
      <c r="BP38" s="150"/>
      <c r="BQ38" s="151"/>
      <c r="BR38" s="150"/>
      <c r="BS38" s="151"/>
      <c r="BT38" s="150"/>
      <c r="BU38" s="151"/>
      <c r="BV38" s="150"/>
      <c r="BW38" s="151"/>
      <c r="BX38" s="152"/>
      <c r="BY38" s="153"/>
      <c r="BZ38" s="150"/>
      <c r="CA38" s="151"/>
      <c r="CB38" s="152"/>
      <c r="CC38" s="153"/>
      <c r="CD38" s="150"/>
      <c r="CE38" s="151"/>
      <c r="CF38" s="152"/>
      <c r="CG38" s="153"/>
      <c r="CH38" s="150"/>
      <c r="CI38" s="151"/>
      <c r="CJ38" s="152"/>
      <c r="CK38" s="153"/>
      <c r="CL38" s="150"/>
      <c r="CM38" s="151"/>
      <c r="CN38" s="152"/>
      <c r="CO38" s="153"/>
      <c r="CP38" s="150"/>
      <c r="CQ38" s="151"/>
      <c r="CR38" s="152"/>
      <c r="CS38" s="153"/>
      <c r="CT38" s="150"/>
      <c r="CU38" s="151"/>
      <c r="CV38" s="152"/>
      <c r="CW38" s="153"/>
      <c r="CX38" s="150"/>
      <c r="CY38" s="151"/>
      <c r="CZ38" s="152"/>
      <c r="DA38" s="153"/>
      <c r="DB38" s="150"/>
      <c r="DC38" s="151"/>
      <c r="DD38" s="152"/>
      <c r="DE38" s="153"/>
      <c r="DF38" s="150"/>
      <c r="DG38" s="151"/>
      <c r="DH38" s="152"/>
      <c r="DI38" s="153"/>
      <c r="DJ38" s="150"/>
      <c r="DK38" s="151"/>
      <c r="DL38" s="152"/>
      <c r="DM38" s="153"/>
      <c r="DN38" s="150"/>
      <c r="DO38" s="151"/>
      <c r="DP38" s="152"/>
      <c r="DQ38" s="153"/>
      <c r="DR38" s="150"/>
      <c r="DS38" s="151"/>
      <c r="DT38" s="152"/>
      <c r="DU38" s="153"/>
      <c r="DV38" s="150"/>
      <c r="DW38" s="151"/>
      <c r="DX38" s="152"/>
      <c r="DY38" s="153"/>
      <c r="DZ38" s="149">
        <f t="shared" si="0"/>
        <v>2.5</v>
      </c>
      <c r="EA38" s="41">
        <f t="shared" si="1"/>
        <v>0</v>
      </c>
      <c r="EB38" s="41">
        <f t="shared" si="1"/>
        <v>2.5</v>
      </c>
    </row>
    <row r="39" spans="2:132" x14ac:dyDescent="0.2">
      <c r="B39" s="310"/>
      <c r="C39" s="42" t="s">
        <v>35</v>
      </c>
      <c r="E39" s="43"/>
      <c r="F39" s="150"/>
      <c r="G39" s="151">
        <v>1</v>
      </c>
      <c r="H39" s="150"/>
      <c r="I39" s="151"/>
      <c r="J39" s="150"/>
      <c r="K39" s="151"/>
      <c r="L39" s="150"/>
      <c r="M39" s="151"/>
      <c r="N39" s="150"/>
      <c r="O39" s="151"/>
      <c r="P39" s="150"/>
      <c r="Q39" s="151"/>
      <c r="R39" s="150"/>
      <c r="S39" s="151"/>
      <c r="T39" s="150"/>
      <c r="U39" s="151"/>
      <c r="V39" s="150"/>
      <c r="W39" s="151"/>
      <c r="X39" s="150"/>
      <c r="Y39" s="151"/>
      <c r="Z39" s="150"/>
      <c r="AA39" s="151"/>
      <c r="AB39" s="150"/>
      <c r="AC39" s="151"/>
      <c r="AD39" s="150"/>
      <c r="AE39" s="151"/>
      <c r="AF39" s="150"/>
      <c r="AG39" s="151"/>
      <c r="AH39" s="150"/>
      <c r="AI39" s="151">
        <v>3</v>
      </c>
      <c r="AJ39" s="150"/>
      <c r="AK39" s="151"/>
      <c r="AL39" s="150"/>
      <c r="AM39" s="151"/>
      <c r="AN39" s="150"/>
      <c r="AO39" s="151">
        <v>4.5</v>
      </c>
      <c r="AP39" s="150"/>
      <c r="AQ39" s="151"/>
      <c r="AR39" s="150"/>
      <c r="AS39" s="151"/>
      <c r="AT39" s="150"/>
      <c r="AU39" s="151"/>
      <c r="AV39" s="150"/>
      <c r="AW39" s="151"/>
      <c r="AX39" s="150"/>
      <c r="AY39" s="151"/>
      <c r="AZ39" s="150"/>
      <c r="BA39" s="151"/>
      <c r="BB39" s="150"/>
      <c r="BC39" s="151"/>
      <c r="BD39" s="150"/>
      <c r="BE39" s="151"/>
      <c r="BF39" s="150"/>
      <c r="BG39" s="151"/>
      <c r="BH39" s="150"/>
      <c r="BI39" s="151"/>
      <c r="BJ39" s="150"/>
      <c r="BK39" s="151"/>
      <c r="BL39" s="150"/>
      <c r="BM39" s="151"/>
      <c r="BN39" s="150"/>
      <c r="BO39" s="151"/>
      <c r="BP39" s="150"/>
      <c r="BQ39" s="151"/>
      <c r="BR39" s="150"/>
      <c r="BS39" s="151"/>
      <c r="BT39" s="150"/>
      <c r="BU39" s="151"/>
      <c r="BV39" s="150"/>
      <c r="BW39" s="151"/>
      <c r="BX39" s="152"/>
      <c r="BY39" s="153"/>
      <c r="BZ39" s="150"/>
      <c r="CA39" s="151"/>
      <c r="CB39" s="152"/>
      <c r="CC39" s="153"/>
      <c r="CD39" s="150"/>
      <c r="CE39" s="151"/>
      <c r="CF39" s="152"/>
      <c r="CG39" s="153"/>
      <c r="CH39" s="150"/>
      <c r="CI39" s="151"/>
      <c r="CJ39" s="152"/>
      <c r="CK39" s="153"/>
      <c r="CL39" s="150"/>
      <c r="CM39" s="151"/>
      <c r="CN39" s="152"/>
      <c r="CO39" s="153"/>
      <c r="CP39" s="150"/>
      <c r="CQ39" s="151"/>
      <c r="CR39" s="152"/>
      <c r="CS39" s="153"/>
      <c r="CT39" s="150"/>
      <c r="CU39" s="151"/>
      <c r="CV39" s="152"/>
      <c r="CW39" s="153"/>
      <c r="CX39" s="150"/>
      <c r="CY39" s="151"/>
      <c r="CZ39" s="152"/>
      <c r="DA39" s="153"/>
      <c r="DB39" s="150"/>
      <c r="DC39" s="151"/>
      <c r="DD39" s="152"/>
      <c r="DE39" s="153"/>
      <c r="DF39" s="150"/>
      <c r="DG39" s="151"/>
      <c r="DH39" s="152"/>
      <c r="DI39" s="153"/>
      <c r="DJ39" s="150"/>
      <c r="DK39" s="151"/>
      <c r="DL39" s="152"/>
      <c r="DM39" s="153"/>
      <c r="DN39" s="150"/>
      <c r="DO39" s="151"/>
      <c r="DP39" s="152"/>
      <c r="DQ39" s="153"/>
      <c r="DR39" s="150"/>
      <c r="DS39" s="151"/>
      <c r="DT39" s="152"/>
      <c r="DU39" s="153"/>
      <c r="DV39" s="150"/>
      <c r="DW39" s="151"/>
      <c r="DX39" s="152"/>
      <c r="DY39" s="153"/>
      <c r="DZ39" s="149">
        <f t="shared" si="0"/>
        <v>8.5</v>
      </c>
      <c r="EA39" s="41">
        <f t="shared" si="1"/>
        <v>0</v>
      </c>
      <c r="EB39" s="41">
        <f t="shared" si="1"/>
        <v>8.5</v>
      </c>
    </row>
    <row r="40" spans="2:132" x14ac:dyDescent="0.2">
      <c r="B40" s="310"/>
      <c r="C40" s="42" t="s">
        <v>36</v>
      </c>
      <c r="E40" s="43"/>
      <c r="F40" s="150"/>
      <c r="G40" s="151"/>
      <c r="H40" s="150"/>
      <c r="I40" s="151"/>
      <c r="J40" s="150"/>
      <c r="K40" s="151"/>
      <c r="L40" s="150"/>
      <c r="M40" s="151"/>
      <c r="N40" s="150"/>
      <c r="O40" s="151"/>
      <c r="P40" s="150"/>
      <c r="Q40" s="151"/>
      <c r="R40" s="150"/>
      <c r="S40" s="151"/>
      <c r="T40" s="150"/>
      <c r="U40" s="151"/>
      <c r="V40" s="150"/>
      <c r="W40" s="151"/>
      <c r="X40" s="150"/>
      <c r="Y40" s="151"/>
      <c r="Z40" s="150"/>
      <c r="AA40" s="151"/>
      <c r="AB40" s="150"/>
      <c r="AC40" s="151"/>
      <c r="AD40" s="150"/>
      <c r="AE40" s="151"/>
      <c r="AF40" s="150"/>
      <c r="AG40" s="151"/>
      <c r="AH40" s="150"/>
      <c r="AI40" s="151"/>
      <c r="AJ40" s="150"/>
      <c r="AK40" s="151"/>
      <c r="AL40" s="150"/>
      <c r="AM40" s="151"/>
      <c r="AN40" s="150"/>
      <c r="AO40" s="151"/>
      <c r="AP40" s="150"/>
      <c r="AQ40" s="151"/>
      <c r="AR40" s="150"/>
      <c r="AS40" s="151"/>
      <c r="AT40" s="150"/>
      <c r="AU40" s="151"/>
      <c r="AV40" s="150"/>
      <c r="AW40" s="151"/>
      <c r="AX40" s="150"/>
      <c r="AY40" s="151"/>
      <c r="AZ40" s="150"/>
      <c r="BA40" s="151"/>
      <c r="BB40" s="150"/>
      <c r="BC40" s="151"/>
      <c r="BD40" s="150"/>
      <c r="BE40" s="151"/>
      <c r="BF40" s="150"/>
      <c r="BG40" s="151"/>
      <c r="BH40" s="150"/>
      <c r="BI40" s="151"/>
      <c r="BJ40" s="150"/>
      <c r="BK40" s="151"/>
      <c r="BL40" s="150"/>
      <c r="BM40" s="151"/>
      <c r="BN40" s="150"/>
      <c r="BO40" s="151"/>
      <c r="BP40" s="150"/>
      <c r="BQ40" s="151"/>
      <c r="BR40" s="150"/>
      <c r="BS40" s="151"/>
      <c r="BT40" s="150"/>
      <c r="BU40" s="151"/>
      <c r="BV40" s="150"/>
      <c r="BW40" s="151"/>
      <c r="BX40" s="152"/>
      <c r="BY40" s="153"/>
      <c r="BZ40" s="150"/>
      <c r="CA40" s="151"/>
      <c r="CB40" s="152"/>
      <c r="CC40" s="153"/>
      <c r="CD40" s="150"/>
      <c r="CE40" s="151"/>
      <c r="CF40" s="152"/>
      <c r="CG40" s="153"/>
      <c r="CH40" s="150"/>
      <c r="CI40" s="151"/>
      <c r="CJ40" s="152"/>
      <c r="CK40" s="153"/>
      <c r="CL40" s="150"/>
      <c r="CM40" s="151"/>
      <c r="CN40" s="152"/>
      <c r="CO40" s="153"/>
      <c r="CP40" s="150"/>
      <c r="CQ40" s="151"/>
      <c r="CR40" s="152"/>
      <c r="CS40" s="153"/>
      <c r="CT40" s="150"/>
      <c r="CU40" s="151"/>
      <c r="CV40" s="152"/>
      <c r="CW40" s="153"/>
      <c r="CX40" s="150"/>
      <c r="CY40" s="151"/>
      <c r="CZ40" s="152"/>
      <c r="DA40" s="153"/>
      <c r="DB40" s="150"/>
      <c r="DC40" s="151"/>
      <c r="DD40" s="152"/>
      <c r="DE40" s="153"/>
      <c r="DF40" s="150"/>
      <c r="DG40" s="151"/>
      <c r="DH40" s="152"/>
      <c r="DI40" s="153"/>
      <c r="DJ40" s="150"/>
      <c r="DK40" s="151"/>
      <c r="DL40" s="152"/>
      <c r="DM40" s="153"/>
      <c r="DN40" s="150"/>
      <c r="DO40" s="151"/>
      <c r="DP40" s="152"/>
      <c r="DQ40" s="153"/>
      <c r="DR40" s="150"/>
      <c r="DS40" s="151"/>
      <c r="DT40" s="152"/>
      <c r="DU40" s="153"/>
      <c r="DV40" s="150"/>
      <c r="DW40" s="151"/>
      <c r="DX40" s="152"/>
      <c r="DY40" s="153"/>
      <c r="DZ40" s="149">
        <f t="shared" si="0"/>
        <v>0</v>
      </c>
      <c r="EA40" s="41">
        <f t="shared" si="1"/>
        <v>0</v>
      </c>
      <c r="EB40" s="41">
        <f t="shared" si="1"/>
        <v>0</v>
      </c>
    </row>
    <row r="41" spans="2:132" x14ac:dyDescent="0.2">
      <c r="B41" s="310"/>
      <c r="C41" s="42" t="s">
        <v>37</v>
      </c>
      <c r="E41" s="43"/>
      <c r="F41" s="150"/>
      <c r="G41" s="151"/>
      <c r="H41" s="150"/>
      <c r="I41" s="151"/>
      <c r="J41" s="150"/>
      <c r="K41" s="151"/>
      <c r="L41" s="150"/>
      <c r="M41" s="151"/>
      <c r="N41" s="150"/>
      <c r="O41" s="151"/>
      <c r="P41" s="150"/>
      <c r="Q41" s="151"/>
      <c r="R41" s="150"/>
      <c r="S41" s="151"/>
      <c r="T41" s="150"/>
      <c r="U41" s="151"/>
      <c r="V41" s="150"/>
      <c r="W41" s="151"/>
      <c r="X41" s="150"/>
      <c r="Y41" s="151"/>
      <c r="Z41" s="150"/>
      <c r="AA41" s="151"/>
      <c r="AB41" s="150"/>
      <c r="AC41" s="151"/>
      <c r="AD41" s="150"/>
      <c r="AE41" s="151"/>
      <c r="AF41" s="150"/>
      <c r="AG41" s="151"/>
      <c r="AH41" s="150"/>
      <c r="AI41" s="151"/>
      <c r="AJ41" s="150"/>
      <c r="AK41" s="151"/>
      <c r="AL41" s="150"/>
      <c r="AM41" s="151"/>
      <c r="AN41" s="150"/>
      <c r="AO41" s="151"/>
      <c r="AP41" s="150"/>
      <c r="AQ41" s="151"/>
      <c r="AR41" s="150"/>
      <c r="AS41" s="151"/>
      <c r="AT41" s="150"/>
      <c r="AU41" s="151"/>
      <c r="AV41" s="150"/>
      <c r="AW41" s="151"/>
      <c r="AX41" s="150"/>
      <c r="AY41" s="151"/>
      <c r="AZ41" s="150"/>
      <c r="BA41" s="151"/>
      <c r="BB41" s="150"/>
      <c r="BC41" s="151"/>
      <c r="BD41" s="150"/>
      <c r="BE41" s="151"/>
      <c r="BF41" s="150"/>
      <c r="BG41" s="151"/>
      <c r="BH41" s="150"/>
      <c r="BI41" s="151"/>
      <c r="BJ41" s="150"/>
      <c r="BK41" s="151"/>
      <c r="BL41" s="150"/>
      <c r="BM41" s="151"/>
      <c r="BN41" s="150"/>
      <c r="BO41" s="151"/>
      <c r="BP41" s="150"/>
      <c r="BQ41" s="151"/>
      <c r="BR41" s="150"/>
      <c r="BS41" s="151"/>
      <c r="BT41" s="150"/>
      <c r="BU41" s="151"/>
      <c r="BV41" s="150"/>
      <c r="BW41" s="151"/>
      <c r="BX41" s="152"/>
      <c r="BY41" s="153"/>
      <c r="BZ41" s="150"/>
      <c r="CA41" s="151"/>
      <c r="CB41" s="152"/>
      <c r="CC41" s="153"/>
      <c r="CD41" s="150"/>
      <c r="CE41" s="151"/>
      <c r="CF41" s="152"/>
      <c r="CG41" s="153"/>
      <c r="CH41" s="150"/>
      <c r="CI41" s="151"/>
      <c r="CJ41" s="152"/>
      <c r="CK41" s="153"/>
      <c r="CL41" s="150"/>
      <c r="CM41" s="151"/>
      <c r="CN41" s="152"/>
      <c r="CO41" s="153"/>
      <c r="CP41" s="150"/>
      <c r="CQ41" s="151"/>
      <c r="CR41" s="152"/>
      <c r="CS41" s="153"/>
      <c r="CT41" s="150"/>
      <c r="CU41" s="151"/>
      <c r="CV41" s="152"/>
      <c r="CW41" s="153"/>
      <c r="CX41" s="150"/>
      <c r="CY41" s="151"/>
      <c r="CZ41" s="152"/>
      <c r="DA41" s="153"/>
      <c r="DB41" s="150"/>
      <c r="DC41" s="151"/>
      <c r="DD41" s="152"/>
      <c r="DE41" s="153"/>
      <c r="DF41" s="150"/>
      <c r="DG41" s="151"/>
      <c r="DH41" s="152"/>
      <c r="DI41" s="153"/>
      <c r="DJ41" s="150"/>
      <c r="DK41" s="151"/>
      <c r="DL41" s="152"/>
      <c r="DM41" s="153"/>
      <c r="DN41" s="150"/>
      <c r="DO41" s="151"/>
      <c r="DP41" s="152"/>
      <c r="DQ41" s="153"/>
      <c r="DR41" s="150"/>
      <c r="DS41" s="151"/>
      <c r="DT41" s="152"/>
      <c r="DU41" s="153"/>
      <c r="DV41" s="150"/>
      <c r="DW41" s="151"/>
      <c r="DX41" s="152"/>
      <c r="DY41" s="153"/>
      <c r="DZ41" s="149">
        <f t="shared" si="0"/>
        <v>0</v>
      </c>
      <c r="EA41" s="41">
        <f t="shared" si="1"/>
        <v>0</v>
      </c>
      <c r="EB41" s="41">
        <f t="shared" si="1"/>
        <v>0</v>
      </c>
    </row>
    <row r="42" spans="2:132" x14ac:dyDescent="0.2">
      <c r="B42" s="310"/>
      <c r="C42" s="42" t="s">
        <v>136</v>
      </c>
      <c r="E42" s="43"/>
      <c r="F42" s="150"/>
      <c r="G42" s="151">
        <v>2.5</v>
      </c>
      <c r="H42" s="150"/>
      <c r="I42" s="151"/>
      <c r="J42" s="150"/>
      <c r="K42" s="151"/>
      <c r="L42" s="150"/>
      <c r="M42" s="151"/>
      <c r="N42" s="150"/>
      <c r="O42" s="151"/>
      <c r="P42" s="150"/>
      <c r="Q42" s="151">
        <v>6</v>
      </c>
      <c r="R42" s="150"/>
      <c r="S42" s="151">
        <v>7.5</v>
      </c>
      <c r="T42" s="150"/>
      <c r="U42" s="151">
        <v>5</v>
      </c>
      <c r="V42" s="150"/>
      <c r="W42" s="151"/>
      <c r="X42" s="150"/>
      <c r="Y42" s="151"/>
      <c r="Z42" s="150"/>
      <c r="AA42" s="151"/>
      <c r="AB42" s="150"/>
      <c r="AC42" s="151">
        <v>3</v>
      </c>
      <c r="AD42" s="150"/>
      <c r="AE42" s="151"/>
      <c r="AF42" s="150"/>
      <c r="AG42" s="151">
        <v>1</v>
      </c>
      <c r="AH42" s="150"/>
      <c r="AI42" s="151"/>
      <c r="AJ42" s="150"/>
      <c r="AK42" s="151"/>
      <c r="AL42" s="150"/>
      <c r="AM42" s="151">
        <v>7.5</v>
      </c>
      <c r="AN42" s="150"/>
      <c r="AO42" s="151">
        <v>6</v>
      </c>
      <c r="AP42" s="150"/>
      <c r="AQ42" s="151"/>
      <c r="AR42" s="150"/>
      <c r="AS42" s="151"/>
      <c r="AT42" s="150"/>
      <c r="AU42" s="151"/>
      <c r="AV42" s="150"/>
      <c r="AW42" s="151"/>
      <c r="AX42" s="150"/>
      <c r="AY42" s="151"/>
      <c r="AZ42" s="150"/>
      <c r="BA42" s="151"/>
      <c r="BB42" s="150"/>
      <c r="BC42" s="151"/>
      <c r="BD42" s="150"/>
      <c r="BE42" s="151"/>
      <c r="BF42" s="150"/>
      <c r="BG42" s="151"/>
      <c r="BH42" s="150"/>
      <c r="BI42" s="151"/>
      <c r="BJ42" s="150"/>
      <c r="BK42" s="151"/>
      <c r="BL42" s="150"/>
      <c r="BM42" s="151"/>
      <c r="BN42" s="150"/>
      <c r="BO42" s="151"/>
      <c r="BP42" s="150"/>
      <c r="BQ42" s="151"/>
      <c r="BR42" s="150"/>
      <c r="BS42" s="151"/>
      <c r="BT42" s="150"/>
      <c r="BU42" s="151"/>
      <c r="BV42" s="150"/>
      <c r="BW42" s="151"/>
      <c r="BX42" s="152"/>
      <c r="BY42" s="153"/>
      <c r="BZ42" s="150"/>
      <c r="CA42" s="151"/>
      <c r="CB42" s="152"/>
      <c r="CC42" s="153"/>
      <c r="CD42" s="150"/>
      <c r="CE42" s="151"/>
      <c r="CF42" s="152"/>
      <c r="CG42" s="153"/>
      <c r="CH42" s="150"/>
      <c r="CI42" s="151"/>
      <c r="CJ42" s="152"/>
      <c r="CK42" s="153"/>
      <c r="CL42" s="150"/>
      <c r="CM42" s="151"/>
      <c r="CN42" s="152"/>
      <c r="CO42" s="153"/>
      <c r="CP42" s="150"/>
      <c r="CQ42" s="151"/>
      <c r="CR42" s="152"/>
      <c r="CS42" s="153"/>
      <c r="CT42" s="150"/>
      <c r="CU42" s="151"/>
      <c r="CV42" s="152"/>
      <c r="CW42" s="153"/>
      <c r="CX42" s="150"/>
      <c r="CY42" s="151"/>
      <c r="CZ42" s="152"/>
      <c r="DA42" s="153"/>
      <c r="DB42" s="150"/>
      <c r="DC42" s="151"/>
      <c r="DD42" s="152"/>
      <c r="DE42" s="153"/>
      <c r="DF42" s="150"/>
      <c r="DG42" s="151"/>
      <c r="DH42" s="152"/>
      <c r="DI42" s="153"/>
      <c r="DJ42" s="150"/>
      <c r="DK42" s="151"/>
      <c r="DL42" s="152"/>
      <c r="DM42" s="153"/>
      <c r="DN42" s="150"/>
      <c r="DO42" s="151"/>
      <c r="DP42" s="152"/>
      <c r="DQ42" s="153"/>
      <c r="DR42" s="150"/>
      <c r="DS42" s="151"/>
      <c r="DT42" s="152"/>
      <c r="DU42" s="153"/>
      <c r="DV42" s="150"/>
      <c r="DW42" s="151"/>
      <c r="DX42" s="152"/>
      <c r="DY42" s="153"/>
      <c r="DZ42" s="149">
        <f t="shared" si="0"/>
        <v>38.5</v>
      </c>
      <c r="EA42" s="41">
        <f t="shared" si="1"/>
        <v>0</v>
      </c>
      <c r="EB42" s="41">
        <f t="shared" si="1"/>
        <v>38.5</v>
      </c>
    </row>
    <row r="43" spans="2:132" x14ac:dyDescent="0.2">
      <c r="B43" s="310"/>
      <c r="C43" s="42" t="s">
        <v>38</v>
      </c>
      <c r="E43" s="43"/>
      <c r="F43" s="150"/>
      <c r="G43" s="151"/>
      <c r="H43" s="150"/>
      <c r="I43" s="151"/>
      <c r="J43" s="150"/>
      <c r="K43" s="151"/>
      <c r="L43" s="150">
        <v>2</v>
      </c>
      <c r="M43" s="151"/>
      <c r="N43" s="150"/>
      <c r="O43" s="151"/>
      <c r="P43" s="150"/>
      <c r="Q43" s="151"/>
      <c r="R43" s="150"/>
      <c r="S43" s="151"/>
      <c r="T43" s="150"/>
      <c r="U43" s="151"/>
      <c r="V43" s="150"/>
      <c r="W43" s="151"/>
      <c r="X43" s="150"/>
      <c r="Y43" s="151"/>
      <c r="Z43" s="150"/>
      <c r="AA43" s="151"/>
      <c r="AB43" s="150"/>
      <c r="AC43" s="151"/>
      <c r="AD43" s="150"/>
      <c r="AE43" s="151"/>
      <c r="AF43" s="150"/>
      <c r="AG43" s="151"/>
      <c r="AH43" s="150"/>
      <c r="AI43" s="151"/>
      <c r="AJ43" s="150"/>
      <c r="AK43" s="151"/>
      <c r="AL43" s="150"/>
      <c r="AM43" s="151"/>
      <c r="AN43" s="150"/>
      <c r="AO43" s="151"/>
      <c r="AP43" s="150"/>
      <c r="AQ43" s="151"/>
      <c r="AR43" s="150"/>
      <c r="AS43" s="151"/>
      <c r="AT43" s="150">
        <v>1</v>
      </c>
      <c r="AU43" s="151"/>
      <c r="AV43" s="150"/>
      <c r="AW43" s="151"/>
      <c r="AX43" s="150"/>
      <c r="AY43" s="151"/>
      <c r="AZ43" s="150"/>
      <c r="BA43" s="151"/>
      <c r="BB43" s="150">
        <v>2</v>
      </c>
      <c r="BC43" s="151"/>
      <c r="BD43" s="150"/>
      <c r="BE43" s="151"/>
      <c r="BF43" s="150"/>
      <c r="BG43" s="151"/>
      <c r="BH43" s="150"/>
      <c r="BI43" s="151"/>
      <c r="BJ43" s="150"/>
      <c r="BK43" s="151"/>
      <c r="BL43" s="150"/>
      <c r="BM43" s="151"/>
      <c r="BN43" s="150"/>
      <c r="BO43" s="151"/>
      <c r="BP43" s="150"/>
      <c r="BQ43" s="151"/>
      <c r="BR43" s="150"/>
      <c r="BS43" s="151"/>
      <c r="BT43" s="150"/>
      <c r="BU43" s="151"/>
      <c r="BV43" s="150"/>
      <c r="BW43" s="151"/>
      <c r="BX43" s="152"/>
      <c r="BY43" s="153"/>
      <c r="BZ43" s="150"/>
      <c r="CA43" s="151"/>
      <c r="CB43" s="152"/>
      <c r="CC43" s="153"/>
      <c r="CD43" s="150"/>
      <c r="CE43" s="151"/>
      <c r="CF43" s="152"/>
      <c r="CG43" s="153"/>
      <c r="CH43" s="150"/>
      <c r="CI43" s="151"/>
      <c r="CJ43" s="152"/>
      <c r="CK43" s="153"/>
      <c r="CL43" s="150"/>
      <c r="CM43" s="151"/>
      <c r="CN43" s="152"/>
      <c r="CO43" s="153"/>
      <c r="CP43" s="150"/>
      <c r="CQ43" s="151"/>
      <c r="CR43" s="152"/>
      <c r="CS43" s="153"/>
      <c r="CT43" s="150"/>
      <c r="CU43" s="151"/>
      <c r="CV43" s="152"/>
      <c r="CW43" s="153"/>
      <c r="CX43" s="150"/>
      <c r="CY43" s="151"/>
      <c r="CZ43" s="152"/>
      <c r="DA43" s="153"/>
      <c r="DB43" s="150"/>
      <c r="DC43" s="151"/>
      <c r="DD43" s="152"/>
      <c r="DE43" s="153"/>
      <c r="DF43" s="150"/>
      <c r="DG43" s="151"/>
      <c r="DH43" s="152"/>
      <c r="DI43" s="153"/>
      <c r="DJ43" s="150"/>
      <c r="DK43" s="151"/>
      <c r="DL43" s="152"/>
      <c r="DM43" s="153"/>
      <c r="DN43" s="150"/>
      <c r="DO43" s="151"/>
      <c r="DP43" s="152"/>
      <c r="DQ43" s="153"/>
      <c r="DR43" s="150"/>
      <c r="DS43" s="151"/>
      <c r="DT43" s="152"/>
      <c r="DU43" s="153"/>
      <c r="DV43" s="150"/>
      <c r="DW43" s="151"/>
      <c r="DX43" s="152"/>
      <c r="DY43" s="153"/>
      <c r="DZ43" s="149">
        <f t="shared" si="0"/>
        <v>5</v>
      </c>
      <c r="EA43" s="41">
        <f t="shared" si="1"/>
        <v>5</v>
      </c>
      <c r="EB43" s="41">
        <f t="shared" si="1"/>
        <v>0</v>
      </c>
    </row>
    <row r="44" spans="2:132" x14ac:dyDescent="0.2">
      <c r="B44" s="310"/>
      <c r="C44" s="42" t="s">
        <v>39</v>
      </c>
      <c r="E44" s="43"/>
      <c r="F44" s="261"/>
      <c r="G44" s="262"/>
      <c r="H44" s="261"/>
      <c r="I44" s="262"/>
      <c r="J44" s="261"/>
      <c r="K44" s="155"/>
      <c r="L44" s="150"/>
      <c r="M44" s="151"/>
      <c r="N44" s="150"/>
      <c r="O44" s="151"/>
      <c r="P44" s="150"/>
      <c r="Q44" s="151"/>
      <c r="R44" s="263"/>
      <c r="S44" s="262"/>
      <c r="T44" s="263"/>
      <c r="U44" s="262"/>
      <c r="V44" s="263"/>
      <c r="W44" s="262"/>
      <c r="X44" s="150"/>
      <c r="Y44" s="151"/>
      <c r="Z44" s="150"/>
      <c r="AA44" s="151"/>
      <c r="AB44" s="261"/>
      <c r="AC44" s="262"/>
      <c r="AD44" s="150"/>
      <c r="AE44" s="262"/>
      <c r="AF44" s="261"/>
      <c r="AG44" s="262"/>
      <c r="AH44" s="261"/>
      <c r="AI44" s="262"/>
      <c r="AJ44" s="261"/>
      <c r="AK44" s="262"/>
      <c r="AL44" s="261"/>
      <c r="AM44" s="155"/>
      <c r="AN44" s="150"/>
      <c r="AO44" s="151"/>
      <c r="AP44" s="150"/>
      <c r="AQ44" s="151"/>
      <c r="AR44" s="150"/>
      <c r="AS44" s="151"/>
      <c r="AT44" s="263"/>
      <c r="AU44" s="262"/>
      <c r="AV44" s="263"/>
      <c r="AW44" s="262"/>
      <c r="AX44" s="263"/>
      <c r="AY44" s="262"/>
      <c r="AZ44" s="150"/>
      <c r="BA44" s="262"/>
      <c r="BB44" s="263"/>
      <c r="BC44" s="262"/>
      <c r="BD44" s="263"/>
      <c r="BE44" s="262"/>
      <c r="BF44" s="150"/>
      <c r="BG44" s="151"/>
      <c r="BH44" s="150"/>
      <c r="BI44" s="151"/>
      <c r="BJ44" s="150"/>
      <c r="BK44" s="151"/>
      <c r="BL44" s="150"/>
      <c r="BM44" s="151"/>
      <c r="BN44" s="150"/>
      <c r="BO44" s="151"/>
      <c r="BP44" s="150"/>
      <c r="BQ44" s="151"/>
      <c r="BR44" s="150"/>
      <c r="BS44" s="151"/>
      <c r="BT44" s="150"/>
      <c r="BU44" s="151"/>
      <c r="BV44" s="150"/>
      <c r="BW44" s="151"/>
      <c r="BX44" s="152"/>
      <c r="BY44" s="153"/>
      <c r="BZ44" s="150"/>
      <c r="CA44" s="151"/>
      <c r="CB44" s="152"/>
      <c r="CC44" s="153"/>
      <c r="CD44" s="150"/>
      <c r="CE44" s="151"/>
      <c r="CF44" s="152"/>
      <c r="CG44" s="153"/>
      <c r="CH44" s="150"/>
      <c r="CI44" s="151"/>
      <c r="CJ44" s="152"/>
      <c r="CK44" s="153"/>
      <c r="CL44" s="150"/>
      <c r="CM44" s="151"/>
      <c r="CN44" s="152"/>
      <c r="CO44" s="153"/>
      <c r="CP44" s="150"/>
      <c r="CQ44" s="151"/>
      <c r="CR44" s="152"/>
      <c r="CS44" s="153"/>
      <c r="CT44" s="150"/>
      <c r="CU44" s="151"/>
      <c r="CV44" s="152"/>
      <c r="CW44" s="153"/>
      <c r="CX44" s="150"/>
      <c r="CY44" s="151"/>
      <c r="CZ44" s="152"/>
      <c r="DA44" s="153"/>
      <c r="DB44" s="150"/>
      <c r="DC44" s="151"/>
      <c r="DD44" s="152"/>
      <c r="DE44" s="153"/>
      <c r="DF44" s="150"/>
      <c r="DG44" s="151"/>
      <c r="DH44" s="152"/>
      <c r="DI44" s="153"/>
      <c r="DJ44" s="150"/>
      <c r="DK44" s="151"/>
      <c r="DL44" s="152"/>
      <c r="DM44" s="153"/>
      <c r="DN44" s="150"/>
      <c r="DO44" s="151"/>
      <c r="DP44" s="152"/>
      <c r="DQ44" s="153"/>
      <c r="DR44" s="150"/>
      <c r="DS44" s="151"/>
      <c r="DT44" s="152"/>
      <c r="DU44" s="153"/>
      <c r="DV44" s="150"/>
      <c r="DW44" s="151"/>
      <c r="DX44" s="152"/>
      <c r="DY44" s="153"/>
      <c r="DZ44" s="149">
        <f>SUM(F44:DY44)</f>
        <v>0</v>
      </c>
      <c r="EA44" s="41">
        <f t="shared" si="1"/>
        <v>0</v>
      </c>
      <c r="EB44" s="41">
        <f t="shared" si="1"/>
        <v>0</v>
      </c>
    </row>
    <row r="45" spans="2:132" x14ac:dyDescent="0.2">
      <c r="B45" s="310"/>
      <c r="C45" s="42" t="s">
        <v>40</v>
      </c>
      <c r="E45" s="43"/>
      <c r="F45" s="150">
        <v>1</v>
      </c>
      <c r="G45" s="262"/>
      <c r="H45" s="261"/>
      <c r="I45" s="262"/>
      <c r="J45" s="150"/>
      <c r="K45" s="262"/>
      <c r="L45" s="150"/>
      <c r="M45" s="262"/>
      <c r="N45" s="261">
        <v>7.5</v>
      </c>
      <c r="O45" s="262"/>
      <c r="P45" s="150"/>
      <c r="Q45" s="262"/>
      <c r="R45" s="150"/>
      <c r="S45" s="262"/>
      <c r="T45" s="263"/>
      <c r="U45" s="262"/>
      <c r="V45" s="150"/>
      <c r="W45" s="262"/>
      <c r="X45" s="150"/>
      <c r="Y45" s="151"/>
      <c r="Z45" s="150"/>
      <c r="AA45" s="262"/>
      <c r="AB45" s="261"/>
      <c r="AC45" s="151"/>
      <c r="AD45" s="150"/>
      <c r="AE45" s="155"/>
      <c r="AF45" s="261"/>
      <c r="AG45" s="262"/>
      <c r="AH45" s="150"/>
      <c r="AI45" s="151"/>
      <c r="AJ45" s="261"/>
      <c r="AK45" s="262"/>
      <c r="AL45" s="261"/>
      <c r="AM45" s="262"/>
      <c r="AN45" s="150"/>
      <c r="AO45" s="151"/>
      <c r="AP45" s="150"/>
      <c r="AQ45" s="262"/>
      <c r="AR45" s="150"/>
      <c r="AS45" s="151"/>
      <c r="AT45" s="150"/>
      <c r="AU45" s="262"/>
      <c r="AV45" s="150"/>
      <c r="AW45" s="151"/>
      <c r="AX45" s="261"/>
      <c r="AY45" s="262"/>
      <c r="AZ45" s="150"/>
      <c r="BA45" s="262"/>
      <c r="BB45" s="261"/>
      <c r="BC45" s="262"/>
      <c r="BD45" s="261">
        <v>12</v>
      </c>
      <c r="BE45" s="151"/>
      <c r="BF45" s="261"/>
      <c r="BG45" s="262"/>
      <c r="BH45" s="150">
        <v>12</v>
      </c>
      <c r="BI45" s="151"/>
      <c r="BJ45" s="261"/>
      <c r="BK45" s="262"/>
      <c r="BL45" s="261">
        <v>12</v>
      </c>
      <c r="BM45" s="151"/>
      <c r="BN45" s="150"/>
      <c r="BO45" s="151"/>
      <c r="BP45" s="150">
        <v>12</v>
      </c>
      <c r="BQ45" s="151"/>
      <c r="BR45" s="150"/>
      <c r="BS45" s="151"/>
      <c r="BT45" s="150"/>
      <c r="BU45" s="151"/>
      <c r="BV45" s="150"/>
      <c r="BW45" s="151"/>
      <c r="BX45" s="152"/>
      <c r="BY45" s="153"/>
      <c r="BZ45" s="150"/>
      <c r="CA45" s="151"/>
      <c r="CB45" s="152"/>
      <c r="CC45" s="153"/>
      <c r="CD45" s="150"/>
      <c r="CE45" s="151"/>
      <c r="CF45" s="152"/>
      <c r="CG45" s="153"/>
      <c r="CH45" s="150"/>
      <c r="CI45" s="151"/>
      <c r="CJ45" s="152"/>
      <c r="CK45" s="153"/>
      <c r="CL45" s="150"/>
      <c r="CM45" s="151"/>
      <c r="CN45" s="152"/>
      <c r="CO45" s="153"/>
      <c r="CP45" s="150"/>
      <c r="CQ45" s="151"/>
      <c r="CR45" s="152"/>
      <c r="CS45" s="153"/>
      <c r="CT45" s="150"/>
      <c r="CU45" s="151"/>
      <c r="CV45" s="152"/>
      <c r="CW45" s="153"/>
      <c r="CX45" s="150"/>
      <c r="CY45" s="151"/>
      <c r="CZ45" s="152"/>
      <c r="DA45" s="153"/>
      <c r="DB45" s="150"/>
      <c r="DC45" s="151"/>
      <c r="DD45" s="152"/>
      <c r="DE45" s="153"/>
      <c r="DF45" s="150"/>
      <c r="DG45" s="151"/>
      <c r="DH45" s="152"/>
      <c r="DI45" s="153"/>
      <c r="DJ45" s="150"/>
      <c r="DK45" s="151"/>
      <c r="DL45" s="152"/>
      <c r="DM45" s="153"/>
      <c r="DN45" s="150"/>
      <c r="DO45" s="151"/>
      <c r="DP45" s="152"/>
      <c r="DQ45" s="153"/>
      <c r="DR45" s="150"/>
      <c r="DS45" s="151"/>
      <c r="DT45" s="152"/>
      <c r="DU45" s="153"/>
      <c r="DV45" s="150"/>
      <c r="DW45" s="151"/>
      <c r="DX45" s="152"/>
      <c r="DY45" s="153"/>
      <c r="DZ45" s="149">
        <f t="shared" si="0"/>
        <v>56.5</v>
      </c>
      <c r="EA45" s="41">
        <f t="shared" si="1"/>
        <v>56.5</v>
      </c>
      <c r="EB45" s="41">
        <f t="shared" si="1"/>
        <v>0</v>
      </c>
    </row>
    <row r="46" spans="2:132" ht="10.5" customHeight="1" x14ac:dyDescent="0.2">
      <c r="B46" s="310"/>
      <c r="C46" s="42" t="s">
        <v>41</v>
      </c>
      <c r="D46" s="12"/>
      <c r="E46" s="43"/>
      <c r="F46" s="154"/>
      <c r="G46" s="155"/>
      <c r="H46" s="154"/>
      <c r="I46" s="155"/>
      <c r="J46" s="154"/>
      <c r="K46" s="155"/>
      <c r="L46" s="154"/>
      <c r="M46" s="155"/>
      <c r="N46" s="154"/>
      <c r="O46" s="155"/>
      <c r="P46" s="154"/>
      <c r="Q46" s="155"/>
      <c r="R46" s="154"/>
      <c r="S46" s="155"/>
      <c r="T46" s="154"/>
      <c r="U46" s="155"/>
      <c r="V46" s="154"/>
      <c r="W46" s="155"/>
      <c r="X46" s="154"/>
      <c r="Y46" s="155"/>
      <c r="Z46" s="154"/>
      <c r="AA46" s="155"/>
      <c r="AB46" s="154"/>
      <c r="AC46" s="155"/>
      <c r="AD46" s="154"/>
      <c r="AE46" s="155"/>
      <c r="AF46" s="154"/>
      <c r="AG46" s="155"/>
      <c r="AH46" s="154"/>
      <c r="AI46" s="155"/>
      <c r="AJ46" s="154"/>
      <c r="AK46" s="155"/>
      <c r="AL46" s="154"/>
      <c r="AM46" s="155"/>
      <c r="AN46" s="154"/>
      <c r="AO46" s="155"/>
      <c r="AP46" s="154"/>
      <c r="AQ46" s="155"/>
      <c r="AR46" s="154"/>
      <c r="AS46" s="155"/>
      <c r="AT46" s="154"/>
      <c r="AU46" s="155"/>
      <c r="AV46" s="154"/>
      <c r="AW46" s="155"/>
      <c r="AX46" s="154"/>
      <c r="AY46" s="155"/>
      <c r="AZ46" s="154"/>
      <c r="BA46" s="155"/>
      <c r="BB46" s="154"/>
      <c r="BC46" s="155"/>
      <c r="BD46" s="154"/>
      <c r="BE46" s="155"/>
      <c r="BF46" s="154"/>
      <c r="BG46" s="155"/>
      <c r="BH46" s="154"/>
      <c r="BI46" s="155"/>
      <c r="BJ46" s="154"/>
      <c r="BK46" s="155"/>
      <c r="BL46" s="154"/>
      <c r="BM46" s="155"/>
      <c r="BN46" s="154"/>
      <c r="BO46" s="155"/>
      <c r="BP46" s="154"/>
      <c r="BQ46" s="155"/>
      <c r="BR46" s="154"/>
      <c r="BS46" s="155"/>
      <c r="BT46" s="154"/>
      <c r="BU46" s="155"/>
      <c r="BV46" s="154"/>
      <c r="BW46" s="155"/>
      <c r="BX46" s="156"/>
      <c r="BY46" s="157"/>
      <c r="BZ46" s="154"/>
      <c r="CA46" s="155"/>
      <c r="CB46" s="156"/>
      <c r="CC46" s="157"/>
      <c r="CD46" s="154"/>
      <c r="CE46" s="155"/>
      <c r="CF46" s="156"/>
      <c r="CG46" s="157"/>
      <c r="CH46" s="154"/>
      <c r="CI46" s="155"/>
      <c r="CJ46" s="156"/>
      <c r="CK46" s="157"/>
      <c r="CL46" s="154"/>
      <c r="CM46" s="155"/>
      <c r="CN46" s="156"/>
      <c r="CO46" s="157"/>
      <c r="CP46" s="154"/>
      <c r="CQ46" s="155"/>
      <c r="CR46" s="156"/>
      <c r="CS46" s="157"/>
      <c r="CT46" s="154"/>
      <c r="CU46" s="155"/>
      <c r="CV46" s="156"/>
      <c r="CW46" s="157"/>
      <c r="CX46" s="154"/>
      <c r="CY46" s="155"/>
      <c r="CZ46" s="156"/>
      <c r="DA46" s="157"/>
      <c r="DB46" s="154"/>
      <c r="DC46" s="155"/>
      <c r="DD46" s="156"/>
      <c r="DE46" s="157"/>
      <c r="DF46" s="154"/>
      <c r="DG46" s="155"/>
      <c r="DH46" s="156"/>
      <c r="DI46" s="157"/>
      <c r="DJ46" s="154"/>
      <c r="DK46" s="155"/>
      <c r="DL46" s="156"/>
      <c r="DM46" s="157"/>
      <c r="DN46" s="154"/>
      <c r="DO46" s="155"/>
      <c r="DP46" s="156"/>
      <c r="DQ46" s="157"/>
      <c r="DR46" s="154"/>
      <c r="DS46" s="155"/>
      <c r="DT46" s="156"/>
      <c r="DU46" s="157"/>
      <c r="DV46" s="154"/>
      <c r="DW46" s="155"/>
      <c r="DX46" s="156"/>
      <c r="DY46" s="157"/>
      <c r="DZ46" s="149">
        <f t="shared" si="0"/>
        <v>0</v>
      </c>
      <c r="EA46" s="41">
        <f t="shared" si="1"/>
        <v>0</v>
      </c>
      <c r="EB46" s="41">
        <f t="shared" si="1"/>
        <v>0</v>
      </c>
    </row>
    <row r="47" spans="2:132" x14ac:dyDescent="0.2">
      <c r="B47" s="310"/>
      <c r="C47" s="42" t="s">
        <v>42</v>
      </c>
      <c r="D47" s="12"/>
      <c r="E47" s="43"/>
      <c r="F47" s="154"/>
      <c r="G47" s="151"/>
      <c r="H47" s="150"/>
      <c r="I47" s="151"/>
      <c r="J47" s="150"/>
      <c r="K47" s="151">
        <v>5.5</v>
      </c>
      <c r="L47" s="150"/>
      <c r="M47" s="151"/>
      <c r="N47" s="150"/>
      <c r="O47" s="151"/>
      <c r="P47" s="154"/>
      <c r="Q47" s="155"/>
      <c r="R47" s="154"/>
      <c r="S47" s="155"/>
      <c r="T47" s="154"/>
      <c r="U47" s="155"/>
      <c r="V47" s="154"/>
      <c r="W47" s="155">
        <v>1.5</v>
      </c>
      <c r="X47" s="154"/>
      <c r="Y47" s="155"/>
      <c r="Z47" s="150"/>
      <c r="AA47" s="151"/>
      <c r="AB47" s="154"/>
      <c r="AC47" s="155"/>
      <c r="AD47" s="154"/>
      <c r="AE47" s="155">
        <v>4</v>
      </c>
      <c r="AF47" s="154"/>
      <c r="AG47" s="155">
        <v>2.5</v>
      </c>
      <c r="AH47" s="154"/>
      <c r="AI47" s="151"/>
      <c r="AJ47" s="150"/>
      <c r="AK47" s="151"/>
      <c r="AL47" s="150"/>
      <c r="AM47" s="151"/>
      <c r="AN47" s="150"/>
      <c r="AO47" s="151"/>
      <c r="AP47" s="150"/>
      <c r="AQ47" s="151"/>
      <c r="AR47" s="154"/>
      <c r="AS47" s="155"/>
      <c r="AT47" s="154"/>
      <c r="AU47" s="155"/>
      <c r="AV47" s="154"/>
      <c r="AW47" s="155"/>
      <c r="AX47" s="154"/>
      <c r="AY47" s="155"/>
      <c r="AZ47" s="154"/>
      <c r="BA47" s="155"/>
      <c r="BB47" s="154"/>
      <c r="BC47" s="155"/>
      <c r="BD47" s="154"/>
      <c r="BE47" s="155"/>
      <c r="BF47" s="154"/>
      <c r="BG47" s="155"/>
      <c r="BH47" s="154"/>
      <c r="BI47" s="151"/>
      <c r="BJ47" s="154"/>
      <c r="BK47" s="155"/>
      <c r="BL47" s="154"/>
      <c r="BM47" s="155"/>
      <c r="BN47" s="154"/>
      <c r="BO47" s="155"/>
      <c r="BP47" s="154"/>
      <c r="BQ47" s="155"/>
      <c r="BR47" s="154"/>
      <c r="BS47" s="155"/>
      <c r="BT47" s="154"/>
      <c r="BU47" s="155"/>
      <c r="BV47" s="154"/>
      <c r="BW47" s="155"/>
      <c r="BX47" s="156"/>
      <c r="BY47" s="157"/>
      <c r="BZ47" s="154"/>
      <c r="CA47" s="155"/>
      <c r="CB47" s="156"/>
      <c r="CC47" s="157"/>
      <c r="CD47" s="154"/>
      <c r="CE47" s="155"/>
      <c r="CF47" s="158"/>
      <c r="CG47" s="157"/>
      <c r="CH47" s="154"/>
      <c r="CI47" s="155"/>
      <c r="CJ47" s="158"/>
      <c r="CK47" s="157"/>
      <c r="CL47" s="154"/>
      <c r="CM47" s="155"/>
      <c r="CN47" s="158"/>
      <c r="CO47" s="157"/>
      <c r="CP47" s="154"/>
      <c r="CQ47" s="155"/>
      <c r="CR47" s="158"/>
      <c r="CS47" s="157"/>
      <c r="CT47" s="154"/>
      <c r="CU47" s="155"/>
      <c r="CV47" s="158"/>
      <c r="CW47" s="157"/>
      <c r="CX47" s="154"/>
      <c r="CY47" s="155"/>
      <c r="CZ47" s="158"/>
      <c r="DA47" s="157"/>
      <c r="DB47" s="154"/>
      <c r="DC47" s="155"/>
      <c r="DD47" s="158"/>
      <c r="DE47" s="157"/>
      <c r="DF47" s="154"/>
      <c r="DG47" s="155"/>
      <c r="DH47" s="158"/>
      <c r="DI47" s="157"/>
      <c r="DJ47" s="154"/>
      <c r="DK47" s="155"/>
      <c r="DL47" s="158"/>
      <c r="DM47" s="157"/>
      <c r="DN47" s="154"/>
      <c r="DO47" s="155"/>
      <c r="DP47" s="158"/>
      <c r="DQ47" s="157"/>
      <c r="DR47" s="154"/>
      <c r="DS47" s="155"/>
      <c r="DT47" s="158"/>
      <c r="DU47" s="157"/>
      <c r="DV47" s="154"/>
      <c r="DW47" s="155"/>
      <c r="DX47" s="158"/>
      <c r="DY47" s="157"/>
      <c r="DZ47" s="149">
        <f t="shared" si="0"/>
        <v>13.5</v>
      </c>
      <c r="EA47" s="41">
        <f t="shared" si="1"/>
        <v>0</v>
      </c>
      <c r="EB47" s="41">
        <f t="shared" si="1"/>
        <v>13.5</v>
      </c>
    </row>
    <row r="48" spans="2:132" x14ac:dyDescent="0.2">
      <c r="B48" s="310"/>
      <c r="C48" s="42" t="s">
        <v>43</v>
      </c>
      <c r="D48" s="12"/>
      <c r="E48" s="43"/>
      <c r="F48" s="154"/>
      <c r="G48" s="155">
        <v>1</v>
      </c>
      <c r="H48" s="154"/>
      <c r="I48" s="155">
        <v>1</v>
      </c>
      <c r="J48" s="154"/>
      <c r="K48" s="155">
        <v>0.5</v>
      </c>
      <c r="L48" s="154"/>
      <c r="M48" s="155">
        <v>0.5</v>
      </c>
      <c r="N48" s="154"/>
      <c r="O48" s="155">
        <v>0.5</v>
      </c>
      <c r="P48" s="154"/>
      <c r="Q48" s="155">
        <v>0.5</v>
      </c>
      <c r="R48" s="154"/>
      <c r="S48" s="155">
        <v>0.5</v>
      </c>
      <c r="T48" s="154"/>
      <c r="U48" s="155">
        <v>0.5</v>
      </c>
      <c r="V48" s="154"/>
      <c r="W48" s="155">
        <v>0.5</v>
      </c>
      <c r="X48" s="154"/>
      <c r="Y48" s="155">
        <v>0.5</v>
      </c>
      <c r="Z48" s="154"/>
      <c r="AA48" s="155">
        <v>0.5</v>
      </c>
      <c r="AB48" s="154"/>
      <c r="AC48" s="155">
        <v>0.5</v>
      </c>
      <c r="AD48" s="154"/>
      <c r="AE48" s="155">
        <v>0.5</v>
      </c>
      <c r="AF48" s="154"/>
      <c r="AG48" s="155">
        <v>0.5</v>
      </c>
      <c r="AH48" s="154"/>
      <c r="AI48" s="155">
        <v>0.5</v>
      </c>
      <c r="AJ48" s="154"/>
      <c r="AK48" s="155"/>
      <c r="AL48" s="154"/>
      <c r="AM48" s="155">
        <v>0.5</v>
      </c>
      <c r="AN48" s="154"/>
      <c r="AO48" s="155">
        <v>0.5</v>
      </c>
      <c r="AP48" s="154"/>
      <c r="AQ48" s="155">
        <v>0.5</v>
      </c>
      <c r="AR48" s="154"/>
      <c r="AS48" s="155">
        <v>0.5</v>
      </c>
      <c r="AT48" s="154"/>
      <c r="AU48" s="155">
        <v>0.5</v>
      </c>
      <c r="AV48" s="154"/>
      <c r="AW48" s="155">
        <v>0.5</v>
      </c>
      <c r="AX48" s="154"/>
      <c r="AY48" s="155">
        <v>0.5</v>
      </c>
      <c r="AZ48" s="154"/>
      <c r="BA48" s="155">
        <v>0.5</v>
      </c>
      <c r="BB48" s="154"/>
      <c r="BC48" s="155"/>
      <c r="BD48" s="154"/>
      <c r="BE48" s="155"/>
      <c r="BF48" s="154"/>
      <c r="BG48" s="155"/>
      <c r="BH48" s="154"/>
      <c r="BI48" s="155"/>
      <c r="BJ48" s="154"/>
      <c r="BK48" s="155"/>
      <c r="BL48" s="154"/>
      <c r="BM48" s="155"/>
      <c r="BN48" s="154"/>
      <c r="BO48" s="155"/>
      <c r="BP48" s="154"/>
      <c r="BQ48" s="155"/>
      <c r="BR48" s="154"/>
      <c r="BS48" s="155"/>
      <c r="BT48" s="154"/>
      <c r="BU48" s="155"/>
      <c r="BV48" s="154"/>
      <c r="BW48" s="155"/>
      <c r="BX48" s="156"/>
      <c r="BY48" s="157"/>
      <c r="BZ48" s="154"/>
      <c r="CA48" s="155"/>
      <c r="CB48" s="156"/>
      <c r="CC48" s="157"/>
      <c r="CD48" s="154"/>
      <c r="CE48" s="155"/>
      <c r="CF48" s="156"/>
      <c r="CG48" s="157"/>
      <c r="CH48" s="154"/>
      <c r="CI48" s="155"/>
      <c r="CJ48" s="156"/>
      <c r="CK48" s="157"/>
      <c r="CL48" s="154"/>
      <c r="CM48" s="155"/>
      <c r="CN48" s="156"/>
      <c r="CO48" s="157"/>
      <c r="CP48" s="154"/>
      <c r="CQ48" s="155"/>
      <c r="CR48" s="156"/>
      <c r="CS48" s="157"/>
      <c r="CT48" s="154"/>
      <c r="CU48" s="155"/>
      <c r="CV48" s="156"/>
      <c r="CW48" s="157"/>
      <c r="CX48" s="154"/>
      <c r="CY48" s="155"/>
      <c r="CZ48" s="156"/>
      <c r="DA48" s="157"/>
      <c r="DB48" s="154"/>
      <c r="DC48" s="155"/>
      <c r="DD48" s="156"/>
      <c r="DE48" s="157"/>
      <c r="DF48" s="154"/>
      <c r="DG48" s="155"/>
      <c r="DH48" s="156"/>
      <c r="DI48" s="157"/>
      <c r="DJ48" s="154"/>
      <c r="DK48" s="155"/>
      <c r="DL48" s="156"/>
      <c r="DM48" s="157"/>
      <c r="DN48" s="154"/>
      <c r="DO48" s="155"/>
      <c r="DP48" s="156"/>
      <c r="DQ48" s="157"/>
      <c r="DR48" s="154"/>
      <c r="DS48" s="155"/>
      <c r="DT48" s="156"/>
      <c r="DU48" s="157"/>
      <c r="DV48" s="154"/>
      <c r="DW48" s="155"/>
      <c r="DX48" s="156"/>
      <c r="DY48" s="157"/>
      <c r="DZ48" s="149">
        <f t="shared" si="0"/>
        <v>12.5</v>
      </c>
      <c r="EA48" s="41">
        <f t="shared" si="1"/>
        <v>0</v>
      </c>
      <c r="EB48" s="41">
        <f t="shared" si="1"/>
        <v>12.5</v>
      </c>
    </row>
    <row r="49" spans="2:132" x14ac:dyDescent="0.2">
      <c r="B49" s="310"/>
      <c r="C49" s="42" t="s">
        <v>46</v>
      </c>
      <c r="E49" s="43"/>
      <c r="F49" s="154"/>
      <c r="G49" s="155">
        <v>1</v>
      </c>
      <c r="H49" s="154"/>
      <c r="I49" s="155">
        <v>1</v>
      </c>
      <c r="J49" s="154"/>
      <c r="K49" s="155">
        <v>1</v>
      </c>
      <c r="L49" s="154"/>
      <c r="M49" s="155">
        <v>1</v>
      </c>
      <c r="N49" s="154"/>
      <c r="O49" s="155">
        <v>1</v>
      </c>
      <c r="P49" s="154"/>
      <c r="Q49" s="155">
        <v>1</v>
      </c>
      <c r="R49" s="154"/>
      <c r="S49" s="155">
        <v>1</v>
      </c>
      <c r="T49" s="154"/>
      <c r="U49" s="155">
        <v>1</v>
      </c>
      <c r="V49" s="154"/>
      <c r="W49" s="155">
        <v>1</v>
      </c>
      <c r="X49" s="154"/>
      <c r="Y49" s="155">
        <v>1</v>
      </c>
      <c r="Z49" s="154"/>
      <c r="AA49" s="155">
        <v>1</v>
      </c>
      <c r="AB49" s="154"/>
      <c r="AC49" s="155">
        <v>1</v>
      </c>
      <c r="AD49" s="154"/>
      <c r="AE49" s="155">
        <v>1</v>
      </c>
      <c r="AF49" s="154"/>
      <c r="AG49" s="155">
        <v>1</v>
      </c>
      <c r="AH49" s="154"/>
      <c r="AI49" s="155">
        <v>1</v>
      </c>
      <c r="AJ49" s="154"/>
      <c r="AK49" s="155"/>
      <c r="AL49" s="154"/>
      <c r="AM49" s="155">
        <v>1</v>
      </c>
      <c r="AN49" s="154"/>
      <c r="AO49" s="155">
        <v>1</v>
      </c>
      <c r="AP49" s="154"/>
      <c r="AQ49" s="155">
        <v>1</v>
      </c>
      <c r="AR49" s="154"/>
      <c r="AS49" s="155">
        <v>1</v>
      </c>
      <c r="AT49" s="154"/>
      <c r="AU49" s="155">
        <v>1</v>
      </c>
      <c r="AV49" s="154"/>
      <c r="AW49" s="155">
        <v>1</v>
      </c>
      <c r="AX49" s="154"/>
      <c r="AY49" s="155">
        <v>1</v>
      </c>
      <c r="AZ49" s="154"/>
      <c r="BA49" s="155">
        <v>1</v>
      </c>
      <c r="BB49" s="154"/>
      <c r="BC49" s="155"/>
      <c r="BD49" s="154"/>
      <c r="BE49" s="155"/>
      <c r="BF49" s="154"/>
      <c r="BG49" s="155"/>
      <c r="BH49" s="154"/>
      <c r="BI49" s="155"/>
      <c r="BJ49" s="154"/>
      <c r="BK49" s="155"/>
      <c r="BL49" s="154"/>
      <c r="BM49" s="155"/>
      <c r="BN49" s="154"/>
      <c r="BO49" s="155"/>
      <c r="BP49" s="154"/>
      <c r="BQ49" s="155"/>
      <c r="BR49" s="154"/>
      <c r="BS49" s="155"/>
      <c r="BT49" s="154"/>
      <c r="BU49" s="155"/>
      <c r="BV49" s="154"/>
      <c r="BW49" s="155"/>
      <c r="BX49" s="156"/>
      <c r="BY49" s="157"/>
      <c r="BZ49" s="154"/>
      <c r="CA49" s="155"/>
      <c r="CB49" s="156"/>
      <c r="CC49" s="157"/>
      <c r="CD49" s="154"/>
      <c r="CE49" s="155"/>
      <c r="CF49" s="156"/>
      <c r="CG49" s="157"/>
      <c r="CH49" s="154"/>
      <c r="CI49" s="155"/>
      <c r="CJ49" s="156"/>
      <c r="CK49" s="157"/>
      <c r="CL49" s="154"/>
      <c r="CM49" s="155"/>
      <c r="CN49" s="156"/>
      <c r="CO49" s="157"/>
      <c r="CP49" s="154"/>
      <c r="CQ49" s="155"/>
      <c r="CR49" s="156"/>
      <c r="CS49" s="157"/>
      <c r="CT49" s="154"/>
      <c r="CU49" s="155"/>
      <c r="CV49" s="156"/>
      <c r="CW49" s="157"/>
      <c r="CX49" s="154"/>
      <c r="CY49" s="155"/>
      <c r="CZ49" s="156"/>
      <c r="DA49" s="157"/>
      <c r="DB49" s="154"/>
      <c r="DC49" s="155"/>
      <c r="DD49" s="156"/>
      <c r="DE49" s="157"/>
      <c r="DF49" s="154"/>
      <c r="DG49" s="155"/>
      <c r="DH49" s="156"/>
      <c r="DI49" s="157"/>
      <c r="DJ49" s="154"/>
      <c r="DK49" s="155"/>
      <c r="DL49" s="156"/>
      <c r="DM49" s="157"/>
      <c r="DN49" s="154"/>
      <c r="DO49" s="155"/>
      <c r="DP49" s="156"/>
      <c r="DQ49" s="157"/>
      <c r="DR49" s="154"/>
      <c r="DS49" s="155"/>
      <c r="DT49" s="156"/>
      <c r="DU49" s="157"/>
      <c r="DV49" s="154"/>
      <c r="DW49" s="155"/>
      <c r="DX49" s="156"/>
      <c r="DY49" s="157"/>
      <c r="DZ49" s="149">
        <f t="shared" si="0"/>
        <v>23</v>
      </c>
      <c r="EA49" s="41">
        <f t="shared" si="1"/>
        <v>0</v>
      </c>
      <c r="EB49" s="41">
        <f t="shared" si="1"/>
        <v>23</v>
      </c>
    </row>
    <row r="50" spans="2:132" x14ac:dyDescent="0.2">
      <c r="B50" s="310"/>
      <c r="C50" s="42" t="s">
        <v>44</v>
      </c>
      <c r="E50" s="43"/>
      <c r="F50" s="154"/>
      <c r="G50" s="155"/>
      <c r="H50" s="154"/>
      <c r="I50" s="155"/>
      <c r="J50" s="154"/>
      <c r="K50" s="155"/>
      <c r="L50" s="154"/>
      <c r="M50" s="155"/>
      <c r="N50" s="154"/>
      <c r="O50" s="155"/>
      <c r="P50" s="154"/>
      <c r="Q50" s="155"/>
      <c r="R50" s="154"/>
      <c r="S50" s="155"/>
      <c r="T50" s="154"/>
      <c r="U50" s="155"/>
      <c r="V50" s="154"/>
      <c r="W50" s="155"/>
      <c r="X50" s="154"/>
      <c r="Y50" s="155"/>
      <c r="Z50" s="154"/>
      <c r="AA50" s="155"/>
      <c r="AB50" s="154"/>
      <c r="AC50" s="155"/>
      <c r="AD50" s="154"/>
      <c r="AE50" s="155"/>
      <c r="AF50" s="154"/>
      <c r="AG50" s="155"/>
      <c r="AH50" s="154"/>
      <c r="AI50" s="155"/>
      <c r="AJ50" s="154"/>
      <c r="AK50" s="155"/>
      <c r="AL50" s="154"/>
      <c r="AM50" s="155"/>
      <c r="AN50" s="154"/>
      <c r="AO50" s="155"/>
      <c r="AP50" s="154"/>
      <c r="AQ50" s="155"/>
      <c r="AR50" s="154"/>
      <c r="AS50" s="155"/>
      <c r="AT50" s="154"/>
      <c r="AU50" s="155"/>
      <c r="AV50" s="154"/>
      <c r="AW50" s="155"/>
      <c r="AX50" s="154"/>
      <c r="AY50" s="155"/>
      <c r="AZ50" s="154"/>
      <c r="BA50" s="155"/>
      <c r="BB50" s="154"/>
      <c r="BC50" s="155"/>
      <c r="BD50" s="154"/>
      <c r="BE50" s="155"/>
      <c r="BF50" s="154"/>
      <c r="BG50" s="155"/>
      <c r="BH50" s="154"/>
      <c r="BI50" s="155"/>
      <c r="BJ50" s="154"/>
      <c r="BK50" s="155"/>
      <c r="BL50" s="154"/>
      <c r="BM50" s="155"/>
      <c r="BN50" s="154"/>
      <c r="BO50" s="155"/>
      <c r="BP50" s="154"/>
      <c r="BQ50" s="155"/>
      <c r="BR50" s="154"/>
      <c r="BS50" s="155"/>
      <c r="BT50" s="154"/>
      <c r="BU50" s="155"/>
      <c r="BV50" s="154"/>
      <c r="BW50" s="155"/>
      <c r="BX50" s="156"/>
      <c r="BY50" s="157"/>
      <c r="BZ50" s="154"/>
      <c r="CA50" s="155"/>
      <c r="CB50" s="156"/>
      <c r="CC50" s="157"/>
      <c r="CD50" s="154"/>
      <c r="CE50" s="155"/>
      <c r="CF50" s="156"/>
      <c r="CG50" s="157"/>
      <c r="CH50" s="154"/>
      <c r="CI50" s="155"/>
      <c r="CJ50" s="156"/>
      <c r="CK50" s="157"/>
      <c r="CL50" s="154"/>
      <c r="CM50" s="155"/>
      <c r="CN50" s="156"/>
      <c r="CO50" s="157"/>
      <c r="CP50" s="154"/>
      <c r="CQ50" s="155"/>
      <c r="CR50" s="156"/>
      <c r="CS50" s="157"/>
      <c r="CT50" s="154"/>
      <c r="CU50" s="155"/>
      <c r="CV50" s="156"/>
      <c r="CW50" s="157"/>
      <c r="CX50" s="154"/>
      <c r="CY50" s="155"/>
      <c r="CZ50" s="156"/>
      <c r="DA50" s="157"/>
      <c r="DB50" s="154"/>
      <c r="DC50" s="155"/>
      <c r="DD50" s="156"/>
      <c r="DE50" s="157"/>
      <c r="DF50" s="154"/>
      <c r="DG50" s="155"/>
      <c r="DH50" s="156"/>
      <c r="DI50" s="157"/>
      <c r="DJ50" s="154"/>
      <c r="DK50" s="155"/>
      <c r="DL50" s="156"/>
      <c r="DM50" s="157"/>
      <c r="DN50" s="154"/>
      <c r="DO50" s="155"/>
      <c r="DP50" s="156"/>
      <c r="DQ50" s="157"/>
      <c r="DR50" s="154"/>
      <c r="DS50" s="155"/>
      <c r="DT50" s="156"/>
      <c r="DU50" s="157"/>
      <c r="DV50" s="154"/>
      <c r="DW50" s="155"/>
      <c r="DX50" s="156"/>
      <c r="DY50" s="157"/>
      <c r="DZ50" s="149">
        <f t="shared" si="0"/>
        <v>0</v>
      </c>
      <c r="EA50" s="41">
        <f t="shared" si="1"/>
        <v>0</v>
      </c>
      <c r="EB50" s="41">
        <f t="shared" si="1"/>
        <v>0</v>
      </c>
    </row>
    <row r="51" spans="2:132" x14ac:dyDescent="0.2">
      <c r="B51" s="310"/>
      <c r="C51" s="42" t="s">
        <v>45</v>
      </c>
      <c r="E51" s="43"/>
      <c r="F51" s="154"/>
      <c r="G51" s="155"/>
      <c r="H51" s="154"/>
      <c r="I51" s="155"/>
      <c r="J51" s="154"/>
      <c r="K51" s="155"/>
      <c r="L51" s="154"/>
      <c r="M51" s="155"/>
      <c r="N51" s="154"/>
      <c r="O51" s="155"/>
      <c r="P51" s="154"/>
      <c r="Q51" s="155"/>
      <c r="R51" s="154"/>
      <c r="S51" s="155"/>
      <c r="T51" s="154"/>
      <c r="U51" s="155"/>
      <c r="V51" s="154"/>
      <c r="W51" s="155"/>
      <c r="X51" s="154"/>
      <c r="Y51" s="155"/>
      <c r="Z51" s="154"/>
      <c r="AA51" s="155"/>
      <c r="AB51" s="154"/>
      <c r="AC51" s="155"/>
      <c r="AD51" s="154"/>
      <c r="AE51" s="155"/>
      <c r="AF51" s="154"/>
      <c r="AG51" s="155"/>
      <c r="AH51" s="154"/>
      <c r="AI51" s="155"/>
      <c r="AJ51" s="154"/>
      <c r="AK51" s="155"/>
      <c r="AL51" s="154"/>
      <c r="AM51" s="155"/>
      <c r="AN51" s="154"/>
      <c r="AO51" s="155"/>
      <c r="AP51" s="154"/>
      <c r="AQ51" s="155"/>
      <c r="AR51" s="154"/>
      <c r="AS51" s="155"/>
      <c r="AT51" s="154"/>
      <c r="AU51" s="155"/>
      <c r="AV51" s="154"/>
      <c r="AW51" s="155"/>
      <c r="AX51" s="154"/>
      <c r="AY51" s="155"/>
      <c r="AZ51" s="154"/>
      <c r="BA51" s="155"/>
      <c r="BB51" s="154"/>
      <c r="BC51" s="155"/>
      <c r="BD51" s="154"/>
      <c r="BE51" s="155"/>
      <c r="BF51" s="154"/>
      <c r="BG51" s="155"/>
      <c r="BH51" s="154"/>
      <c r="BI51" s="155"/>
      <c r="BJ51" s="154"/>
      <c r="BK51" s="155"/>
      <c r="BL51" s="154"/>
      <c r="BM51" s="155"/>
      <c r="BN51" s="154"/>
      <c r="BO51" s="155"/>
      <c r="BP51" s="154"/>
      <c r="BQ51" s="155"/>
      <c r="BR51" s="154"/>
      <c r="BS51" s="155"/>
      <c r="BT51" s="154"/>
      <c r="BU51" s="155"/>
      <c r="BV51" s="154"/>
      <c r="BW51" s="155"/>
      <c r="BX51" s="156"/>
      <c r="BY51" s="157"/>
      <c r="BZ51" s="154"/>
      <c r="CA51" s="155"/>
      <c r="CB51" s="156"/>
      <c r="CC51" s="157"/>
      <c r="CD51" s="154"/>
      <c r="CE51" s="155"/>
      <c r="CF51" s="156"/>
      <c r="CG51" s="157"/>
      <c r="CH51" s="154"/>
      <c r="CI51" s="155"/>
      <c r="CJ51" s="156"/>
      <c r="CK51" s="157"/>
      <c r="CL51" s="154"/>
      <c r="CM51" s="155"/>
      <c r="CN51" s="156"/>
      <c r="CO51" s="157"/>
      <c r="CP51" s="154"/>
      <c r="CQ51" s="155"/>
      <c r="CR51" s="156"/>
      <c r="CS51" s="157"/>
      <c r="CT51" s="154"/>
      <c r="CU51" s="155"/>
      <c r="CV51" s="156"/>
      <c r="CW51" s="157"/>
      <c r="CX51" s="154"/>
      <c r="CY51" s="155"/>
      <c r="CZ51" s="156"/>
      <c r="DA51" s="157"/>
      <c r="DB51" s="154"/>
      <c r="DC51" s="155"/>
      <c r="DD51" s="156"/>
      <c r="DE51" s="157"/>
      <c r="DF51" s="154"/>
      <c r="DG51" s="155"/>
      <c r="DH51" s="156"/>
      <c r="DI51" s="157"/>
      <c r="DJ51" s="154"/>
      <c r="DK51" s="155"/>
      <c r="DL51" s="156"/>
      <c r="DM51" s="157"/>
      <c r="DN51" s="154"/>
      <c r="DO51" s="155"/>
      <c r="DP51" s="156"/>
      <c r="DQ51" s="157"/>
      <c r="DR51" s="154"/>
      <c r="DS51" s="155"/>
      <c r="DT51" s="156"/>
      <c r="DU51" s="157"/>
      <c r="DV51" s="154"/>
      <c r="DW51" s="155"/>
      <c r="DX51" s="156"/>
      <c r="DY51" s="157"/>
      <c r="DZ51" s="149">
        <f t="shared" si="0"/>
        <v>0</v>
      </c>
      <c r="EA51" s="41">
        <f t="shared" si="1"/>
        <v>0</v>
      </c>
      <c r="EB51" s="41">
        <f t="shared" si="1"/>
        <v>0</v>
      </c>
    </row>
    <row r="52" spans="2:132" x14ac:dyDescent="0.2">
      <c r="B52" s="310"/>
      <c r="C52" s="1" t="s">
        <v>137</v>
      </c>
      <c r="E52" s="43"/>
      <c r="F52" s="154"/>
      <c r="G52" s="155"/>
      <c r="H52" s="154"/>
      <c r="I52" s="151"/>
      <c r="J52" s="154"/>
      <c r="K52" s="155"/>
      <c r="L52" s="154"/>
      <c r="M52" s="155"/>
      <c r="N52" s="154"/>
      <c r="O52" s="155"/>
      <c r="P52" s="154"/>
      <c r="Q52" s="155"/>
      <c r="R52" s="154"/>
      <c r="S52" s="155"/>
      <c r="T52" s="154"/>
      <c r="U52" s="155"/>
      <c r="V52" s="154"/>
      <c r="W52" s="155"/>
      <c r="X52" s="154"/>
      <c r="Y52" s="151"/>
      <c r="Z52" s="154"/>
      <c r="AA52" s="151"/>
      <c r="AB52" s="154"/>
      <c r="AC52" s="151"/>
      <c r="AD52" s="154"/>
      <c r="AE52" s="155"/>
      <c r="AF52" s="154"/>
      <c r="AG52" s="151"/>
      <c r="AH52" s="154"/>
      <c r="AI52" s="155"/>
      <c r="AJ52" s="154"/>
      <c r="AK52" s="151"/>
      <c r="AL52" s="154"/>
      <c r="AM52" s="155"/>
      <c r="AN52" s="154"/>
      <c r="AO52" s="155"/>
      <c r="AP52" s="154"/>
      <c r="AQ52" s="155"/>
      <c r="AR52" s="154"/>
      <c r="AS52" s="155"/>
      <c r="AT52" s="154"/>
      <c r="AU52" s="155"/>
      <c r="AV52" s="154"/>
      <c r="AW52" s="155"/>
      <c r="AX52" s="154"/>
      <c r="AY52" s="155"/>
      <c r="AZ52" s="154"/>
      <c r="BA52" s="151"/>
      <c r="BB52" s="154"/>
      <c r="BC52" s="155"/>
      <c r="BD52" s="154"/>
      <c r="BE52" s="155"/>
      <c r="BF52" s="154"/>
      <c r="BG52" s="155"/>
      <c r="BH52" s="154"/>
      <c r="BI52" s="155"/>
      <c r="BJ52" s="154"/>
      <c r="BK52" s="155"/>
      <c r="BL52" s="154"/>
      <c r="BM52" s="151"/>
      <c r="BN52" s="154"/>
      <c r="BO52" s="151"/>
      <c r="BP52" s="154"/>
      <c r="BQ52" s="151"/>
      <c r="BR52" s="154"/>
      <c r="BS52" s="151"/>
      <c r="BT52" s="154"/>
      <c r="BU52" s="151"/>
      <c r="BV52" s="154"/>
      <c r="BW52" s="151"/>
      <c r="BX52" s="156"/>
      <c r="BY52" s="157"/>
      <c r="BZ52" s="154"/>
      <c r="CA52" s="151"/>
      <c r="CB52" s="156"/>
      <c r="CC52" s="157"/>
      <c r="CD52" s="154"/>
      <c r="CE52" s="151"/>
      <c r="CF52" s="156"/>
      <c r="CG52" s="157"/>
      <c r="CH52" s="154"/>
      <c r="CI52" s="151"/>
      <c r="CJ52" s="156"/>
      <c r="CK52" s="157"/>
      <c r="CL52" s="154"/>
      <c r="CM52" s="151"/>
      <c r="CN52" s="156"/>
      <c r="CO52" s="157"/>
      <c r="CP52" s="154"/>
      <c r="CQ52" s="151"/>
      <c r="CR52" s="156"/>
      <c r="CS52" s="157"/>
      <c r="CT52" s="154"/>
      <c r="CU52" s="151"/>
      <c r="CV52" s="156"/>
      <c r="CW52" s="157"/>
      <c r="CX52" s="154"/>
      <c r="CY52" s="151"/>
      <c r="CZ52" s="156"/>
      <c r="DA52" s="157"/>
      <c r="DB52" s="154"/>
      <c r="DC52" s="151"/>
      <c r="DD52" s="156"/>
      <c r="DE52" s="157"/>
      <c r="DF52" s="154"/>
      <c r="DG52" s="151"/>
      <c r="DH52" s="156"/>
      <c r="DI52" s="157"/>
      <c r="DJ52" s="154"/>
      <c r="DK52" s="151"/>
      <c r="DL52" s="156"/>
      <c r="DM52" s="157"/>
      <c r="DN52" s="154"/>
      <c r="DO52" s="151"/>
      <c r="DP52" s="156"/>
      <c r="DQ52" s="157"/>
      <c r="DR52" s="154"/>
      <c r="DS52" s="151"/>
      <c r="DT52" s="156"/>
      <c r="DU52" s="157"/>
      <c r="DV52" s="154"/>
      <c r="DW52" s="151"/>
      <c r="DX52" s="156"/>
      <c r="DY52" s="157"/>
      <c r="DZ52" s="149">
        <f t="shared" si="0"/>
        <v>0</v>
      </c>
      <c r="EA52" s="41">
        <f t="shared" si="1"/>
        <v>0</v>
      </c>
      <c r="EB52" s="41">
        <f t="shared" si="1"/>
        <v>0</v>
      </c>
    </row>
    <row r="53" spans="2:132" ht="12" thickBot="1" x14ac:dyDescent="0.25">
      <c r="B53" s="310"/>
      <c r="C53" s="42" t="s">
        <v>128</v>
      </c>
      <c r="D53" s="44"/>
      <c r="E53" s="45"/>
      <c r="F53" s="159"/>
      <c r="G53" s="160"/>
      <c r="H53" s="159"/>
      <c r="I53" s="160"/>
      <c r="J53" s="159"/>
      <c r="K53" s="160"/>
      <c r="L53" s="159"/>
      <c r="M53" s="160"/>
      <c r="N53" s="159"/>
      <c r="O53" s="160"/>
      <c r="P53" s="159"/>
      <c r="Q53" s="160"/>
      <c r="R53" s="159"/>
      <c r="S53" s="160"/>
      <c r="T53" s="159"/>
      <c r="U53" s="160"/>
      <c r="V53" s="159"/>
      <c r="W53" s="160"/>
      <c r="X53" s="159"/>
      <c r="Y53" s="160"/>
      <c r="Z53" s="159"/>
      <c r="AA53" s="160"/>
      <c r="AB53" s="159"/>
      <c r="AC53" s="160"/>
      <c r="AD53" s="159"/>
      <c r="AE53" s="160"/>
      <c r="AF53" s="159"/>
      <c r="AG53" s="160"/>
      <c r="AH53" s="159"/>
      <c r="AI53" s="160"/>
      <c r="AJ53" s="159">
        <v>12</v>
      </c>
      <c r="AK53" s="160"/>
      <c r="AL53" s="159"/>
      <c r="AM53" s="160"/>
      <c r="AN53" s="159"/>
      <c r="AO53" s="160"/>
      <c r="AP53" s="159"/>
      <c r="AQ53" s="160"/>
      <c r="AR53" s="159"/>
      <c r="AS53" s="160"/>
      <c r="AT53" s="159"/>
      <c r="AU53" s="160"/>
      <c r="AV53" s="159"/>
      <c r="AW53" s="160"/>
      <c r="AX53" s="159"/>
      <c r="AY53" s="160"/>
      <c r="AZ53" s="159"/>
      <c r="BA53" s="160"/>
      <c r="BB53" s="159"/>
      <c r="BC53" s="160"/>
      <c r="BD53" s="159"/>
      <c r="BE53" s="160"/>
      <c r="BF53" s="159"/>
      <c r="BG53" s="160"/>
      <c r="BH53" s="159"/>
      <c r="BI53" s="160"/>
      <c r="BJ53" s="159"/>
      <c r="BK53" s="160"/>
      <c r="BL53" s="159"/>
      <c r="BM53" s="160"/>
      <c r="BN53" s="159"/>
      <c r="BO53" s="160"/>
      <c r="BP53" s="159"/>
      <c r="BQ53" s="160"/>
      <c r="BR53" s="159"/>
      <c r="BS53" s="160"/>
      <c r="BT53" s="159"/>
      <c r="BU53" s="160"/>
      <c r="BV53" s="159"/>
      <c r="BW53" s="160"/>
      <c r="BX53" s="161"/>
      <c r="BY53" s="162"/>
      <c r="BZ53" s="159"/>
      <c r="CA53" s="160"/>
      <c r="CB53" s="161"/>
      <c r="CC53" s="162"/>
      <c r="CD53" s="159"/>
      <c r="CE53" s="160"/>
      <c r="CF53" s="161"/>
      <c r="CG53" s="162"/>
      <c r="CH53" s="159"/>
      <c r="CI53" s="160"/>
      <c r="CJ53" s="161"/>
      <c r="CK53" s="162"/>
      <c r="CL53" s="159"/>
      <c r="CM53" s="160"/>
      <c r="CN53" s="161"/>
      <c r="CO53" s="162"/>
      <c r="CP53" s="159"/>
      <c r="CQ53" s="160"/>
      <c r="CR53" s="161"/>
      <c r="CS53" s="162"/>
      <c r="CT53" s="159"/>
      <c r="CU53" s="160"/>
      <c r="CV53" s="161"/>
      <c r="CW53" s="162"/>
      <c r="CX53" s="159"/>
      <c r="CY53" s="160"/>
      <c r="CZ53" s="161"/>
      <c r="DA53" s="162"/>
      <c r="DB53" s="159"/>
      <c r="DC53" s="160"/>
      <c r="DD53" s="161"/>
      <c r="DE53" s="162"/>
      <c r="DF53" s="159"/>
      <c r="DG53" s="160"/>
      <c r="DH53" s="161"/>
      <c r="DI53" s="162"/>
      <c r="DJ53" s="159"/>
      <c r="DK53" s="160"/>
      <c r="DL53" s="161"/>
      <c r="DM53" s="162"/>
      <c r="DN53" s="159"/>
      <c r="DO53" s="160"/>
      <c r="DP53" s="161"/>
      <c r="DQ53" s="162"/>
      <c r="DR53" s="159"/>
      <c r="DS53" s="160"/>
      <c r="DT53" s="161"/>
      <c r="DU53" s="162"/>
      <c r="DV53" s="159"/>
      <c r="DW53" s="160"/>
      <c r="DX53" s="161"/>
      <c r="DY53" s="162"/>
      <c r="DZ53" s="149">
        <f t="shared" si="0"/>
        <v>12</v>
      </c>
      <c r="EA53" s="41">
        <f t="shared" si="1"/>
        <v>12</v>
      </c>
      <c r="EB53" s="41">
        <f t="shared" si="1"/>
        <v>0</v>
      </c>
    </row>
    <row r="54" spans="2:132" ht="12" thickBot="1" x14ac:dyDescent="0.25">
      <c r="B54" s="307"/>
      <c r="C54" s="46" t="s">
        <v>47</v>
      </c>
      <c r="D54" s="47"/>
      <c r="E54" s="48"/>
      <c r="F54" s="163">
        <f t="shared" ref="F54:BQ54" si="2">SUM(F32:F53)</f>
        <v>1</v>
      </c>
      <c r="G54" s="163">
        <f t="shared" si="2"/>
        <v>11</v>
      </c>
      <c r="H54" s="163">
        <f t="shared" si="2"/>
        <v>2</v>
      </c>
      <c r="I54" s="163">
        <f t="shared" si="2"/>
        <v>10</v>
      </c>
      <c r="J54" s="163">
        <f t="shared" si="2"/>
        <v>0</v>
      </c>
      <c r="K54" s="163">
        <f t="shared" si="2"/>
        <v>12</v>
      </c>
      <c r="L54" s="163">
        <f t="shared" si="2"/>
        <v>2</v>
      </c>
      <c r="M54" s="163">
        <f t="shared" si="2"/>
        <v>10</v>
      </c>
      <c r="N54" s="163">
        <f t="shared" si="2"/>
        <v>7.5</v>
      </c>
      <c r="O54" s="163">
        <f>SUM(O32:O53)</f>
        <v>4.5</v>
      </c>
      <c r="P54" s="163">
        <f t="shared" si="2"/>
        <v>0</v>
      </c>
      <c r="Q54" s="163">
        <f t="shared" si="2"/>
        <v>12</v>
      </c>
      <c r="R54" s="163">
        <f t="shared" si="2"/>
        <v>0</v>
      </c>
      <c r="S54" s="163">
        <f t="shared" si="2"/>
        <v>12</v>
      </c>
      <c r="T54" s="163">
        <f t="shared" si="2"/>
        <v>0</v>
      </c>
      <c r="U54" s="163">
        <f t="shared" si="2"/>
        <v>12</v>
      </c>
      <c r="V54" s="163">
        <f t="shared" si="2"/>
        <v>0</v>
      </c>
      <c r="W54" s="163">
        <f t="shared" si="2"/>
        <v>12</v>
      </c>
      <c r="X54" s="163">
        <f t="shared" si="2"/>
        <v>0</v>
      </c>
      <c r="Y54" s="163">
        <f t="shared" si="2"/>
        <v>12</v>
      </c>
      <c r="Z54" s="163">
        <f t="shared" si="2"/>
        <v>0</v>
      </c>
      <c r="AA54" s="163">
        <f t="shared" si="2"/>
        <v>12</v>
      </c>
      <c r="AB54" s="163">
        <f t="shared" si="2"/>
        <v>0</v>
      </c>
      <c r="AC54" s="163">
        <f t="shared" si="2"/>
        <v>12</v>
      </c>
      <c r="AD54" s="163">
        <f t="shared" si="2"/>
        <v>0</v>
      </c>
      <c r="AE54" s="163">
        <f t="shared" si="2"/>
        <v>12</v>
      </c>
      <c r="AF54" s="163">
        <f t="shared" si="2"/>
        <v>0</v>
      </c>
      <c r="AG54" s="163">
        <f t="shared" si="2"/>
        <v>12</v>
      </c>
      <c r="AH54" s="163">
        <f t="shared" si="2"/>
        <v>0</v>
      </c>
      <c r="AI54" s="163">
        <f t="shared" si="2"/>
        <v>12</v>
      </c>
      <c r="AJ54" s="163">
        <f t="shared" si="2"/>
        <v>12</v>
      </c>
      <c r="AK54" s="163">
        <f t="shared" si="2"/>
        <v>0</v>
      </c>
      <c r="AL54" s="163">
        <f t="shared" si="2"/>
        <v>0</v>
      </c>
      <c r="AM54" s="163">
        <f t="shared" si="2"/>
        <v>12</v>
      </c>
      <c r="AN54" s="163">
        <f t="shared" si="2"/>
        <v>0</v>
      </c>
      <c r="AO54" s="163">
        <f t="shared" si="2"/>
        <v>12</v>
      </c>
      <c r="AP54" s="163">
        <f t="shared" si="2"/>
        <v>0</v>
      </c>
      <c r="AQ54" s="163">
        <f t="shared" si="2"/>
        <v>12</v>
      </c>
      <c r="AR54" s="163">
        <f t="shared" si="2"/>
        <v>0</v>
      </c>
      <c r="AS54" s="163">
        <f t="shared" si="2"/>
        <v>12</v>
      </c>
      <c r="AT54" s="163">
        <f t="shared" si="2"/>
        <v>1</v>
      </c>
      <c r="AU54" s="163">
        <f t="shared" si="2"/>
        <v>11</v>
      </c>
      <c r="AV54" s="163">
        <f t="shared" si="2"/>
        <v>0</v>
      </c>
      <c r="AW54" s="163">
        <f t="shared" si="2"/>
        <v>12</v>
      </c>
      <c r="AX54" s="163">
        <f t="shared" si="2"/>
        <v>0</v>
      </c>
      <c r="AY54" s="163">
        <f t="shared" si="2"/>
        <v>12</v>
      </c>
      <c r="AZ54" s="163">
        <f t="shared" si="2"/>
        <v>0</v>
      </c>
      <c r="BA54" s="163">
        <f t="shared" si="2"/>
        <v>12</v>
      </c>
      <c r="BB54" s="163">
        <f t="shared" si="2"/>
        <v>12</v>
      </c>
      <c r="BC54" s="163">
        <f t="shared" si="2"/>
        <v>0</v>
      </c>
      <c r="BD54" s="163">
        <f t="shared" si="2"/>
        <v>12</v>
      </c>
      <c r="BE54" s="163">
        <f>SUM(BE32:BE53)</f>
        <v>0</v>
      </c>
      <c r="BF54" s="163">
        <f t="shared" si="2"/>
        <v>12</v>
      </c>
      <c r="BG54" s="163">
        <f t="shared" si="2"/>
        <v>0</v>
      </c>
      <c r="BH54" s="163">
        <f t="shared" si="2"/>
        <v>12</v>
      </c>
      <c r="BI54" s="163">
        <f t="shared" si="2"/>
        <v>0</v>
      </c>
      <c r="BJ54" s="163">
        <f t="shared" si="2"/>
        <v>12</v>
      </c>
      <c r="BK54" s="163">
        <f t="shared" si="2"/>
        <v>0</v>
      </c>
      <c r="BL54" s="163">
        <f t="shared" si="2"/>
        <v>12</v>
      </c>
      <c r="BM54" s="163">
        <f t="shared" si="2"/>
        <v>0</v>
      </c>
      <c r="BN54" s="163">
        <f t="shared" si="2"/>
        <v>12</v>
      </c>
      <c r="BO54" s="163">
        <f t="shared" si="2"/>
        <v>0</v>
      </c>
      <c r="BP54" s="163">
        <f t="shared" si="2"/>
        <v>12</v>
      </c>
      <c r="BQ54" s="163">
        <f t="shared" si="2"/>
        <v>0</v>
      </c>
      <c r="BR54" s="163">
        <f t="shared" ref="BR54:EB54" si="3">SUM(BR32:BR53)</f>
        <v>0</v>
      </c>
      <c r="BS54" s="163">
        <f t="shared" si="3"/>
        <v>0</v>
      </c>
      <c r="BT54" s="163">
        <f t="shared" si="3"/>
        <v>0</v>
      </c>
      <c r="BU54" s="163">
        <f t="shared" si="3"/>
        <v>0</v>
      </c>
      <c r="BV54" s="163">
        <f t="shared" si="3"/>
        <v>0</v>
      </c>
      <c r="BW54" s="163">
        <f t="shared" si="3"/>
        <v>0</v>
      </c>
      <c r="BX54" s="163">
        <f t="shared" si="3"/>
        <v>0</v>
      </c>
      <c r="BY54" s="163">
        <f t="shared" si="3"/>
        <v>0</v>
      </c>
      <c r="BZ54" s="163">
        <f t="shared" si="3"/>
        <v>0</v>
      </c>
      <c r="CA54" s="163">
        <f t="shared" si="3"/>
        <v>0</v>
      </c>
      <c r="CB54" s="163">
        <f t="shared" si="3"/>
        <v>0</v>
      </c>
      <c r="CC54" s="163">
        <f t="shared" si="3"/>
        <v>0</v>
      </c>
      <c r="CD54" s="163">
        <f t="shared" si="3"/>
        <v>0</v>
      </c>
      <c r="CE54" s="163">
        <f t="shared" si="3"/>
        <v>0</v>
      </c>
      <c r="CF54" s="163">
        <f t="shared" si="3"/>
        <v>0</v>
      </c>
      <c r="CG54" s="163">
        <f t="shared" si="3"/>
        <v>0</v>
      </c>
      <c r="CH54" s="163">
        <f t="shared" si="3"/>
        <v>0</v>
      </c>
      <c r="CI54" s="163">
        <f t="shared" si="3"/>
        <v>0</v>
      </c>
      <c r="CJ54" s="163">
        <f t="shared" si="3"/>
        <v>0</v>
      </c>
      <c r="CK54" s="163">
        <f t="shared" si="3"/>
        <v>0</v>
      </c>
      <c r="CL54" s="163">
        <f t="shared" si="3"/>
        <v>0</v>
      </c>
      <c r="CM54" s="163">
        <f t="shared" si="3"/>
        <v>0</v>
      </c>
      <c r="CN54" s="163">
        <f t="shared" si="3"/>
        <v>0</v>
      </c>
      <c r="CO54" s="163">
        <f t="shared" si="3"/>
        <v>0</v>
      </c>
      <c r="CP54" s="163">
        <f t="shared" si="3"/>
        <v>0</v>
      </c>
      <c r="CQ54" s="163">
        <f t="shared" si="3"/>
        <v>0</v>
      </c>
      <c r="CR54" s="163">
        <f t="shared" si="3"/>
        <v>0</v>
      </c>
      <c r="CS54" s="163">
        <f t="shared" si="3"/>
        <v>0</v>
      </c>
      <c r="CT54" s="163">
        <f t="shared" si="3"/>
        <v>0</v>
      </c>
      <c r="CU54" s="163">
        <f t="shared" si="3"/>
        <v>0</v>
      </c>
      <c r="CV54" s="163">
        <f t="shared" si="3"/>
        <v>0</v>
      </c>
      <c r="CW54" s="163">
        <f t="shared" si="3"/>
        <v>0</v>
      </c>
      <c r="CX54" s="163">
        <f t="shared" si="3"/>
        <v>0</v>
      </c>
      <c r="CY54" s="163">
        <f t="shared" si="3"/>
        <v>0</v>
      </c>
      <c r="CZ54" s="163">
        <f t="shared" si="3"/>
        <v>0</v>
      </c>
      <c r="DA54" s="163">
        <f t="shared" si="3"/>
        <v>0</v>
      </c>
      <c r="DB54" s="163">
        <f t="shared" si="3"/>
        <v>0</v>
      </c>
      <c r="DC54" s="163">
        <f t="shared" si="3"/>
        <v>0</v>
      </c>
      <c r="DD54" s="163">
        <f t="shared" si="3"/>
        <v>0</v>
      </c>
      <c r="DE54" s="163">
        <f t="shared" si="3"/>
        <v>0</v>
      </c>
      <c r="DF54" s="163">
        <f t="shared" si="3"/>
        <v>0</v>
      </c>
      <c r="DG54" s="163">
        <f t="shared" si="3"/>
        <v>0</v>
      </c>
      <c r="DH54" s="163">
        <f t="shared" si="3"/>
        <v>0</v>
      </c>
      <c r="DI54" s="163">
        <f t="shared" si="3"/>
        <v>0</v>
      </c>
      <c r="DJ54" s="163">
        <f t="shared" si="3"/>
        <v>0</v>
      </c>
      <c r="DK54" s="163">
        <f t="shared" si="3"/>
        <v>0</v>
      </c>
      <c r="DL54" s="163">
        <f t="shared" si="3"/>
        <v>0</v>
      </c>
      <c r="DM54" s="163">
        <f t="shared" si="3"/>
        <v>0</v>
      </c>
      <c r="DN54" s="163">
        <f t="shared" si="3"/>
        <v>0</v>
      </c>
      <c r="DO54" s="163">
        <f t="shared" si="3"/>
        <v>0</v>
      </c>
      <c r="DP54" s="163">
        <f t="shared" si="3"/>
        <v>0</v>
      </c>
      <c r="DQ54" s="163">
        <f t="shared" si="3"/>
        <v>0</v>
      </c>
      <c r="DR54" s="163">
        <f t="shared" si="3"/>
        <v>0</v>
      </c>
      <c r="DS54" s="163">
        <f t="shared" si="3"/>
        <v>0</v>
      </c>
      <c r="DT54" s="163">
        <f t="shared" si="3"/>
        <v>0</v>
      </c>
      <c r="DU54" s="163">
        <f t="shared" si="3"/>
        <v>0</v>
      </c>
      <c r="DV54" s="163">
        <f t="shared" si="3"/>
        <v>0</v>
      </c>
      <c r="DW54" s="163">
        <f t="shared" si="3"/>
        <v>0</v>
      </c>
      <c r="DX54" s="163">
        <f t="shared" si="3"/>
        <v>0</v>
      </c>
      <c r="DY54" s="163">
        <f t="shared" si="3"/>
        <v>0</v>
      </c>
      <c r="DZ54" s="164">
        <f t="shared" si="3"/>
        <v>384</v>
      </c>
      <c r="EA54" s="164">
        <f t="shared" si="3"/>
        <v>121.5</v>
      </c>
      <c r="EB54" s="164">
        <f t="shared" si="3"/>
        <v>262.5</v>
      </c>
    </row>
    <row r="55" spans="2:132" x14ac:dyDescent="0.2">
      <c r="B55" s="265"/>
      <c r="F55" s="284">
        <f>+F54+G54</f>
        <v>12</v>
      </c>
      <c r="G55" s="284"/>
      <c r="H55" s="284">
        <f>+H54+I54</f>
        <v>12</v>
      </c>
      <c r="I55" s="284"/>
      <c r="J55" s="284">
        <f>+J54+K54</f>
        <v>12</v>
      </c>
      <c r="K55" s="284"/>
      <c r="L55" s="284">
        <f>+L54+M54</f>
        <v>12</v>
      </c>
      <c r="M55" s="284"/>
      <c r="N55" s="284">
        <f>+N54+O54</f>
        <v>12</v>
      </c>
      <c r="O55" s="284"/>
      <c r="P55" s="284">
        <f>+P54+Q54</f>
        <v>12</v>
      </c>
      <c r="Q55" s="284"/>
      <c r="R55" s="284">
        <f>+R54+S54</f>
        <v>12</v>
      </c>
      <c r="S55" s="284"/>
      <c r="T55" s="284">
        <f>+T54+U54</f>
        <v>12</v>
      </c>
      <c r="U55" s="284"/>
      <c r="V55" s="284">
        <f>+V54+W54</f>
        <v>12</v>
      </c>
      <c r="W55" s="284"/>
      <c r="X55" s="284">
        <f>+X54+Y54</f>
        <v>12</v>
      </c>
      <c r="Y55" s="284"/>
      <c r="Z55" s="284">
        <f>+Z54+AA54</f>
        <v>12</v>
      </c>
      <c r="AA55" s="284"/>
      <c r="AB55" s="284">
        <f>+AB54+AC54</f>
        <v>12</v>
      </c>
      <c r="AC55" s="284"/>
      <c r="AD55" s="284">
        <f>+AD54+AE54</f>
        <v>12</v>
      </c>
      <c r="AE55" s="284"/>
      <c r="AF55" s="284">
        <f>+AF54+AG54</f>
        <v>12</v>
      </c>
      <c r="AG55" s="284"/>
      <c r="AH55" s="284">
        <f>+AH54+AI54</f>
        <v>12</v>
      </c>
      <c r="AI55" s="284"/>
      <c r="AJ55" s="284">
        <f>+AJ54+AK54</f>
        <v>12</v>
      </c>
      <c r="AK55" s="284"/>
      <c r="AL55" s="284">
        <f>+AL54+AM54</f>
        <v>12</v>
      </c>
      <c r="AM55" s="284"/>
      <c r="AN55" s="284">
        <f>+AN54+AO54</f>
        <v>12</v>
      </c>
      <c r="AO55" s="284"/>
      <c r="AP55" s="284">
        <f>+AP54+AQ54</f>
        <v>12</v>
      </c>
      <c r="AQ55" s="284"/>
      <c r="AR55" s="284">
        <f>+AR54+AS54</f>
        <v>12</v>
      </c>
      <c r="AS55" s="284"/>
      <c r="AT55" s="284">
        <f>+AT54+AU54</f>
        <v>12</v>
      </c>
      <c r="AU55" s="284"/>
      <c r="AV55" s="284">
        <f>+AV54+AW54</f>
        <v>12</v>
      </c>
      <c r="AW55" s="284"/>
      <c r="AX55" s="284">
        <f>+AX54+AY54</f>
        <v>12</v>
      </c>
      <c r="AY55" s="284"/>
      <c r="AZ55" s="284">
        <f>+AZ54+BA54</f>
        <v>12</v>
      </c>
      <c r="BA55" s="284"/>
      <c r="BB55" s="284">
        <f>+BB54+BC54</f>
        <v>12</v>
      </c>
      <c r="BC55" s="284"/>
      <c r="BD55" s="284">
        <f>+BD54+BE54</f>
        <v>12</v>
      </c>
      <c r="BE55" s="284"/>
      <c r="BF55" s="284">
        <f>+BF54+BG54</f>
        <v>12</v>
      </c>
      <c r="BG55" s="284"/>
      <c r="BH55" s="284">
        <f>+BH54+BI54</f>
        <v>12</v>
      </c>
      <c r="BI55" s="284"/>
      <c r="BJ55" s="284">
        <f>+BJ54+BK54</f>
        <v>12</v>
      </c>
      <c r="BK55" s="284"/>
      <c r="BL55" s="284">
        <f>+BL54+BM54</f>
        <v>12</v>
      </c>
      <c r="BM55" s="284"/>
      <c r="BN55" s="284">
        <f>+BN54+BO54</f>
        <v>12</v>
      </c>
      <c r="BO55" s="284"/>
      <c r="BP55" s="284">
        <f>+BP54+BQ54</f>
        <v>12</v>
      </c>
      <c r="BQ55" s="284"/>
      <c r="BR55" s="284">
        <f>+BR54+BS54</f>
        <v>0</v>
      </c>
      <c r="BS55" s="284"/>
      <c r="BT55" s="284">
        <f>+BT54+BU54</f>
        <v>0</v>
      </c>
      <c r="BU55" s="284"/>
      <c r="BV55" s="284">
        <f>+BV54+BW54</f>
        <v>0</v>
      </c>
      <c r="BW55" s="284"/>
      <c r="BX55" s="284">
        <f>+BX54+BY54</f>
        <v>0</v>
      </c>
      <c r="BY55" s="284"/>
      <c r="BZ55" s="284">
        <f>+BZ54+CA54</f>
        <v>0</v>
      </c>
      <c r="CA55" s="284"/>
      <c r="CB55" s="284">
        <f>+CB54+CC54</f>
        <v>0</v>
      </c>
      <c r="CC55" s="284"/>
      <c r="CD55" s="284">
        <f>+CD54+CE54</f>
        <v>0</v>
      </c>
      <c r="CE55" s="284"/>
      <c r="CF55" s="284">
        <f>+CF54+CG54</f>
        <v>0</v>
      </c>
      <c r="CG55" s="284"/>
      <c r="CH55" s="284">
        <f>+CH54+CI54</f>
        <v>0</v>
      </c>
      <c r="CI55" s="284"/>
      <c r="CJ55" s="284">
        <f>+CJ54+CK54</f>
        <v>0</v>
      </c>
      <c r="CK55" s="284"/>
      <c r="CL55" s="284">
        <f>+CL54+CM54</f>
        <v>0</v>
      </c>
      <c r="CM55" s="284"/>
      <c r="CN55" s="284">
        <f>+CN54+CO54</f>
        <v>0</v>
      </c>
      <c r="CO55" s="284"/>
      <c r="CP55" s="284">
        <f>+CP54+CQ54</f>
        <v>0</v>
      </c>
      <c r="CQ55" s="284"/>
      <c r="CR55" s="284">
        <f>+CR54+CS54</f>
        <v>0</v>
      </c>
      <c r="CS55" s="284"/>
      <c r="CT55" s="284">
        <f>+CT54+CU54</f>
        <v>0</v>
      </c>
      <c r="CU55" s="284"/>
      <c r="CV55" s="284">
        <f>+CV54+CW54</f>
        <v>0</v>
      </c>
      <c r="CW55" s="284"/>
      <c r="CX55" s="284">
        <f>+CX54+CY54</f>
        <v>0</v>
      </c>
      <c r="CY55" s="284"/>
      <c r="CZ55" s="284">
        <f>+CZ54+DA54</f>
        <v>0</v>
      </c>
      <c r="DA55" s="284"/>
      <c r="DB55" s="284">
        <f>+DB54+DC54</f>
        <v>0</v>
      </c>
      <c r="DC55" s="284"/>
      <c r="DD55" s="284">
        <f>+DD54+DE54</f>
        <v>0</v>
      </c>
      <c r="DE55" s="284"/>
      <c r="DF55" s="284">
        <f>+DF54+DG54</f>
        <v>0</v>
      </c>
      <c r="DG55" s="284"/>
      <c r="DH55" s="284">
        <f>+DH54+DI54</f>
        <v>0</v>
      </c>
      <c r="DI55" s="284"/>
      <c r="DJ55" s="284">
        <f>+DJ54+DK54</f>
        <v>0</v>
      </c>
      <c r="DK55" s="284"/>
      <c r="DL55" s="284">
        <f>+DL54+DM54</f>
        <v>0</v>
      </c>
      <c r="DM55" s="284"/>
      <c r="DN55" s="284">
        <f>+DN54+DO54</f>
        <v>0</v>
      </c>
      <c r="DO55" s="284"/>
      <c r="DP55" s="284">
        <f>+DP54+DQ54</f>
        <v>0</v>
      </c>
      <c r="DQ55" s="284"/>
      <c r="DR55" s="284">
        <f>+DR54+DS54</f>
        <v>0</v>
      </c>
      <c r="DS55" s="284"/>
      <c r="DT55" s="284">
        <f>+DT54+DU54</f>
        <v>0</v>
      </c>
      <c r="DU55" s="284"/>
      <c r="DV55" s="284">
        <f>+DV54+DW54</f>
        <v>0</v>
      </c>
      <c r="DW55" s="284"/>
      <c r="DX55" s="284">
        <f>+DX54+DY54</f>
        <v>0</v>
      </c>
      <c r="DY55" s="284"/>
      <c r="DZ55" s="164">
        <f>SUM(F55:DY55)</f>
        <v>384</v>
      </c>
      <c r="EB55" s="34"/>
    </row>
    <row r="56" spans="2:132" ht="12" thickBot="1" x14ac:dyDescent="0.25"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49"/>
      <c r="DQ56" s="49"/>
      <c r="DR56" s="49"/>
      <c r="DS56" s="49"/>
      <c r="DT56" s="49"/>
      <c r="DU56" s="49"/>
      <c r="DV56" s="49"/>
      <c r="DW56" s="49"/>
      <c r="DX56" s="49"/>
      <c r="DY56" s="49"/>
      <c r="DZ56" s="50"/>
    </row>
    <row r="57" spans="2:132" ht="11.25" customHeight="1" x14ac:dyDescent="0.2">
      <c r="B57" s="311" t="s">
        <v>48</v>
      </c>
      <c r="C57" s="314" t="s">
        <v>149</v>
      </c>
      <c r="D57" s="315"/>
      <c r="E57" s="316"/>
      <c r="F57" s="51"/>
      <c r="G57" s="52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51"/>
      <c r="S57" s="52"/>
      <c r="T57" s="51"/>
      <c r="U57" s="52"/>
      <c r="V57" s="51"/>
      <c r="W57" s="52"/>
      <c r="X57" s="51"/>
      <c r="Y57" s="52"/>
      <c r="Z57" s="51"/>
      <c r="AA57" s="52"/>
      <c r="AB57" s="51"/>
      <c r="AC57" s="52"/>
      <c r="AD57" s="51"/>
      <c r="AE57" s="52"/>
      <c r="AF57" s="51"/>
      <c r="AG57" s="52"/>
      <c r="AH57" s="51"/>
      <c r="AI57" s="52"/>
      <c r="AJ57" s="51"/>
      <c r="AK57" s="52"/>
      <c r="AL57" s="51"/>
      <c r="AM57" s="52"/>
      <c r="AN57" s="51"/>
      <c r="AO57" s="52"/>
      <c r="AP57" s="51"/>
      <c r="AQ57" s="52"/>
      <c r="AR57" s="51"/>
      <c r="AS57" s="52"/>
      <c r="AT57" s="51"/>
      <c r="AU57" s="52"/>
      <c r="AV57" s="51"/>
      <c r="AW57" s="52"/>
      <c r="AX57" s="51"/>
      <c r="AY57" s="52"/>
      <c r="AZ57" s="51"/>
      <c r="BA57" s="52"/>
      <c r="BB57" s="51"/>
      <c r="BC57" s="52"/>
      <c r="BD57" s="266"/>
      <c r="BE57" s="52"/>
      <c r="BF57" s="51"/>
      <c r="BG57" s="52"/>
      <c r="BH57" s="51"/>
      <c r="BI57" s="52"/>
      <c r="BJ57" s="51"/>
      <c r="BK57" s="52"/>
      <c r="BL57" s="51"/>
      <c r="BM57" s="52"/>
      <c r="BN57" s="51"/>
      <c r="BO57" s="52"/>
      <c r="BP57" s="51"/>
      <c r="BQ57" s="52"/>
      <c r="BR57" s="51"/>
      <c r="BS57" s="52"/>
      <c r="BT57" s="51"/>
      <c r="BU57" s="52"/>
      <c r="BV57" s="51"/>
      <c r="BW57" s="52"/>
      <c r="BX57" s="53"/>
      <c r="BY57" s="54"/>
      <c r="BZ57" s="51"/>
      <c r="CA57" s="52"/>
      <c r="CB57" s="53"/>
      <c r="CC57" s="54"/>
      <c r="CD57" s="51"/>
      <c r="CE57" s="52"/>
      <c r="CF57" s="53"/>
      <c r="CG57" s="54"/>
      <c r="CH57" s="51"/>
      <c r="CI57" s="52"/>
      <c r="CJ57" s="53"/>
      <c r="CK57" s="54"/>
      <c r="CL57" s="51"/>
      <c r="CM57" s="52"/>
      <c r="CN57" s="53"/>
      <c r="CO57" s="54"/>
      <c r="CP57" s="51"/>
      <c r="CQ57" s="52"/>
      <c r="CR57" s="53"/>
      <c r="CS57" s="54"/>
      <c r="CT57" s="51"/>
      <c r="CU57" s="52"/>
      <c r="CV57" s="53"/>
      <c r="CW57" s="54"/>
      <c r="CX57" s="51"/>
      <c r="CY57" s="52"/>
      <c r="CZ57" s="53"/>
      <c r="DA57" s="54"/>
      <c r="DB57" s="51"/>
      <c r="DC57" s="52"/>
      <c r="DD57" s="53"/>
      <c r="DE57" s="54"/>
      <c r="DF57" s="51"/>
      <c r="DG57" s="52"/>
      <c r="DH57" s="53"/>
      <c r="DI57" s="54"/>
      <c r="DJ57" s="51"/>
      <c r="DK57" s="52"/>
      <c r="DL57" s="53"/>
      <c r="DM57" s="54"/>
      <c r="DN57" s="51"/>
      <c r="DO57" s="52"/>
      <c r="DP57" s="53"/>
      <c r="DQ57" s="54"/>
      <c r="DR57" s="51"/>
      <c r="DS57" s="52"/>
      <c r="DT57" s="53"/>
      <c r="DU57" s="54"/>
      <c r="DV57" s="51"/>
      <c r="DW57" s="52"/>
      <c r="DX57" s="53"/>
      <c r="DY57" s="54"/>
      <c r="DZ57" s="115">
        <f>SUM(F57:DY57)</f>
        <v>0</v>
      </c>
    </row>
    <row r="58" spans="2:132" x14ac:dyDescent="0.2">
      <c r="B58" s="312"/>
      <c r="C58" s="129" t="s">
        <v>49</v>
      </c>
      <c r="D58" s="130"/>
      <c r="E58" s="131"/>
      <c r="F58" s="165"/>
      <c r="G58" s="166"/>
      <c r="H58" s="165"/>
      <c r="I58" s="166"/>
      <c r="J58" s="165"/>
      <c r="K58" s="166"/>
      <c r="L58" s="165"/>
      <c r="M58" s="166"/>
      <c r="N58" s="165"/>
      <c r="O58" s="166"/>
      <c r="P58" s="165"/>
      <c r="Q58" s="166"/>
      <c r="R58" s="165"/>
      <c r="S58" s="166"/>
      <c r="T58" s="165"/>
      <c r="U58" s="166"/>
      <c r="V58" s="165"/>
      <c r="W58" s="166"/>
      <c r="X58" s="165"/>
      <c r="Y58" s="166"/>
      <c r="Z58" s="165"/>
      <c r="AA58" s="166"/>
      <c r="AB58" s="165"/>
      <c r="AC58" s="166"/>
      <c r="AD58" s="165"/>
      <c r="AE58" s="166"/>
      <c r="AF58" s="165"/>
      <c r="AG58" s="166"/>
      <c r="AH58" s="165"/>
      <c r="AI58" s="166"/>
      <c r="AJ58" s="165"/>
      <c r="AK58" s="166"/>
      <c r="AL58" s="165"/>
      <c r="AM58" s="166"/>
      <c r="AN58" s="165">
        <v>1</v>
      </c>
      <c r="AO58" s="166"/>
      <c r="AP58" s="165"/>
      <c r="AQ58" s="166"/>
      <c r="AR58" s="165"/>
      <c r="AS58" s="166"/>
      <c r="AT58" s="165"/>
      <c r="AU58" s="166"/>
      <c r="AV58" s="165"/>
      <c r="AW58" s="166"/>
      <c r="AX58" s="165"/>
      <c r="AY58" s="166"/>
      <c r="AZ58" s="165"/>
      <c r="BA58" s="166"/>
      <c r="BB58" s="165"/>
      <c r="BC58" s="166"/>
      <c r="BD58" s="165"/>
      <c r="BE58" s="166"/>
      <c r="BF58" s="165"/>
      <c r="BG58" s="166"/>
      <c r="BH58" s="165"/>
      <c r="BI58" s="166"/>
      <c r="BJ58" s="165"/>
      <c r="BK58" s="166"/>
      <c r="BL58" s="165"/>
      <c r="BM58" s="166"/>
      <c r="BN58" s="165"/>
      <c r="BO58" s="166"/>
      <c r="BP58" s="165"/>
      <c r="BQ58" s="166"/>
      <c r="BR58" s="165"/>
      <c r="BS58" s="166"/>
      <c r="BT58" s="165"/>
      <c r="BU58" s="166"/>
      <c r="BV58" s="165"/>
      <c r="BW58" s="166"/>
      <c r="BX58" s="167"/>
      <c r="BY58" s="168"/>
      <c r="BZ58" s="165"/>
      <c r="CA58" s="166"/>
      <c r="CB58" s="167"/>
      <c r="CC58" s="168"/>
      <c r="CD58" s="165"/>
      <c r="CE58" s="166"/>
      <c r="CF58" s="167"/>
      <c r="CG58" s="168"/>
      <c r="CH58" s="165"/>
      <c r="CI58" s="166"/>
      <c r="CJ58" s="167"/>
      <c r="CK58" s="168"/>
      <c r="CL58" s="165"/>
      <c r="CM58" s="166"/>
      <c r="CN58" s="167"/>
      <c r="CO58" s="168"/>
      <c r="CP58" s="165"/>
      <c r="CQ58" s="166"/>
      <c r="CR58" s="167"/>
      <c r="CS58" s="168"/>
      <c r="CT58" s="165"/>
      <c r="CU58" s="166"/>
      <c r="CV58" s="167"/>
      <c r="CW58" s="168"/>
      <c r="CX58" s="165"/>
      <c r="CY58" s="166"/>
      <c r="CZ58" s="167"/>
      <c r="DA58" s="168"/>
      <c r="DB58" s="165"/>
      <c r="DC58" s="166"/>
      <c r="DD58" s="167"/>
      <c r="DE58" s="168"/>
      <c r="DF58" s="165"/>
      <c r="DG58" s="166"/>
      <c r="DH58" s="167"/>
      <c r="DI58" s="168"/>
      <c r="DJ58" s="165"/>
      <c r="DK58" s="166"/>
      <c r="DL58" s="167"/>
      <c r="DM58" s="168"/>
      <c r="DN58" s="165"/>
      <c r="DO58" s="166"/>
      <c r="DP58" s="167"/>
      <c r="DQ58" s="168"/>
      <c r="DR58" s="165"/>
      <c r="DS58" s="166"/>
      <c r="DT58" s="167"/>
      <c r="DU58" s="168"/>
      <c r="DV58" s="165"/>
      <c r="DW58" s="166"/>
      <c r="DX58" s="167"/>
      <c r="DY58" s="168"/>
      <c r="DZ58" s="169">
        <f t="shared" ref="DZ58:DZ68" si="4">SUM(F58:DY58)</f>
        <v>1</v>
      </c>
    </row>
    <row r="59" spans="2:132" x14ac:dyDescent="0.2">
      <c r="B59" s="312"/>
      <c r="C59" s="268" t="s">
        <v>50</v>
      </c>
      <c r="D59" s="269"/>
      <c r="E59" s="270"/>
      <c r="F59" s="165"/>
      <c r="G59" s="166"/>
      <c r="H59" s="165"/>
      <c r="I59" s="166"/>
      <c r="J59" s="165"/>
      <c r="K59" s="166"/>
      <c r="L59" s="165"/>
      <c r="M59" s="166"/>
      <c r="N59" s="165"/>
      <c r="O59" s="166"/>
      <c r="P59" s="165"/>
      <c r="Q59" s="166"/>
      <c r="R59" s="165"/>
      <c r="S59" s="166"/>
      <c r="T59" s="165"/>
      <c r="U59" s="166"/>
      <c r="V59" s="165"/>
      <c r="W59" s="166"/>
      <c r="X59" s="165"/>
      <c r="Y59" s="166"/>
      <c r="Z59" s="165"/>
      <c r="AA59" s="166"/>
      <c r="AB59" s="165"/>
      <c r="AC59" s="166"/>
      <c r="AD59" s="165"/>
      <c r="AE59" s="166"/>
      <c r="AF59" s="165"/>
      <c r="AG59" s="166"/>
      <c r="AH59" s="165"/>
      <c r="AI59" s="166"/>
      <c r="AJ59" s="165"/>
      <c r="AK59" s="166"/>
      <c r="AL59" s="165"/>
      <c r="AM59" s="166"/>
      <c r="AN59" s="165"/>
      <c r="AO59" s="166"/>
      <c r="AP59" s="165"/>
      <c r="AQ59" s="166"/>
      <c r="AR59" s="165"/>
      <c r="AS59" s="166"/>
      <c r="AT59" s="165"/>
      <c r="AU59" s="166"/>
      <c r="AV59" s="165"/>
      <c r="AW59" s="166"/>
      <c r="AX59" s="165"/>
      <c r="AY59" s="166"/>
      <c r="AZ59" s="165"/>
      <c r="BA59" s="166"/>
      <c r="BB59" s="165"/>
      <c r="BC59" s="166"/>
      <c r="BD59" s="165"/>
      <c r="BE59" s="166"/>
      <c r="BF59" s="165"/>
      <c r="BG59" s="166"/>
      <c r="BH59" s="165"/>
      <c r="BI59" s="166"/>
      <c r="BJ59" s="165"/>
      <c r="BK59" s="166"/>
      <c r="BL59" s="165"/>
      <c r="BM59" s="166"/>
      <c r="BN59" s="165"/>
      <c r="BO59" s="166"/>
      <c r="BP59" s="165"/>
      <c r="BQ59" s="166"/>
      <c r="BR59" s="165"/>
      <c r="BS59" s="166"/>
      <c r="BT59" s="165"/>
      <c r="BU59" s="166"/>
      <c r="BV59" s="165"/>
      <c r="BW59" s="166"/>
      <c r="BX59" s="167"/>
      <c r="BY59" s="168"/>
      <c r="BZ59" s="165"/>
      <c r="CA59" s="166"/>
      <c r="CB59" s="167"/>
      <c r="CC59" s="168"/>
      <c r="CD59" s="165"/>
      <c r="CE59" s="166"/>
      <c r="CF59" s="167"/>
      <c r="CG59" s="168"/>
      <c r="CH59" s="165"/>
      <c r="CI59" s="166"/>
      <c r="CJ59" s="167"/>
      <c r="CK59" s="168"/>
      <c r="CL59" s="165"/>
      <c r="CM59" s="166"/>
      <c r="CN59" s="167"/>
      <c r="CO59" s="168"/>
      <c r="CP59" s="165"/>
      <c r="CQ59" s="166"/>
      <c r="CR59" s="167"/>
      <c r="CS59" s="168"/>
      <c r="CT59" s="165"/>
      <c r="CU59" s="166"/>
      <c r="CV59" s="167"/>
      <c r="CW59" s="168"/>
      <c r="CX59" s="165"/>
      <c r="CY59" s="166"/>
      <c r="CZ59" s="167"/>
      <c r="DA59" s="168"/>
      <c r="DB59" s="165"/>
      <c r="DC59" s="166"/>
      <c r="DD59" s="167"/>
      <c r="DE59" s="168"/>
      <c r="DF59" s="165"/>
      <c r="DG59" s="166"/>
      <c r="DH59" s="167"/>
      <c r="DI59" s="168"/>
      <c r="DJ59" s="165"/>
      <c r="DK59" s="166"/>
      <c r="DL59" s="167"/>
      <c r="DM59" s="168"/>
      <c r="DN59" s="165"/>
      <c r="DO59" s="166"/>
      <c r="DP59" s="167"/>
      <c r="DQ59" s="168"/>
      <c r="DR59" s="165"/>
      <c r="DS59" s="166"/>
      <c r="DT59" s="167"/>
      <c r="DU59" s="168"/>
      <c r="DV59" s="165"/>
      <c r="DW59" s="166"/>
      <c r="DX59" s="167"/>
      <c r="DY59" s="168"/>
      <c r="DZ59" s="169">
        <f t="shared" si="4"/>
        <v>0</v>
      </c>
    </row>
    <row r="60" spans="2:132" x14ac:dyDescent="0.2">
      <c r="B60" s="312"/>
      <c r="C60" s="268" t="s">
        <v>120</v>
      </c>
      <c r="D60" s="269"/>
      <c r="E60" s="270"/>
      <c r="F60" s="165"/>
      <c r="G60" s="166"/>
      <c r="H60" s="165">
        <v>2</v>
      </c>
      <c r="I60" s="166"/>
      <c r="J60" s="165"/>
      <c r="K60" s="166"/>
      <c r="L60" s="165">
        <v>1</v>
      </c>
      <c r="M60" s="166"/>
      <c r="N60" s="165"/>
      <c r="O60" s="166"/>
      <c r="P60" s="165">
        <v>1</v>
      </c>
      <c r="Q60" s="166"/>
      <c r="R60" s="165"/>
      <c r="S60" s="166"/>
      <c r="T60" s="165"/>
      <c r="U60" s="166"/>
      <c r="V60" s="165"/>
      <c r="W60" s="166"/>
      <c r="X60" s="165">
        <v>1</v>
      </c>
      <c r="Y60" s="166"/>
      <c r="Z60" s="165"/>
      <c r="AA60" s="166"/>
      <c r="AB60" s="165"/>
      <c r="AC60" s="166"/>
      <c r="AD60" s="165"/>
      <c r="AE60" s="166"/>
      <c r="AF60" s="165"/>
      <c r="AG60" s="166"/>
      <c r="AH60" s="165">
        <v>3</v>
      </c>
      <c r="AI60" s="166"/>
      <c r="AJ60" s="165"/>
      <c r="AK60" s="166"/>
      <c r="AL60" s="165">
        <v>2</v>
      </c>
      <c r="AM60" s="166"/>
      <c r="AN60" s="165">
        <v>1</v>
      </c>
      <c r="AO60" s="166"/>
      <c r="AP60" s="165"/>
      <c r="AQ60" s="166"/>
      <c r="AR60" s="165"/>
      <c r="AS60" s="166"/>
      <c r="AT60" s="165"/>
      <c r="AU60" s="166"/>
      <c r="AV60" s="165"/>
      <c r="AW60" s="166"/>
      <c r="AX60" s="165"/>
      <c r="AY60" s="166"/>
      <c r="AZ60" s="165"/>
      <c r="BA60" s="166"/>
      <c r="BB60" s="165"/>
      <c r="BC60" s="166"/>
      <c r="BD60" s="165"/>
      <c r="BE60" s="166"/>
      <c r="BF60" s="165"/>
      <c r="BG60" s="166"/>
      <c r="BH60" s="165"/>
      <c r="BI60" s="166"/>
      <c r="BJ60" s="165"/>
      <c r="BK60" s="166"/>
      <c r="BL60" s="165"/>
      <c r="BM60" s="166"/>
      <c r="BN60" s="165"/>
      <c r="BO60" s="166"/>
      <c r="BP60" s="165"/>
      <c r="BQ60" s="166"/>
      <c r="BR60" s="165"/>
      <c r="BS60" s="166"/>
      <c r="BT60" s="165"/>
      <c r="BU60" s="166"/>
      <c r="BV60" s="165"/>
      <c r="BW60" s="166"/>
      <c r="BX60" s="167"/>
      <c r="BY60" s="168"/>
      <c r="BZ60" s="165"/>
      <c r="CA60" s="166"/>
      <c r="CB60" s="167"/>
      <c r="CC60" s="168"/>
      <c r="CD60" s="165"/>
      <c r="CE60" s="166"/>
      <c r="CF60" s="167"/>
      <c r="CG60" s="168"/>
      <c r="CH60" s="165"/>
      <c r="CI60" s="166"/>
      <c r="CJ60" s="167"/>
      <c r="CK60" s="168"/>
      <c r="CL60" s="165"/>
      <c r="CM60" s="166"/>
      <c r="CN60" s="167"/>
      <c r="CO60" s="168"/>
      <c r="CP60" s="165"/>
      <c r="CQ60" s="166"/>
      <c r="CR60" s="167"/>
      <c r="CS60" s="168"/>
      <c r="CT60" s="165"/>
      <c r="CU60" s="166"/>
      <c r="CV60" s="167"/>
      <c r="CW60" s="168"/>
      <c r="CX60" s="165"/>
      <c r="CY60" s="166"/>
      <c r="CZ60" s="167"/>
      <c r="DA60" s="168"/>
      <c r="DB60" s="165"/>
      <c r="DC60" s="166"/>
      <c r="DD60" s="167"/>
      <c r="DE60" s="168"/>
      <c r="DF60" s="165"/>
      <c r="DG60" s="166"/>
      <c r="DH60" s="167"/>
      <c r="DI60" s="168"/>
      <c r="DJ60" s="165"/>
      <c r="DK60" s="166"/>
      <c r="DL60" s="167"/>
      <c r="DM60" s="168"/>
      <c r="DN60" s="165"/>
      <c r="DO60" s="166"/>
      <c r="DP60" s="167"/>
      <c r="DQ60" s="168"/>
      <c r="DR60" s="165"/>
      <c r="DS60" s="166"/>
      <c r="DT60" s="167"/>
      <c r="DU60" s="168"/>
      <c r="DV60" s="165"/>
      <c r="DW60" s="166"/>
      <c r="DX60" s="167"/>
      <c r="DY60" s="168"/>
      <c r="DZ60" s="169">
        <f t="shared" si="4"/>
        <v>11</v>
      </c>
    </row>
    <row r="61" spans="2:132" x14ac:dyDescent="0.2">
      <c r="B61" s="312"/>
      <c r="C61" s="268" t="s">
        <v>122</v>
      </c>
      <c r="D61" s="269"/>
      <c r="E61" s="270"/>
      <c r="F61" s="165"/>
      <c r="G61" s="166"/>
      <c r="H61" s="165"/>
      <c r="I61" s="166"/>
      <c r="J61" s="165"/>
      <c r="K61" s="166"/>
      <c r="L61" s="165"/>
      <c r="M61" s="166"/>
      <c r="N61" s="165"/>
      <c r="O61" s="166"/>
      <c r="P61" s="165"/>
      <c r="Q61" s="166"/>
      <c r="R61" s="165"/>
      <c r="S61" s="166"/>
      <c r="T61" s="165"/>
      <c r="U61" s="166"/>
      <c r="V61" s="165"/>
      <c r="W61" s="166"/>
      <c r="X61" s="165"/>
      <c r="Y61" s="166"/>
      <c r="Z61" s="165"/>
      <c r="AA61" s="166"/>
      <c r="AB61" s="165"/>
      <c r="AC61" s="166"/>
      <c r="AD61" s="165"/>
      <c r="AE61" s="166"/>
      <c r="AF61" s="165"/>
      <c r="AG61" s="166"/>
      <c r="AH61" s="165"/>
      <c r="AI61" s="166"/>
      <c r="AJ61" s="165"/>
      <c r="AK61" s="166"/>
      <c r="AL61" s="165"/>
      <c r="AM61" s="166"/>
      <c r="AN61" s="165"/>
      <c r="AO61" s="166"/>
      <c r="AP61" s="165"/>
      <c r="AQ61" s="166"/>
      <c r="AR61" s="165"/>
      <c r="AS61" s="166"/>
      <c r="AT61" s="165"/>
      <c r="AU61" s="166"/>
      <c r="AV61" s="165"/>
      <c r="AW61" s="166"/>
      <c r="AX61" s="165"/>
      <c r="AY61" s="166"/>
      <c r="AZ61" s="165"/>
      <c r="BA61" s="166"/>
      <c r="BB61" s="165"/>
      <c r="BC61" s="166"/>
      <c r="BD61" s="165"/>
      <c r="BE61" s="166"/>
      <c r="BF61" s="165"/>
      <c r="BG61" s="166"/>
      <c r="BH61" s="165"/>
      <c r="BI61" s="166"/>
      <c r="BJ61" s="165"/>
      <c r="BK61" s="166"/>
      <c r="BL61" s="165"/>
      <c r="BM61" s="166"/>
      <c r="BN61" s="165"/>
      <c r="BO61" s="166"/>
      <c r="BP61" s="165"/>
      <c r="BQ61" s="166"/>
      <c r="BR61" s="165"/>
      <c r="BS61" s="166"/>
      <c r="BT61" s="165"/>
      <c r="BU61" s="166"/>
      <c r="BV61" s="165"/>
      <c r="BW61" s="166"/>
      <c r="BX61" s="167"/>
      <c r="BY61" s="168"/>
      <c r="BZ61" s="165"/>
      <c r="CA61" s="166"/>
      <c r="CB61" s="167"/>
      <c r="CC61" s="168"/>
      <c r="CD61" s="165"/>
      <c r="CE61" s="166"/>
      <c r="CF61" s="167"/>
      <c r="CG61" s="168"/>
      <c r="CH61" s="165"/>
      <c r="CI61" s="166"/>
      <c r="CJ61" s="167"/>
      <c r="CK61" s="168"/>
      <c r="CL61" s="165"/>
      <c r="CM61" s="166"/>
      <c r="CN61" s="167"/>
      <c r="CO61" s="168"/>
      <c r="CP61" s="165"/>
      <c r="CQ61" s="166"/>
      <c r="CR61" s="167"/>
      <c r="CS61" s="168"/>
      <c r="CT61" s="165"/>
      <c r="CU61" s="166"/>
      <c r="CV61" s="167"/>
      <c r="CW61" s="168"/>
      <c r="CX61" s="165"/>
      <c r="CY61" s="166"/>
      <c r="CZ61" s="167"/>
      <c r="DA61" s="168"/>
      <c r="DB61" s="165"/>
      <c r="DC61" s="166"/>
      <c r="DD61" s="167"/>
      <c r="DE61" s="168"/>
      <c r="DF61" s="165"/>
      <c r="DG61" s="166"/>
      <c r="DH61" s="167"/>
      <c r="DI61" s="168"/>
      <c r="DJ61" s="165"/>
      <c r="DK61" s="166"/>
      <c r="DL61" s="167"/>
      <c r="DM61" s="168"/>
      <c r="DN61" s="165"/>
      <c r="DO61" s="166"/>
      <c r="DP61" s="167"/>
      <c r="DQ61" s="168"/>
      <c r="DR61" s="165"/>
      <c r="DS61" s="166"/>
      <c r="DT61" s="167"/>
      <c r="DU61" s="168"/>
      <c r="DV61" s="165"/>
      <c r="DW61" s="166"/>
      <c r="DX61" s="167"/>
      <c r="DY61" s="168"/>
      <c r="DZ61" s="169">
        <f t="shared" si="4"/>
        <v>0</v>
      </c>
    </row>
    <row r="62" spans="2:132" x14ac:dyDescent="0.2">
      <c r="B62" s="312"/>
      <c r="C62" s="268" t="s">
        <v>125</v>
      </c>
      <c r="D62" s="269"/>
      <c r="E62" s="270"/>
      <c r="F62" s="165"/>
      <c r="G62" s="166"/>
      <c r="H62" s="165"/>
      <c r="I62" s="166"/>
      <c r="J62" s="165"/>
      <c r="K62" s="166"/>
      <c r="L62" s="165"/>
      <c r="M62" s="166"/>
      <c r="N62" s="165"/>
      <c r="O62" s="166"/>
      <c r="P62" s="165"/>
      <c r="Q62" s="166"/>
      <c r="R62" s="165"/>
      <c r="S62" s="166"/>
      <c r="T62" s="165"/>
      <c r="U62" s="166"/>
      <c r="V62" s="165"/>
      <c r="W62" s="166"/>
      <c r="X62" s="165"/>
      <c r="Y62" s="166"/>
      <c r="Z62" s="165"/>
      <c r="AA62" s="166"/>
      <c r="AB62" s="165"/>
      <c r="AC62" s="166"/>
      <c r="AD62" s="165"/>
      <c r="AE62" s="166"/>
      <c r="AF62" s="165"/>
      <c r="AG62" s="166"/>
      <c r="AH62" s="165"/>
      <c r="AI62" s="166"/>
      <c r="AJ62" s="165"/>
      <c r="AK62" s="166"/>
      <c r="AL62" s="165"/>
      <c r="AM62" s="166"/>
      <c r="AN62" s="165"/>
      <c r="AO62" s="166"/>
      <c r="AP62" s="165"/>
      <c r="AQ62" s="166"/>
      <c r="AR62" s="165"/>
      <c r="AS62" s="166"/>
      <c r="AT62" s="165"/>
      <c r="AU62" s="166"/>
      <c r="AV62" s="165"/>
      <c r="AW62" s="166"/>
      <c r="AX62" s="165"/>
      <c r="AY62" s="166"/>
      <c r="AZ62" s="165"/>
      <c r="BA62" s="166"/>
      <c r="BB62" s="165"/>
      <c r="BC62" s="166"/>
      <c r="BD62" s="165"/>
      <c r="BE62" s="166"/>
      <c r="BF62" s="165"/>
      <c r="BG62" s="166"/>
      <c r="BH62" s="165"/>
      <c r="BI62" s="166"/>
      <c r="BJ62" s="165"/>
      <c r="BK62" s="166"/>
      <c r="BL62" s="165"/>
      <c r="BM62" s="166"/>
      <c r="BN62" s="165"/>
      <c r="BO62" s="166"/>
      <c r="BP62" s="165"/>
      <c r="BQ62" s="166"/>
      <c r="BR62" s="165"/>
      <c r="BS62" s="166"/>
      <c r="BT62" s="165"/>
      <c r="BU62" s="166"/>
      <c r="BV62" s="165"/>
      <c r="BW62" s="166"/>
      <c r="BX62" s="167"/>
      <c r="BY62" s="168"/>
      <c r="BZ62" s="165"/>
      <c r="CA62" s="166"/>
      <c r="CB62" s="167"/>
      <c r="CC62" s="168"/>
      <c r="CD62" s="165"/>
      <c r="CE62" s="166"/>
      <c r="CF62" s="167"/>
      <c r="CG62" s="168"/>
      <c r="CH62" s="165"/>
      <c r="CI62" s="166"/>
      <c r="CJ62" s="167"/>
      <c r="CK62" s="168"/>
      <c r="CL62" s="165"/>
      <c r="CM62" s="166"/>
      <c r="CN62" s="167"/>
      <c r="CO62" s="168"/>
      <c r="CP62" s="165"/>
      <c r="CQ62" s="166"/>
      <c r="CR62" s="167"/>
      <c r="CS62" s="168"/>
      <c r="CT62" s="165"/>
      <c r="CU62" s="166"/>
      <c r="CV62" s="167"/>
      <c r="CW62" s="168"/>
      <c r="CX62" s="165"/>
      <c r="CY62" s="166"/>
      <c r="CZ62" s="167"/>
      <c r="DA62" s="168"/>
      <c r="DB62" s="165"/>
      <c r="DC62" s="166"/>
      <c r="DD62" s="167"/>
      <c r="DE62" s="168"/>
      <c r="DF62" s="165"/>
      <c r="DG62" s="166"/>
      <c r="DH62" s="167"/>
      <c r="DI62" s="168"/>
      <c r="DJ62" s="165"/>
      <c r="DK62" s="166"/>
      <c r="DL62" s="167"/>
      <c r="DM62" s="168"/>
      <c r="DN62" s="165"/>
      <c r="DO62" s="166"/>
      <c r="DP62" s="167"/>
      <c r="DQ62" s="168"/>
      <c r="DR62" s="165"/>
      <c r="DS62" s="166"/>
      <c r="DT62" s="167"/>
      <c r="DU62" s="168"/>
      <c r="DV62" s="165"/>
      <c r="DW62" s="166"/>
      <c r="DX62" s="167"/>
      <c r="DY62" s="168"/>
      <c r="DZ62" s="169">
        <f t="shared" si="4"/>
        <v>0</v>
      </c>
    </row>
    <row r="63" spans="2:132" x14ac:dyDescent="0.2">
      <c r="B63" s="312"/>
      <c r="C63" s="268" t="s">
        <v>119</v>
      </c>
      <c r="D63" s="269"/>
      <c r="E63" s="270"/>
      <c r="F63" s="165"/>
      <c r="G63" s="166"/>
      <c r="H63" s="165"/>
      <c r="I63" s="166"/>
      <c r="J63" s="165"/>
      <c r="K63" s="166"/>
      <c r="L63" s="165"/>
      <c r="M63" s="166"/>
      <c r="N63" s="165"/>
      <c r="O63" s="166"/>
      <c r="P63" s="165"/>
      <c r="Q63" s="166"/>
      <c r="R63" s="165"/>
      <c r="S63" s="166"/>
      <c r="T63" s="165"/>
      <c r="U63" s="166"/>
      <c r="V63" s="165"/>
      <c r="W63" s="166"/>
      <c r="X63" s="165"/>
      <c r="Y63" s="166"/>
      <c r="Z63" s="165"/>
      <c r="AA63" s="166"/>
      <c r="AB63" s="165"/>
      <c r="AC63" s="166"/>
      <c r="AD63" s="165"/>
      <c r="AE63" s="166"/>
      <c r="AF63" s="165"/>
      <c r="AG63" s="166"/>
      <c r="AH63" s="165"/>
      <c r="AI63" s="166"/>
      <c r="AJ63" s="165"/>
      <c r="AK63" s="166"/>
      <c r="AL63" s="165"/>
      <c r="AM63" s="166"/>
      <c r="AN63" s="165"/>
      <c r="AO63" s="166"/>
      <c r="AP63" s="165"/>
      <c r="AQ63" s="166"/>
      <c r="AR63" s="165"/>
      <c r="AS63" s="166"/>
      <c r="AT63" s="165"/>
      <c r="AU63" s="166"/>
      <c r="AV63" s="165"/>
      <c r="AW63" s="166"/>
      <c r="AX63" s="165"/>
      <c r="AY63" s="166"/>
      <c r="AZ63" s="165"/>
      <c r="BA63" s="166"/>
      <c r="BB63" s="165"/>
      <c r="BC63" s="166"/>
      <c r="BD63" s="165"/>
      <c r="BE63" s="166"/>
      <c r="BF63" s="165"/>
      <c r="BG63" s="166"/>
      <c r="BH63" s="165"/>
      <c r="BI63" s="166"/>
      <c r="BJ63" s="165"/>
      <c r="BK63" s="166"/>
      <c r="BL63" s="165"/>
      <c r="BM63" s="166"/>
      <c r="BN63" s="165"/>
      <c r="BO63" s="166"/>
      <c r="BP63" s="165"/>
      <c r="BQ63" s="166"/>
      <c r="BR63" s="165"/>
      <c r="BS63" s="166"/>
      <c r="BT63" s="165"/>
      <c r="BU63" s="166"/>
      <c r="BV63" s="165"/>
      <c r="BW63" s="166"/>
      <c r="BX63" s="167"/>
      <c r="BY63" s="168"/>
      <c r="BZ63" s="165"/>
      <c r="CA63" s="166"/>
      <c r="CB63" s="167"/>
      <c r="CC63" s="168"/>
      <c r="CD63" s="165"/>
      <c r="CE63" s="166"/>
      <c r="CF63" s="167"/>
      <c r="CG63" s="168"/>
      <c r="CH63" s="165"/>
      <c r="CI63" s="166"/>
      <c r="CJ63" s="167"/>
      <c r="CK63" s="168"/>
      <c r="CL63" s="165"/>
      <c r="CM63" s="166"/>
      <c r="CN63" s="167"/>
      <c r="CO63" s="168"/>
      <c r="CP63" s="165"/>
      <c r="CQ63" s="166"/>
      <c r="CR63" s="167"/>
      <c r="CS63" s="168"/>
      <c r="CT63" s="165"/>
      <c r="CU63" s="166"/>
      <c r="CV63" s="167"/>
      <c r="CW63" s="168"/>
      <c r="CX63" s="165"/>
      <c r="CY63" s="166"/>
      <c r="CZ63" s="167"/>
      <c r="DA63" s="168"/>
      <c r="DB63" s="165"/>
      <c r="DC63" s="166"/>
      <c r="DD63" s="167"/>
      <c r="DE63" s="168"/>
      <c r="DF63" s="165"/>
      <c r="DG63" s="166"/>
      <c r="DH63" s="167"/>
      <c r="DI63" s="168"/>
      <c r="DJ63" s="165"/>
      <c r="DK63" s="166"/>
      <c r="DL63" s="167"/>
      <c r="DM63" s="168"/>
      <c r="DN63" s="165"/>
      <c r="DO63" s="166"/>
      <c r="DP63" s="167"/>
      <c r="DQ63" s="168"/>
      <c r="DR63" s="165"/>
      <c r="DS63" s="166"/>
      <c r="DT63" s="167"/>
      <c r="DU63" s="168"/>
      <c r="DV63" s="165"/>
      <c r="DW63" s="166"/>
      <c r="DX63" s="167"/>
      <c r="DY63" s="168"/>
      <c r="DZ63" s="169">
        <f t="shared" si="4"/>
        <v>0</v>
      </c>
    </row>
    <row r="64" spans="2:132" x14ac:dyDescent="0.2">
      <c r="B64" s="312"/>
      <c r="C64" s="268" t="s">
        <v>51</v>
      </c>
      <c r="D64" s="269"/>
      <c r="E64" s="270"/>
      <c r="F64" s="165"/>
      <c r="G64" s="166"/>
      <c r="H64" s="165"/>
      <c r="I64" s="166"/>
      <c r="J64" s="165"/>
      <c r="K64" s="166"/>
      <c r="L64" s="165"/>
      <c r="M64" s="166"/>
      <c r="N64" s="165"/>
      <c r="O64" s="166"/>
      <c r="P64" s="165"/>
      <c r="Q64" s="166"/>
      <c r="R64" s="165"/>
      <c r="S64" s="166"/>
      <c r="T64" s="165"/>
      <c r="U64" s="166"/>
      <c r="V64" s="165"/>
      <c r="W64" s="166"/>
      <c r="X64" s="165"/>
      <c r="Y64" s="166"/>
      <c r="Z64" s="165"/>
      <c r="AA64" s="166"/>
      <c r="AB64" s="165"/>
      <c r="AC64" s="166"/>
      <c r="AD64" s="165"/>
      <c r="AE64" s="166"/>
      <c r="AF64" s="165"/>
      <c r="AG64" s="166"/>
      <c r="AH64" s="165"/>
      <c r="AI64" s="166"/>
      <c r="AJ64" s="165"/>
      <c r="AK64" s="166"/>
      <c r="AL64" s="165"/>
      <c r="AM64" s="166"/>
      <c r="AN64" s="165"/>
      <c r="AO64" s="166"/>
      <c r="AP64" s="165"/>
      <c r="AQ64" s="166"/>
      <c r="AR64" s="165"/>
      <c r="AS64" s="166"/>
      <c r="AT64" s="165"/>
      <c r="AU64" s="166"/>
      <c r="AV64" s="165"/>
      <c r="AW64" s="166"/>
      <c r="AX64" s="165"/>
      <c r="AY64" s="166"/>
      <c r="AZ64" s="165"/>
      <c r="BA64" s="166"/>
      <c r="BB64" s="165"/>
      <c r="BC64" s="166"/>
      <c r="BD64" s="165"/>
      <c r="BE64" s="166"/>
      <c r="BF64" s="165"/>
      <c r="BG64" s="166"/>
      <c r="BH64" s="165"/>
      <c r="BI64" s="166"/>
      <c r="BJ64" s="165"/>
      <c r="BK64" s="166"/>
      <c r="BL64" s="165"/>
      <c r="BM64" s="166"/>
      <c r="BN64" s="165"/>
      <c r="BO64" s="166"/>
      <c r="BP64" s="165"/>
      <c r="BQ64" s="166"/>
      <c r="BR64" s="165"/>
      <c r="BS64" s="166"/>
      <c r="BT64" s="165"/>
      <c r="BU64" s="166"/>
      <c r="BV64" s="165"/>
      <c r="BW64" s="166"/>
      <c r="BX64" s="167"/>
      <c r="BY64" s="168"/>
      <c r="BZ64" s="165"/>
      <c r="CA64" s="166"/>
      <c r="CB64" s="167"/>
      <c r="CC64" s="168"/>
      <c r="CD64" s="165"/>
      <c r="CE64" s="166"/>
      <c r="CF64" s="167"/>
      <c r="CG64" s="168"/>
      <c r="CH64" s="165"/>
      <c r="CI64" s="166"/>
      <c r="CJ64" s="167"/>
      <c r="CK64" s="168"/>
      <c r="CL64" s="165"/>
      <c r="CM64" s="166"/>
      <c r="CN64" s="167"/>
      <c r="CO64" s="168"/>
      <c r="CP64" s="165"/>
      <c r="CQ64" s="166"/>
      <c r="CR64" s="167"/>
      <c r="CS64" s="168"/>
      <c r="CT64" s="165"/>
      <c r="CU64" s="166"/>
      <c r="CV64" s="167"/>
      <c r="CW64" s="168"/>
      <c r="CX64" s="165"/>
      <c r="CY64" s="166"/>
      <c r="CZ64" s="167"/>
      <c r="DA64" s="168"/>
      <c r="DB64" s="165"/>
      <c r="DC64" s="166"/>
      <c r="DD64" s="167"/>
      <c r="DE64" s="168"/>
      <c r="DF64" s="165"/>
      <c r="DG64" s="166"/>
      <c r="DH64" s="167"/>
      <c r="DI64" s="168"/>
      <c r="DJ64" s="165"/>
      <c r="DK64" s="166"/>
      <c r="DL64" s="167"/>
      <c r="DM64" s="168"/>
      <c r="DN64" s="165"/>
      <c r="DO64" s="166"/>
      <c r="DP64" s="167"/>
      <c r="DQ64" s="168"/>
      <c r="DR64" s="165"/>
      <c r="DS64" s="166"/>
      <c r="DT64" s="167"/>
      <c r="DU64" s="168"/>
      <c r="DV64" s="165"/>
      <c r="DW64" s="166"/>
      <c r="DX64" s="167"/>
      <c r="DY64" s="168"/>
      <c r="DZ64" s="169">
        <f t="shared" si="4"/>
        <v>0</v>
      </c>
    </row>
    <row r="65" spans="2:130" x14ac:dyDescent="0.2">
      <c r="B65" s="312"/>
      <c r="C65" s="268" t="s">
        <v>52</v>
      </c>
      <c r="D65" s="269"/>
      <c r="E65" s="270"/>
      <c r="F65" s="165"/>
      <c r="G65" s="166"/>
      <c r="H65" s="165"/>
      <c r="I65" s="166"/>
      <c r="J65" s="165"/>
      <c r="K65" s="166"/>
      <c r="L65" s="165"/>
      <c r="M65" s="166"/>
      <c r="N65" s="165"/>
      <c r="O65" s="166"/>
      <c r="P65" s="165"/>
      <c r="Q65" s="166"/>
      <c r="R65" s="165"/>
      <c r="S65" s="166"/>
      <c r="T65" s="165"/>
      <c r="U65" s="166"/>
      <c r="V65" s="165"/>
      <c r="W65" s="166"/>
      <c r="X65" s="165"/>
      <c r="Y65" s="166"/>
      <c r="Z65" s="165"/>
      <c r="AA65" s="166"/>
      <c r="AB65" s="165"/>
      <c r="AC65" s="166"/>
      <c r="AD65" s="165"/>
      <c r="AE65" s="166"/>
      <c r="AF65" s="165"/>
      <c r="AG65" s="166"/>
      <c r="AH65" s="165"/>
      <c r="AI65" s="166"/>
      <c r="AJ65" s="165"/>
      <c r="AK65" s="166"/>
      <c r="AL65" s="165"/>
      <c r="AM65" s="166"/>
      <c r="AN65" s="165"/>
      <c r="AO65" s="166"/>
      <c r="AP65" s="165"/>
      <c r="AQ65" s="166"/>
      <c r="AR65" s="165"/>
      <c r="AS65" s="166"/>
      <c r="AT65" s="165"/>
      <c r="AU65" s="166"/>
      <c r="AV65" s="165"/>
      <c r="AW65" s="166"/>
      <c r="AX65" s="165"/>
      <c r="AY65" s="166"/>
      <c r="AZ65" s="165"/>
      <c r="BA65" s="166"/>
      <c r="BB65" s="165"/>
      <c r="BC65" s="166"/>
      <c r="BD65" s="165"/>
      <c r="BE65" s="166"/>
      <c r="BF65" s="165"/>
      <c r="BG65" s="166"/>
      <c r="BH65" s="165"/>
      <c r="BI65" s="166"/>
      <c r="BJ65" s="165"/>
      <c r="BK65" s="166"/>
      <c r="BL65" s="165"/>
      <c r="BM65" s="166"/>
      <c r="BN65" s="165"/>
      <c r="BO65" s="166"/>
      <c r="BP65" s="165"/>
      <c r="BQ65" s="166"/>
      <c r="BR65" s="165"/>
      <c r="BS65" s="166"/>
      <c r="BT65" s="165"/>
      <c r="BU65" s="166"/>
      <c r="BV65" s="165"/>
      <c r="BW65" s="166"/>
      <c r="BX65" s="167"/>
      <c r="BY65" s="168"/>
      <c r="BZ65" s="165"/>
      <c r="CA65" s="166"/>
      <c r="CB65" s="167"/>
      <c r="CC65" s="168"/>
      <c r="CD65" s="165"/>
      <c r="CE65" s="166"/>
      <c r="CF65" s="167"/>
      <c r="CG65" s="168"/>
      <c r="CH65" s="165"/>
      <c r="CI65" s="166"/>
      <c r="CJ65" s="167"/>
      <c r="CK65" s="168"/>
      <c r="CL65" s="165"/>
      <c r="CM65" s="166"/>
      <c r="CN65" s="167"/>
      <c r="CO65" s="168"/>
      <c r="CP65" s="165"/>
      <c r="CQ65" s="166"/>
      <c r="CR65" s="167"/>
      <c r="CS65" s="168"/>
      <c r="CT65" s="165"/>
      <c r="CU65" s="166"/>
      <c r="CV65" s="167"/>
      <c r="CW65" s="168"/>
      <c r="CX65" s="165"/>
      <c r="CY65" s="166"/>
      <c r="CZ65" s="167"/>
      <c r="DA65" s="168"/>
      <c r="DB65" s="165"/>
      <c r="DC65" s="166"/>
      <c r="DD65" s="167"/>
      <c r="DE65" s="168"/>
      <c r="DF65" s="165"/>
      <c r="DG65" s="166"/>
      <c r="DH65" s="167"/>
      <c r="DI65" s="168"/>
      <c r="DJ65" s="165"/>
      <c r="DK65" s="166"/>
      <c r="DL65" s="167"/>
      <c r="DM65" s="168"/>
      <c r="DN65" s="165"/>
      <c r="DO65" s="166"/>
      <c r="DP65" s="167"/>
      <c r="DQ65" s="168"/>
      <c r="DR65" s="165"/>
      <c r="DS65" s="166"/>
      <c r="DT65" s="167"/>
      <c r="DU65" s="168"/>
      <c r="DV65" s="165"/>
      <c r="DW65" s="166"/>
      <c r="DX65" s="167"/>
      <c r="DY65" s="168"/>
      <c r="DZ65" s="169">
        <f t="shared" si="4"/>
        <v>0</v>
      </c>
    </row>
    <row r="66" spans="2:130" x14ac:dyDescent="0.2">
      <c r="B66" s="312"/>
      <c r="C66" s="268" t="s">
        <v>53</v>
      </c>
      <c r="D66" s="269"/>
      <c r="E66" s="270"/>
      <c r="F66" s="165"/>
      <c r="G66" s="166"/>
      <c r="H66" s="165"/>
      <c r="I66" s="166"/>
      <c r="J66" s="165"/>
      <c r="K66" s="166"/>
      <c r="L66" s="165"/>
      <c r="M66" s="166"/>
      <c r="N66" s="165"/>
      <c r="O66" s="166"/>
      <c r="P66" s="165"/>
      <c r="Q66" s="166"/>
      <c r="R66" s="165"/>
      <c r="S66" s="166"/>
      <c r="T66" s="165"/>
      <c r="U66" s="166"/>
      <c r="V66" s="165"/>
      <c r="W66" s="166"/>
      <c r="X66" s="165"/>
      <c r="Y66" s="166"/>
      <c r="Z66" s="165"/>
      <c r="AA66" s="166"/>
      <c r="AB66" s="165"/>
      <c r="AC66" s="166"/>
      <c r="AD66" s="165"/>
      <c r="AE66" s="166"/>
      <c r="AF66" s="165"/>
      <c r="AG66" s="166"/>
      <c r="AH66" s="165"/>
      <c r="AI66" s="166"/>
      <c r="AJ66" s="165"/>
      <c r="AK66" s="166"/>
      <c r="AL66" s="165"/>
      <c r="AM66" s="166"/>
      <c r="AN66" s="165"/>
      <c r="AO66" s="166"/>
      <c r="AP66" s="165"/>
      <c r="AQ66" s="166"/>
      <c r="AR66" s="165"/>
      <c r="AS66" s="166"/>
      <c r="AT66" s="165"/>
      <c r="AU66" s="166"/>
      <c r="AV66" s="165"/>
      <c r="AW66" s="166"/>
      <c r="AX66" s="165"/>
      <c r="AY66" s="166"/>
      <c r="AZ66" s="165"/>
      <c r="BA66" s="166"/>
      <c r="BB66" s="165"/>
      <c r="BC66" s="166"/>
      <c r="BD66" s="165"/>
      <c r="BE66" s="166"/>
      <c r="BF66" s="165"/>
      <c r="BG66" s="166"/>
      <c r="BH66" s="165"/>
      <c r="BI66" s="166"/>
      <c r="BJ66" s="165"/>
      <c r="BK66" s="166"/>
      <c r="BL66" s="165"/>
      <c r="BM66" s="166"/>
      <c r="BN66" s="165"/>
      <c r="BO66" s="166"/>
      <c r="BP66" s="165"/>
      <c r="BQ66" s="166"/>
      <c r="BR66" s="165"/>
      <c r="BS66" s="166"/>
      <c r="BT66" s="165"/>
      <c r="BU66" s="166"/>
      <c r="BV66" s="165"/>
      <c r="BW66" s="166"/>
      <c r="BX66" s="167"/>
      <c r="BY66" s="168"/>
      <c r="BZ66" s="165"/>
      <c r="CA66" s="166"/>
      <c r="CB66" s="167"/>
      <c r="CC66" s="168"/>
      <c r="CD66" s="165"/>
      <c r="CE66" s="166"/>
      <c r="CF66" s="167"/>
      <c r="CG66" s="168"/>
      <c r="CH66" s="165"/>
      <c r="CI66" s="166"/>
      <c r="CJ66" s="167"/>
      <c r="CK66" s="168"/>
      <c r="CL66" s="165"/>
      <c r="CM66" s="166"/>
      <c r="CN66" s="167"/>
      <c r="CO66" s="168"/>
      <c r="CP66" s="165"/>
      <c r="CQ66" s="166"/>
      <c r="CR66" s="167"/>
      <c r="CS66" s="168"/>
      <c r="CT66" s="165"/>
      <c r="CU66" s="166"/>
      <c r="CV66" s="167"/>
      <c r="CW66" s="168"/>
      <c r="CX66" s="165"/>
      <c r="CY66" s="166"/>
      <c r="CZ66" s="167"/>
      <c r="DA66" s="168"/>
      <c r="DB66" s="165"/>
      <c r="DC66" s="166"/>
      <c r="DD66" s="167"/>
      <c r="DE66" s="168"/>
      <c r="DF66" s="165"/>
      <c r="DG66" s="166"/>
      <c r="DH66" s="167"/>
      <c r="DI66" s="168"/>
      <c r="DJ66" s="165"/>
      <c r="DK66" s="166"/>
      <c r="DL66" s="167"/>
      <c r="DM66" s="168"/>
      <c r="DN66" s="165"/>
      <c r="DO66" s="166"/>
      <c r="DP66" s="167"/>
      <c r="DQ66" s="168"/>
      <c r="DR66" s="165"/>
      <c r="DS66" s="166"/>
      <c r="DT66" s="167"/>
      <c r="DU66" s="168"/>
      <c r="DV66" s="165"/>
      <c r="DW66" s="166"/>
      <c r="DX66" s="167"/>
      <c r="DY66" s="168"/>
      <c r="DZ66" s="169">
        <f t="shared" si="4"/>
        <v>0</v>
      </c>
    </row>
    <row r="67" spans="2:130" x14ac:dyDescent="0.2">
      <c r="B67" s="312"/>
      <c r="C67" s="268" t="s">
        <v>124</v>
      </c>
      <c r="D67" s="269"/>
      <c r="E67" s="270"/>
      <c r="F67" s="165"/>
      <c r="G67" s="166"/>
      <c r="H67" s="165"/>
      <c r="I67" s="166"/>
      <c r="J67" s="165"/>
      <c r="K67" s="166"/>
      <c r="L67" s="165"/>
      <c r="M67" s="166"/>
      <c r="N67" s="165">
        <v>1</v>
      </c>
      <c r="O67" s="166"/>
      <c r="P67" s="165"/>
      <c r="Q67" s="166"/>
      <c r="R67" s="165"/>
      <c r="S67" s="166"/>
      <c r="T67" s="165"/>
      <c r="U67" s="166"/>
      <c r="V67" s="165"/>
      <c r="W67" s="166"/>
      <c r="X67" s="165"/>
      <c r="Y67" s="166"/>
      <c r="Z67" s="165"/>
      <c r="AA67" s="166"/>
      <c r="AB67" s="165"/>
      <c r="AC67" s="166"/>
      <c r="AD67" s="165"/>
      <c r="AE67" s="166"/>
      <c r="AF67" s="165"/>
      <c r="AG67" s="166"/>
      <c r="AH67" s="165">
        <v>1</v>
      </c>
      <c r="AI67" s="166"/>
      <c r="AJ67" s="165"/>
      <c r="AK67" s="166"/>
      <c r="AL67" s="165">
        <v>1</v>
      </c>
      <c r="AM67" s="166"/>
      <c r="AN67" s="165"/>
      <c r="AO67" s="166"/>
      <c r="AP67" s="165"/>
      <c r="AQ67" s="166"/>
      <c r="AR67" s="165"/>
      <c r="AS67" s="166"/>
      <c r="AT67" s="165"/>
      <c r="AU67" s="166"/>
      <c r="AV67" s="165"/>
      <c r="AW67" s="166"/>
      <c r="AX67" s="165">
        <v>1</v>
      </c>
      <c r="AY67" s="166"/>
      <c r="AZ67" s="165"/>
      <c r="BA67" s="166"/>
      <c r="BB67" s="165"/>
      <c r="BC67" s="166"/>
      <c r="BD67" s="165"/>
      <c r="BE67" s="166"/>
      <c r="BF67" s="165"/>
      <c r="BG67" s="166"/>
      <c r="BH67" s="165"/>
      <c r="BI67" s="166"/>
      <c r="BJ67" s="165"/>
      <c r="BK67" s="166"/>
      <c r="BL67" s="165"/>
      <c r="BM67" s="166"/>
      <c r="BN67" s="165"/>
      <c r="BO67" s="166"/>
      <c r="BP67" s="165"/>
      <c r="BQ67" s="166"/>
      <c r="BR67" s="165"/>
      <c r="BS67" s="166"/>
      <c r="BT67" s="165"/>
      <c r="BU67" s="166"/>
      <c r="BV67" s="165"/>
      <c r="BW67" s="166"/>
      <c r="BX67" s="167"/>
      <c r="BY67" s="168"/>
      <c r="BZ67" s="165"/>
      <c r="CA67" s="166"/>
      <c r="CB67" s="167"/>
      <c r="CC67" s="168"/>
      <c r="CD67" s="165"/>
      <c r="CE67" s="166"/>
      <c r="CF67" s="167"/>
      <c r="CG67" s="168"/>
      <c r="CH67" s="165"/>
      <c r="CI67" s="166"/>
      <c r="CJ67" s="167"/>
      <c r="CK67" s="168"/>
      <c r="CL67" s="165"/>
      <c r="CM67" s="166"/>
      <c r="CN67" s="167"/>
      <c r="CO67" s="168"/>
      <c r="CP67" s="165"/>
      <c r="CQ67" s="166"/>
      <c r="CR67" s="167"/>
      <c r="CS67" s="168"/>
      <c r="CT67" s="165"/>
      <c r="CU67" s="166"/>
      <c r="CV67" s="167"/>
      <c r="CW67" s="168"/>
      <c r="CX67" s="165"/>
      <c r="CY67" s="166"/>
      <c r="CZ67" s="167"/>
      <c r="DA67" s="168"/>
      <c r="DB67" s="165"/>
      <c r="DC67" s="166"/>
      <c r="DD67" s="167"/>
      <c r="DE67" s="168"/>
      <c r="DF67" s="165"/>
      <c r="DG67" s="166"/>
      <c r="DH67" s="167"/>
      <c r="DI67" s="168"/>
      <c r="DJ67" s="165"/>
      <c r="DK67" s="166"/>
      <c r="DL67" s="167"/>
      <c r="DM67" s="168"/>
      <c r="DN67" s="165"/>
      <c r="DO67" s="166"/>
      <c r="DP67" s="167"/>
      <c r="DQ67" s="168"/>
      <c r="DR67" s="165"/>
      <c r="DS67" s="166"/>
      <c r="DT67" s="167"/>
      <c r="DU67" s="168"/>
      <c r="DV67" s="165"/>
      <c r="DW67" s="166"/>
      <c r="DX67" s="167"/>
      <c r="DY67" s="168"/>
      <c r="DZ67" s="169">
        <f t="shared" si="4"/>
        <v>4</v>
      </c>
    </row>
    <row r="68" spans="2:130" ht="10.5" customHeight="1" thickBot="1" x14ac:dyDescent="0.25">
      <c r="B68" s="313"/>
      <c r="C68" s="329" t="s">
        <v>54</v>
      </c>
      <c r="D68" s="330"/>
      <c r="E68" s="331"/>
      <c r="F68" s="170"/>
      <c r="G68" s="171"/>
      <c r="H68" s="170"/>
      <c r="I68" s="171"/>
      <c r="J68" s="170"/>
      <c r="K68" s="171"/>
      <c r="L68" s="170"/>
      <c r="M68" s="171"/>
      <c r="N68" s="170"/>
      <c r="O68" s="171"/>
      <c r="P68" s="170"/>
      <c r="Q68" s="171"/>
      <c r="R68" s="170"/>
      <c r="S68" s="171"/>
      <c r="T68" s="170"/>
      <c r="U68" s="171"/>
      <c r="V68" s="170"/>
      <c r="W68" s="171"/>
      <c r="X68" s="170"/>
      <c r="Y68" s="171"/>
      <c r="Z68" s="170"/>
      <c r="AA68" s="171"/>
      <c r="AB68" s="170"/>
      <c r="AC68" s="171"/>
      <c r="AD68" s="170"/>
      <c r="AE68" s="171"/>
      <c r="AF68" s="170"/>
      <c r="AG68" s="171"/>
      <c r="AH68" s="170"/>
      <c r="AI68" s="171"/>
      <c r="AJ68" s="170"/>
      <c r="AK68" s="171"/>
      <c r="AL68" s="170"/>
      <c r="AM68" s="171"/>
      <c r="AN68" s="170"/>
      <c r="AO68" s="171"/>
      <c r="AP68" s="170"/>
      <c r="AQ68" s="171"/>
      <c r="AR68" s="170"/>
      <c r="AS68" s="171"/>
      <c r="AT68" s="170"/>
      <c r="AU68" s="171"/>
      <c r="AV68" s="170"/>
      <c r="AW68" s="171"/>
      <c r="AX68" s="170"/>
      <c r="AY68" s="171"/>
      <c r="AZ68" s="170"/>
      <c r="BA68" s="171"/>
      <c r="BB68" s="170"/>
      <c r="BC68" s="171"/>
      <c r="BD68" s="170"/>
      <c r="BE68" s="171"/>
      <c r="BF68" s="170"/>
      <c r="BG68" s="171"/>
      <c r="BH68" s="170"/>
      <c r="BI68" s="171"/>
      <c r="BJ68" s="170"/>
      <c r="BK68" s="171"/>
      <c r="BL68" s="170"/>
      <c r="BM68" s="171"/>
      <c r="BN68" s="170"/>
      <c r="BO68" s="171"/>
      <c r="BP68" s="170"/>
      <c r="BQ68" s="171"/>
      <c r="BR68" s="170"/>
      <c r="BS68" s="171"/>
      <c r="BT68" s="170"/>
      <c r="BU68" s="171"/>
      <c r="BV68" s="170"/>
      <c r="BW68" s="171"/>
      <c r="BX68" s="172"/>
      <c r="BY68" s="173"/>
      <c r="BZ68" s="170"/>
      <c r="CA68" s="171"/>
      <c r="CB68" s="172"/>
      <c r="CC68" s="173"/>
      <c r="CD68" s="170"/>
      <c r="CE68" s="171"/>
      <c r="CF68" s="172"/>
      <c r="CG68" s="173"/>
      <c r="CH68" s="170"/>
      <c r="CI68" s="171"/>
      <c r="CJ68" s="172"/>
      <c r="CK68" s="173"/>
      <c r="CL68" s="170"/>
      <c r="CM68" s="171"/>
      <c r="CN68" s="172"/>
      <c r="CO68" s="173"/>
      <c r="CP68" s="170"/>
      <c r="CQ68" s="171"/>
      <c r="CR68" s="172"/>
      <c r="CS68" s="173"/>
      <c r="CT68" s="170"/>
      <c r="CU68" s="171"/>
      <c r="CV68" s="172"/>
      <c r="CW68" s="173"/>
      <c r="CX68" s="170"/>
      <c r="CY68" s="171"/>
      <c r="CZ68" s="172"/>
      <c r="DA68" s="173"/>
      <c r="DB68" s="170"/>
      <c r="DC68" s="171"/>
      <c r="DD68" s="172"/>
      <c r="DE68" s="173"/>
      <c r="DF68" s="170"/>
      <c r="DG68" s="171"/>
      <c r="DH68" s="172"/>
      <c r="DI68" s="173"/>
      <c r="DJ68" s="170"/>
      <c r="DK68" s="171"/>
      <c r="DL68" s="172"/>
      <c r="DM68" s="173"/>
      <c r="DN68" s="170"/>
      <c r="DO68" s="171"/>
      <c r="DP68" s="172"/>
      <c r="DQ68" s="173"/>
      <c r="DR68" s="170"/>
      <c r="DS68" s="171"/>
      <c r="DT68" s="172"/>
      <c r="DU68" s="173"/>
      <c r="DV68" s="170"/>
      <c r="DW68" s="171"/>
      <c r="DX68" s="172"/>
      <c r="DY68" s="173"/>
      <c r="DZ68" s="174">
        <f t="shared" si="4"/>
        <v>0</v>
      </c>
    </row>
    <row r="69" spans="2:130" s="56" customFormat="1" x14ac:dyDescent="0.2">
      <c r="B69" s="1"/>
      <c r="C69" s="1"/>
      <c r="D69" s="55"/>
      <c r="E69" s="55"/>
      <c r="DZ69" s="57"/>
    </row>
    <row r="70" spans="2:130" s="56" customFormat="1" x14ac:dyDescent="0.2">
      <c r="B70" s="1"/>
      <c r="C70" s="1"/>
      <c r="D70" s="55"/>
      <c r="E70" s="55"/>
      <c r="DZ70" s="57"/>
    </row>
    <row r="71" spans="2:130" ht="11.25" hidden="1" customHeight="1" x14ac:dyDescent="0.2">
      <c r="B71" s="332" t="s">
        <v>55</v>
      </c>
      <c r="C71" s="335" t="s">
        <v>56</v>
      </c>
      <c r="D71" s="175"/>
      <c r="E71" s="176">
        <v>10</v>
      </c>
      <c r="F71" s="177">
        <f>IF(AND(F12&lt;=$E$71,F13&lt;=$E$71),F14,IF(AND(F12&lt;=$E$71,F13&gt;$E$71),$E$71-F12,0))</f>
        <v>0</v>
      </c>
      <c r="G71" s="177"/>
      <c r="H71" s="177">
        <f>IF(AND(H12&lt;=$E$71,H13&lt;=$E$71),H14,IF(AND(H12&lt;=$E$71,H13&gt;$E$71),$E$71-H12,0))</f>
        <v>0</v>
      </c>
      <c r="I71" s="177"/>
      <c r="J71" s="177">
        <f>IF(AND(J12&lt;=$E$71,J13&lt;=$E$71),J14,IF(AND(J12&lt;=$E$71,J13&gt;$E$71),$E$71-J12,0))</f>
        <v>0</v>
      </c>
      <c r="K71" s="177"/>
      <c r="L71" s="177">
        <f>IF(AND(L12&lt;=$E$71,L13&lt;=$E$71),L14,IF(AND(L12&lt;=$E$71,L13&gt;$E$71),$E$71-L12,0))</f>
        <v>0</v>
      </c>
      <c r="M71" s="177"/>
      <c r="N71" s="177">
        <f>IF(AND(N12&lt;=$E$71,N13&lt;=$E$71),N14,IF(AND(N12&lt;=$E$71,N13&gt;$E$71),$E$71-N12,0))</f>
        <v>0</v>
      </c>
      <c r="O71" s="177"/>
      <c r="P71" s="177">
        <f>IF(AND(P12&lt;=$E$71,P13&lt;=$E$71),P14,IF(AND(P12&lt;=$E$71,P13&gt;$E$71),$E$71-P12,0))</f>
        <v>0</v>
      </c>
      <c r="Q71" s="177"/>
      <c r="R71" s="177">
        <f>IF(AND(R12&lt;=$E$71,R13&lt;=$E$71),R14,IF(AND(R12&lt;=$E$71,R13&gt;$E$71),$E$71-R12,0))</f>
        <v>0</v>
      </c>
      <c r="S71" s="177"/>
      <c r="T71" s="177">
        <f>IF(AND(T12&lt;=$E$71,T13&lt;=$E$71),T14,IF(AND(T12&lt;=$E$71,T13&gt;$E$71),$E$71-T12,0))</f>
        <v>0</v>
      </c>
      <c r="U71" s="177"/>
      <c r="V71" s="177">
        <f>IF(AND(V12&lt;=$E$71,V13&lt;=$E$71),V14,IF(AND(V12&lt;=$E$71,V13&gt;$E$71),$E$71-V12,0))</f>
        <v>0</v>
      </c>
      <c r="W71" s="177"/>
      <c r="X71" s="177">
        <f>IF(AND(X12&lt;=$E$71,X13&lt;=$E$71),X14,IF(AND(X12&lt;=$E$71,X13&gt;$E$71),$E$71-X12,0))</f>
        <v>0</v>
      </c>
      <c r="Y71" s="177"/>
      <c r="Z71" s="177">
        <f>IF(AND(Z12&lt;=$E$71,Z13&lt;=$E$71),Z14,IF(AND(Z12&lt;=$E$71,Z13&gt;$E$71),$E$71-Z12,0))</f>
        <v>0</v>
      </c>
      <c r="AA71" s="177"/>
      <c r="AB71" s="177">
        <f>IF(AND(AB12&lt;=$E$71,AB13&lt;=$E$71),AB14,IF(AND(AB12&lt;=$E$71,AB13&gt;$E$71),$E$71-AB12,0))</f>
        <v>0</v>
      </c>
      <c r="AC71" s="177"/>
      <c r="AD71" s="177">
        <f>IF(AND(AD12&lt;=$E$71,AD13&lt;=$E$71),AD14,IF(AND(AD12&lt;=$E$71,AD13&gt;$E$71),$E$71-AD12,0))</f>
        <v>0</v>
      </c>
      <c r="AE71" s="177"/>
      <c r="AF71" s="177">
        <f>IF(AND(AF12&lt;=$E$71,AF13&lt;=$E$71),AF14,IF(AND(AF12&lt;=$E$71,AF13&gt;$E$71),$E$71-AF12,0))</f>
        <v>0</v>
      </c>
      <c r="AG71" s="177"/>
      <c r="AH71" s="177">
        <f>IF(AND(AH12&lt;=$E$71,AH13&lt;=$E$71),AH14,IF(AND(AH12&lt;=$E$71,AH13&gt;$E$71),$E$71-AH12,0))</f>
        <v>0</v>
      </c>
      <c r="AI71" s="177"/>
      <c r="AJ71" s="177">
        <f>IF(AND(AJ12&lt;=$E$71,AJ13&lt;=$E$71),AJ14,IF(AND(AJ12&lt;=$E$71,AJ13&gt;$E$71),$E$71-AJ12,0))</f>
        <v>0</v>
      </c>
      <c r="AK71" s="177"/>
      <c r="AL71" s="177">
        <f>IF(AND(AL12&lt;=$E$71,AL13&lt;=$E$71),AL14,IF(AND(AL12&lt;=$E$71,AL13&gt;$E$71),$E$71-AL12,0))</f>
        <v>0</v>
      </c>
      <c r="AM71" s="177"/>
      <c r="AN71" s="177">
        <f>IF(AND(AN12&lt;=$E$71,AN13&lt;=$E$71),AN14,IF(AND(AN12&lt;=$E$71,AN13&gt;$E$71),$E$71-AN12,0))</f>
        <v>0</v>
      </c>
      <c r="AO71" s="177"/>
      <c r="AP71" s="177">
        <f>IF(AND(AP12&lt;=$E$71,AP13&lt;=$E$71),AP14,IF(AND(AP12&lt;=$E$71,AP13&gt;$E$71),$E$71-AP12,0))</f>
        <v>0</v>
      </c>
      <c r="AQ71" s="177"/>
      <c r="AR71" s="177">
        <f>IF(AND(AR12&lt;=$E$71,AR13&lt;=$E$71),AR14,IF(AND(AR12&lt;=$E$71,AR13&gt;$E$71),$E$71-AR12,0))</f>
        <v>0</v>
      </c>
      <c r="AS71" s="177"/>
      <c r="AT71" s="177">
        <f>IF(AND(AT12&lt;=$E$71,AT13&lt;=$E$71),AT14,IF(AND(AT12&lt;=$E$71,AT13&gt;$E$71),$E$71-AT12,0))</f>
        <v>0</v>
      </c>
      <c r="AU71" s="177"/>
      <c r="AV71" s="177">
        <f>IF(AND(AV12&lt;=$E$71,AV13&lt;=$E$71),AV14,IF(AND(AV12&lt;=$E$71,AV13&gt;$E$71),$E$71-AV12,0))</f>
        <v>0</v>
      </c>
      <c r="AW71" s="177"/>
      <c r="AX71" s="177">
        <f>IF(AND(AX12&lt;=$E$71,AX13&lt;=$E$71),AX14,IF(AND(AX12&lt;=$E$71,AX13&gt;$E$71),$E$71-AX12,0))</f>
        <v>0</v>
      </c>
      <c r="AY71" s="177"/>
      <c r="AZ71" s="177">
        <f>IF(AND(AZ12&lt;=$E$71,AZ13&lt;=$E$71),AZ14,IF(AND(AZ12&lt;=$E$71,AZ13&gt;$E$71),$E$71-AZ12,0))</f>
        <v>0</v>
      </c>
      <c r="BA71" s="177"/>
      <c r="BB71" s="177">
        <f>IF(AND(BB12&lt;=$E$71,BB13&lt;=$E$71),BB14,IF(AND(BB12&lt;=$E$71,BB13&gt;$E$71),$E$71-BB12,0))</f>
        <v>0</v>
      </c>
      <c r="BC71" s="177"/>
      <c r="BD71" s="177">
        <f>IF(AND(BD12&lt;=$E$71,BD13&lt;=$E$71),BD14,IF(AND(BD12&lt;=$E$71,BD13&gt;$E$71),$E$71-BD12,0))</f>
        <v>0</v>
      </c>
      <c r="BE71" s="177"/>
      <c r="BF71" s="177">
        <f>IF(AND(BF12&lt;=$E$71,BF13&lt;=$E$71),BF14,IF(AND(BF12&lt;=$E$71,BF13&gt;$E$71),$E$71-BF12,0))</f>
        <v>0</v>
      </c>
      <c r="BG71" s="177"/>
      <c r="BH71" s="177">
        <f>IF(AND(BH12&lt;=$E$71,BH13&lt;=$E$71),BH14,IF(AND(BH12&lt;=$E$71,BH13&gt;$E$71),$E$71-BH12,0))</f>
        <v>0</v>
      </c>
      <c r="BI71" s="177"/>
      <c r="BJ71" s="177">
        <f>IF(AND(BJ12&lt;=$E$71,BJ13&lt;=$E$71),BJ14,IF(AND(BJ12&lt;=$E$71,BJ13&gt;$E$71),$E$71-BJ12,0))</f>
        <v>0</v>
      </c>
      <c r="BK71" s="177"/>
      <c r="BL71" s="177">
        <f>IF(AND(BL12&lt;=$E$71,BL13&lt;=$E$71),BL14,IF(AND(BL12&lt;=$E$71,BL13&gt;$E$71),$E$71-BL12,0))</f>
        <v>0</v>
      </c>
      <c r="BM71" s="177"/>
      <c r="BN71" s="177">
        <f>IF(AND(BN12&lt;=$E$71,BN13&lt;=$E$71),BN14,IF(AND(BN12&lt;=$E$71,BN13&gt;$E$71),$E$71-BN12,0))</f>
        <v>0</v>
      </c>
      <c r="BO71" s="177"/>
      <c r="BP71" s="177">
        <f>IF(AND(BP12&lt;=$E$71,BP13&lt;=$E$71),BP14,IF(AND(BP12&lt;=$E$71,BP13&gt;$E$71),$E$71-BP12,0))</f>
        <v>0</v>
      </c>
      <c r="BQ71" s="177"/>
      <c r="BR71" s="177">
        <f>IF(AND(BR12&lt;=$E$71,BR13&lt;=$E$71),BR14,IF(AND(BR12&lt;=$E$71,BR13&gt;$E$71),$E$71-BR12,0))</f>
        <v>0</v>
      </c>
      <c r="BS71" s="177"/>
      <c r="BT71" s="177">
        <f>IF(AND(BT12&lt;=$E$71,BT13&lt;=$E$71),BT14,IF(AND(BT12&lt;=$E$71,BT13&gt;$E$71),$E$71-BT12,0))</f>
        <v>0</v>
      </c>
      <c r="BU71" s="177"/>
      <c r="BV71" s="177">
        <f>IF(AND(BV12&lt;=$E$71,BV13&lt;=$E$71),BV14,IF(AND(BV12&lt;=$E$71,BV13&gt;$E$71),$E$71-BV12,0))</f>
        <v>0</v>
      </c>
      <c r="BW71" s="177"/>
      <c r="BX71" s="177">
        <f>IF(AND(BX12&lt;=$E$71,BX13&lt;=$E$71),BX14,IF(AND(BX12&lt;=$E$71,BX13&gt;$E$71),$E$71-BX12,0))</f>
        <v>0</v>
      </c>
      <c r="BY71" s="177"/>
      <c r="BZ71" s="177">
        <f>IF(AND(BZ12&lt;=$E$71,BZ13&lt;=$E$71),BZ14,IF(AND(BZ12&lt;=$E$71,BZ13&gt;$E$71),$E$71-BZ12,0))</f>
        <v>0</v>
      </c>
      <c r="CA71" s="177"/>
      <c r="CB71" s="177">
        <f>IF(AND(CB12&lt;=$E$71,CB13&lt;=$E$71),CB14,IF(AND(CB12&lt;=$E$71,CB13&gt;$E$71),$E$71-CB12,0))</f>
        <v>0</v>
      </c>
      <c r="CC71" s="177"/>
      <c r="CD71" s="177">
        <f>IF(AND(CD12&lt;=$E$71,CD13&lt;=$E$71),CD14,IF(AND(CD12&lt;=$E$71,CD13&gt;$E$71),$E$71-CD12,0))</f>
        <v>0</v>
      </c>
      <c r="CE71" s="177"/>
      <c r="CF71" s="177">
        <f>IF(AND(CF12&lt;=$E$71,CF13&lt;=$E$71),CF14,IF(AND(CF12&lt;=$E$71,CF13&gt;$E$71),$E$71-CF12,0))</f>
        <v>0</v>
      </c>
      <c r="CG71" s="177"/>
      <c r="CH71" s="177">
        <f>IF(AND(CH12&lt;=$E$71,CH13&lt;=$E$71),CH14,IF(AND(CH12&lt;=$E$71,CH13&gt;$E$71),$E$71-CH12,0))</f>
        <v>0</v>
      </c>
      <c r="CI71" s="177"/>
      <c r="CJ71" s="177">
        <f>IF(AND(CJ12&lt;=$E$71,CJ13&lt;=$E$71),CJ14,IF(AND(CJ12&lt;=$E$71,CJ13&gt;$E$71),$E$71-CJ12,0))</f>
        <v>0</v>
      </c>
      <c r="CK71" s="177"/>
      <c r="CL71" s="177">
        <f>IF(AND(CL12&lt;=$E$71,CL13&lt;=$E$71),CL14,IF(AND(CL12&lt;=$E$71,CL13&gt;$E$71),$E$71-CL12,0))</f>
        <v>0</v>
      </c>
      <c r="CM71" s="177"/>
      <c r="CN71" s="177">
        <f>IF(AND(CN12&lt;=$E$71,CN13&lt;=$E$71),CN14,IF(AND(CN12&lt;=$E$71,CN13&gt;$E$71),$E$71-CN12,0))</f>
        <v>0</v>
      </c>
      <c r="CO71" s="177"/>
      <c r="CP71" s="177">
        <f>IF(AND(CP12&lt;=$E$71,CP13&lt;=$E$71),CP14,IF(AND(CP12&lt;=$E$71,CP13&gt;$E$71),$E$71-CP12,0))</f>
        <v>0</v>
      </c>
      <c r="CQ71" s="177"/>
      <c r="CR71" s="177">
        <f>IF(AND(CR12&lt;=$E$71,CR13&lt;=$E$71),CR14,IF(AND(CR12&lt;=$E$71,CR13&gt;$E$71),$E$71-CR12,0))</f>
        <v>0</v>
      </c>
      <c r="CS71" s="177"/>
      <c r="CT71" s="177">
        <f>IF(AND(CT12&lt;=$E$71,CT13&lt;=$E$71),CT14,IF(AND(CT12&lt;=$E$71,CT13&gt;$E$71),$E$71-CT12,0))</f>
        <v>0</v>
      </c>
      <c r="CU71" s="177"/>
      <c r="CV71" s="177">
        <f>IF(AND(CV12&lt;=$E$71,CV13&lt;=$E$71),CV14,IF(AND(CV12&lt;=$E$71,CV13&gt;$E$71),$E$71-CV12,0))</f>
        <v>0</v>
      </c>
      <c r="CW71" s="177"/>
      <c r="CX71" s="177">
        <f>IF(AND(CX12&lt;=$E$71,CX13&lt;=$E$71),CX14,IF(AND(CX12&lt;=$E$71,CX13&gt;$E$71),$E$71-CX12,0))</f>
        <v>0</v>
      </c>
      <c r="CY71" s="177"/>
      <c r="CZ71" s="177">
        <f>IF(AND(CZ12&lt;=$E$71,CZ13&lt;=$E$71),CZ14,IF(AND(CZ12&lt;=$E$71,CZ13&gt;$E$71),$E$71-CZ12,0))</f>
        <v>0</v>
      </c>
      <c r="DA71" s="177"/>
      <c r="DB71" s="177">
        <f>IF(AND(DB12&lt;=$E$71,DB13&lt;=$E$71),DB14,IF(AND(DB12&lt;=$E$71,DB13&gt;$E$71),$E$71-DB12,0))</f>
        <v>0</v>
      </c>
      <c r="DC71" s="177"/>
      <c r="DD71" s="177">
        <f>IF(AND(DD12&lt;=$E$71,DD13&lt;=$E$71),DD14,IF(AND(DD12&lt;=$E$71,DD13&gt;$E$71),$E$71-DD12,0))</f>
        <v>0</v>
      </c>
      <c r="DE71" s="177"/>
      <c r="DF71" s="177">
        <f>IF(AND(DF12&lt;=$E$71,DF13&lt;=$E$71),DF14,IF(AND(DF12&lt;=$E$71,DF13&gt;$E$71),$E$71-DF12,0))</f>
        <v>0</v>
      </c>
      <c r="DG71" s="177"/>
      <c r="DH71" s="177">
        <f>IF(AND(DH12&lt;=$E$71,DH13&lt;=$E$71),DH14,IF(AND(DH12&lt;=$E$71,DH13&gt;$E$71),$E$71-DH12,0))</f>
        <v>0</v>
      </c>
      <c r="DI71" s="177"/>
      <c r="DJ71" s="177">
        <f>IF(AND(DJ12&lt;=$E$71,DJ13&lt;=$E$71),DJ14,IF(AND(DJ12&lt;=$E$71,DJ13&gt;$E$71),$E$71-DJ12,0))</f>
        <v>0</v>
      </c>
      <c r="DK71" s="177"/>
      <c r="DL71" s="177">
        <f>IF(AND(DL12&lt;=$E$71,DL13&lt;=$E$71),DL14,IF(AND(DL12&lt;=$E$71,DL13&gt;$E$71),$E$71-DL12,0))</f>
        <v>0</v>
      </c>
      <c r="DM71" s="177"/>
      <c r="DN71" s="177">
        <f>IF(AND(DN12&lt;=$E$71,DN13&lt;=$E$71),DN14,IF(AND(DN12&lt;=$E$71,DN13&gt;$E$71),$E$71-DN12,0))</f>
        <v>0</v>
      </c>
      <c r="DO71" s="177"/>
      <c r="DP71" s="177">
        <f>IF(AND(DP12&lt;=$E$71,DP13&lt;=$E$71),DP14,IF(AND(DP12&lt;=$E$71,DP13&gt;$E$71),$E$71-DP12,0))</f>
        <v>0</v>
      </c>
      <c r="DQ71" s="177"/>
      <c r="DR71" s="177">
        <f>IF(AND(DR12&lt;=$E$71,DR13&lt;=$E$71),DR14,IF(AND(DR12&lt;=$E$71,DR13&gt;$E$71),$E$71-DR12,0))</f>
        <v>0</v>
      </c>
      <c r="DS71" s="177"/>
      <c r="DT71" s="177">
        <f>IF(AND(DT12&lt;=$E$71,DT13&lt;=$E$71),DT14,IF(AND(DT12&lt;=$E$71,DT13&gt;$E$71),$E$71-DT12,0))</f>
        <v>0</v>
      </c>
      <c r="DU71" s="177"/>
      <c r="DV71" s="177">
        <f>IF(AND(DV12&lt;=$E$71,DV13&lt;=$E$71),DV14,IF(AND(DV12&lt;=$E$71,DV13&gt;$E$71),$E$71-DV12,0))</f>
        <v>0</v>
      </c>
      <c r="DW71" s="177"/>
      <c r="DX71" s="177">
        <f>IF(AND(DX12&lt;=$E$71,DX13&lt;=$E$71),DX14,IF(AND(DX12&lt;=$E$71,DX13&gt;$E$71),$E$71-DX12,0))</f>
        <v>0</v>
      </c>
      <c r="DY71" s="177"/>
      <c r="DZ71" s="178">
        <f>SUM(F71:DY71)</f>
        <v>0</v>
      </c>
    </row>
    <row r="72" spans="2:130" ht="11.25" hidden="1" customHeight="1" x14ac:dyDescent="0.2">
      <c r="B72" s="333"/>
      <c r="C72" s="335"/>
      <c r="D72" s="175"/>
      <c r="E72" s="176">
        <v>30</v>
      </c>
      <c r="F72" s="177">
        <f>IF(AND(F12&lt;=$E$72,F13&lt;=$E$72),F14,IF(AND(F12&lt;=$E$72,F13&gt;$E$72),$E$72-F12,0))-F71</f>
        <v>0</v>
      </c>
      <c r="G72" s="177"/>
      <c r="H72" s="177">
        <f>IF(AND(H12&lt;=$E$72,H13&lt;=$E$72),H14,IF(AND(H12&lt;=$E$72,H13&gt;$E$72),$E$72-H12,0))-H71</f>
        <v>0</v>
      </c>
      <c r="I72" s="177"/>
      <c r="J72" s="177">
        <f>IF(AND(J12&lt;=$E$72,J13&lt;=$E$72),J14,IF(AND(J12&lt;=$E$72,J13&gt;$E$72),$E$72-J12,0))-J71</f>
        <v>0</v>
      </c>
      <c r="K72" s="177"/>
      <c r="L72" s="177">
        <f>IF(AND(L12&lt;=$E$72,L13&lt;=$E$72),L14,IF(AND(L12&lt;=$E$72,L13&gt;$E$72),$E$72-L12,0))-L71</f>
        <v>0</v>
      </c>
      <c r="M72" s="177"/>
      <c r="N72" s="177">
        <f>IF(AND(N12&lt;=$E$72,N13&lt;=$E$72),N14,IF(AND(N12&lt;=$E$72,N13&gt;$E$72),$E$72-N12,0))-N71</f>
        <v>0</v>
      </c>
      <c r="O72" s="177"/>
      <c r="P72" s="177">
        <f>IF(AND(P12&lt;=$E$72,P13&lt;=$E$72),P14,IF(AND(P12&lt;=$E$72,P13&gt;$E$72),$E$72-P12,0))-P71</f>
        <v>0</v>
      </c>
      <c r="Q72" s="177"/>
      <c r="R72" s="177">
        <f>IF(AND(R12&lt;=$E$72,R13&lt;=$E$72),R14,IF(AND(R12&lt;=$E$72,R13&gt;$E$72),$E$72-R12,0))-R71</f>
        <v>0</v>
      </c>
      <c r="S72" s="177"/>
      <c r="T72" s="177">
        <f>IF(AND(T12&lt;=$E$72,T13&lt;=$E$72),T14,IF(AND(T12&lt;=$E$72,T13&gt;$E$72),$E$72-T12,0))-T71</f>
        <v>0</v>
      </c>
      <c r="U72" s="177"/>
      <c r="V72" s="177">
        <f>IF(AND(V12&lt;=$E$72,V13&lt;=$E$72),V14,IF(AND(V12&lt;=$E$72,V13&gt;$E$72),$E$72-V12,0))-V71</f>
        <v>0</v>
      </c>
      <c r="W72" s="177"/>
      <c r="X72" s="177">
        <f>IF(AND(X12&lt;=$E$72,X13&lt;=$E$72),X14,IF(AND(X12&lt;=$E$72,X13&gt;$E$72),$E$72-X12,0))-X71</f>
        <v>0</v>
      </c>
      <c r="Y72" s="177"/>
      <c r="Z72" s="177">
        <f>IF(AND(Z12&lt;=$E$72,Z13&lt;=$E$72),Z14,IF(AND(Z12&lt;=$E$72,Z13&gt;$E$72),$E$72-Z12,0))-Z71</f>
        <v>0</v>
      </c>
      <c r="AA72" s="177"/>
      <c r="AB72" s="177">
        <f>IF(AND(AB12&lt;=$E$72,AB13&lt;=$E$72),AB14,IF(AND(AB12&lt;=$E$72,AB13&gt;$E$72),$E$72-AB12,0))-AB71</f>
        <v>0</v>
      </c>
      <c r="AC72" s="177"/>
      <c r="AD72" s="177">
        <f>IF(AND(AD12&lt;=$E$72,AD13&lt;=$E$72),AD14,IF(AND(AD12&lt;=$E$72,AD13&gt;$E$72),$E$72-AD12,0))-AD71</f>
        <v>0</v>
      </c>
      <c r="AE72" s="177"/>
      <c r="AF72" s="177">
        <f>IF(AND(AF12&lt;=$E$72,AF13&lt;=$E$72),AF14,IF(AND(AF12&lt;=$E$72,AF13&gt;$E$72),$E$72-AF12,0))-AF71</f>
        <v>0</v>
      </c>
      <c r="AG72" s="177"/>
      <c r="AH72" s="177">
        <f>IF(AND(AH12&lt;=$E$72,AH13&lt;=$E$72),AH14,IF(AND(AH12&lt;=$E$72,AH13&gt;$E$72),$E$72-AH12,0))-AH71</f>
        <v>0</v>
      </c>
      <c r="AI72" s="177"/>
      <c r="AJ72" s="177">
        <f>IF(AND(AJ12&lt;=$E$72,AJ13&lt;=$E$72),AJ14,IF(AND(AJ12&lt;=$E$72,AJ13&gt;$E$72),$E$72-AJ12,0))-AJ71</f>
        <v>0</v>
      </c>
      <c r="AK72" s="177"/>
      <c r="AL72" s="177">
        <f>IF(AND(AL12&lt;=$E$72,AL13&lt;=$E$72),AL14,IF(AND(AL12&lt;=$E$72,AL13&gt;$E$72),$E$72-AL12,0))-AL71</f>
        <v>0</v>
      </c>
      <c r="AM72" s="177"/>
      <c r="AN72" s="177">
        <f>IF(AND(AN12&lt;=$E$72,AN13&lt;=$E$72),AN14,IF(AND(AN12&lt;=$E$72,AN13&gt;$E$72),$E$72-AN12,0))-AN71</f>
        <v>0</v>
      </c>
      <c r="AO72" s="177"/>
      <c r="AP72" s="177">
        <f>IF(AND(AP12&lt;=$E$72,AP13&lt;=$E$72),AP14,IF(AND(AP12&lt;=$E$72,AP13&gt;$E$72),$E$72-AP12,0))-AP71</f>
        <v>0</v>
      </c>
      <c r="AQ72" s="177"/>
      <c r="AR72" s="177">
        <f>IF(AND(AR12&lt;=$E$72,AR13&lt;=$E$72),AR14,IF(AND(AR12&lt;=$E$72,AR13&gt;$E$72),$E$72-AR12,0))-AR71</f>
        <v>0</v>
      </c>
      <c r="AS72" s="177"/>
      <c r="AT72" s="177">
        <f>IF(AND(AT12&lt;=$E$72,AT13&lt;=$E$72),AT14,IF(AND(AT12&lt;=$E$72,AT13&gt;$E$72),$E$72-AT12,0))-AT71</f>
        <v>0</v>
      </c>
      <c r="AU72" s="177"/>
      <c r="AV72" s="177">
        <f>IF(AND(AV12&lt;=$E$72,AV13&lt;=$E$72),AV14,IF(AND(AV12&lt;=$E$72,AV13&gt;$E$72),$E$72-AV12,0))-AV71</f>
        <v>0</v>
      </c>
      <c r="AW72" s="177"/>
      <c r="AX72" s="177">
        <f>IF(AND(AX12&lt;=$E$72,AX13&lt;=$E$72),AX14,IF(AND(AX12&lt;=$E$72,AX13&gt;$E$72),$E$72-AX12,0))-AX71</f>
        <v>0</v>
      </c>
      <c r="AY72" s="177"/>
      <c r="AZ72" s="177">
        <f>IF(AND(AZ12&lt;=$E$72,AZ13&lt;=$E$72),AZ14,IF(AND(AZ12&lt;=$E$72,AZ13&gt;$E$72),$E$72-AZ12,0))-AZ71</f>
        <v>0</v>
      </c>
      <c r="BA72" s="177"/>
      <c r="BB72" s="177">
        <f>IF(AND(BB12&lt;=$E$72,BB13&lt;=$E$72),BB14,IF(AND(BB12&lt;=$E$72,BB13&gt;$E$72),$E$72-BB12,0))-BB71</f>
        <v>0</v>
      </c>
      <c r="BC72" s="177"/>
      <c r="BD72" s="177">
        <f>IF(AND(BD12&lt;=$E$72,BD13&lt;=$E$72),BD14,IF(AND(BD12&lt;=$E$72,BD13&gt;$E$72),$E$72-BD12,0))-BD71</f>
        <v>0</v>
      </c>
      <c r="BE72" s="177"/>
      <c r="BF72" s="177">
        <f>IF(AND(BF12&lt;=$E$72,BF13&lt;=$E$72),BF14,IF(AND(BF12&lt;=$E$72,BF13&gt;$E$72),$E$72-BF12,0))-BF71</f>
        <v>0</v>
      </c>
      <c r="BG72" s="177"/>
      <c r="BH72" s="177">
        <f>IF(AND(BH12&lt;=$E$72,BH13&lt;=$E$72),BH14,IF(AND(BH12&lt;=$E$72,BH13&gt;$E$72),$E$72-BH12,0))-BH71</f>
        <v>0</v>
      </c>
      <c r="BI72" s="177"/>
      <c r="BJ72" s="177">
        <f>IF(AND(BJ12&lt;=$E$72,BJ13&lt;=$E$72),BJ14,IF(AND(BJ12&lt;=$E$72,BJ13&gt;$E$72),$E$72-BJ12,0))-BJ71</f>
        <v>0</v>
      </c>
      <c r="BK72" s="177"/>
      <c r="BL72" s="177">
        <f>IF(AND(BL12&lt;=$E$72,BL13&lt;=$E$72),BL14,IF(AND(BL12&lt;=$E$72,BL13&gt;$E$72),$E$72-BL12,0))-BL71</f>
        <v>0</v>
      </c>
      <c r="BM72" s="177"/>
      <c r="BN72" s="177">
        <f>IF(AND(BN12&lt;=$E$72,BN13&lt;=$E$72),BN14,IF(AND(BN12&lt;=$E$72,BN13&gt;$E$72),$E$72-BN12,0))-BN71</f>
        <v>0</v>
      </c>
      <c r="BO72" s="177"/>
      <c r="BP72" s="177">
        <f>IF(AND(BP12&lt;=$E$72,BP13&lt;=$E$72),BP14,IF(AND(BP12&lt;=$E$72,BP13&gt;$E$72),$E$72-BP12,0))-BP71</f>
        <v>0</v>
      </c>
      <c r="BQ72" s="177"/>
      <c r="BR72" s="177">
        <f>IF(AND(BR12&lt;=$E$72,BR13&lt;=$E$72),BR14,IF(AND(BR12&lt;=$E$72,BR13&gt;$E$72),$E$72-BR12,0))-BR71</f>
        <v>0</v>
      </c>
      <c r="BS72" s="177"/>
      <c r="BT72" s="177">
        <f>IF(AND(BT12&lt;=$E$72,BT13&lt;=$E$72),BT14,IF(AND(BT12&lt;=$E$72,BT13&gt;$E$72),$E$72-BT12,0))-BT71</f>
        <v>0</v>
      </c>
      <c r="BU72" s="177"/>
      <c r="BV72" s="177">
        <f>IF(AND(BV12&lt;=$E$72,BV13&lt;=$E$72),BV14,IF(AND(BV12&lt;=$E$72,BV13&gt;$E$72),$E$72-BV12,0))-BV71</f>
        <v>0</v>
      </c>
      <c r="BW72" s="177"/>
      <c r="BX72" s="177">
        <f>IF(AND(BX12&lt;=$E$72,BX13&lt;=$E$72),BX14,IF(AND(BX12&lt;=$E$72,BX13&gt;$E$72),$E$72-BX12,0))-BX71</f>
        <v>0</v>
      </c>
      <c r="BY72" s="177"/>
      <c r="BZ72" s="177">
        <f>IF(AND(BZ12&lt;=$E$72,BZ13&lt;=$E$72),BZ14,IF(AND(BZ12&lt;=$E$72,BZ13&gt;$E$72),$E$72-BZ12,0))-BZ71</f>
        <v>0</v>
      </c>
      <c r="CA72" s="177"/>
      <c r="CB72" s="177">
        <f>IF(AND(CB12&lt;=$E$72,CB13&lt;=$E$72),CB14,IF(AND(CB12&lt;=$E$72,CB13&gt;$E$72),$E$72-CB12,0))-CB71</f>
        <v>0</v>
      </c>
      <c r="CC72" s="177"/>
      <c r="CD72" s="177">
        <f>IF(AND(CD12&lt;=$E$72,CD13&lt;=$E$72),CD14,IF(AND(CD12&lt;=$E$72,CD13&gt;$E$72),$E$72-CD12,0))-CD71</f>
        <v>0</v>
      </c>
      <c r="CE72" s="177"/>
      <c r="CF72" s="177">
        <f>IF(AND(CF12&lt;=$E$72,CF13&lt;=$E$72),CF14,IF(AND(CF12&lt;=$E$72,CF13&gt;$E$72),$E$72-CF12,0))-CF71</f>
        <v>0</v>
      </c>
      <c r="CG72" s="177"/>
      <c r="CH72" s="177">
        <f>IF(AND(CH12&lt;=$E$72,CH13&lt;=$E$72),CH14,IF(AND(CH12&lt;=$E$72,CH13&gt;$E$72),$E$72-CH12,0))-CH71</f>
        <v>0</v>
      </c>
      <c r="CI72" s="177"/>
      <c r="CJ72" s="177">
        <f>IF(AND(CJ12&lt;=$E$72,CJ13&lt;=$E$72),CJ14,IF(AND(CJ12&lt;=$E$72,CJ13&gt;$E$72),$E$72-CJ12,0))-CJ71</f>
        <v>0</v>
      </c>
      <c r="CK72" s="177"/>
      <c r="CL72" s="177">
        <f>IF(AND(CL12&lt;=$E$72,CL13&lt;=$E$72),CL14,IF(AND(CL12&lt;=$E$72,CL13&gt;$E$72),$E$72-CL12,0))-CL71</f>
        <v>0</v>
      </c>
      <c r="CM72" s="177"/>
      <c r="CN72" s="177">
        <f>IF(AND(CN12&lt;=$E$72,CN13&lt;=$E$72),CN14,IF(AND(CN12&lt;=$E$72,CN13&gt;$E$72),$E$72-CN12,0))-CN71</f>
        <v>0</v>
      </c>
      <c r="CO72" s="177"/>
      <c r="CP72" s="177">
        <f>IF(AND(CP12&lt;=$E$72,CP13&lt;=$E$72),CP14,IF(AND(CP12&lt;=$E$72,CP13&gt;$E$72),$E$72-CP12,0))-CP71</f>
        <v>0</v>
      </c>
      <c r="CQ72" s="177"/>
      <c r="CR72" s="177">
        <f>IF(AND(CR12&lt;=$E$72,CR13&lt;=$E$72),CR14,IF(AND(CR12&lt;=$E$72,CR13&gt;$E$72),$E$72-CR12,0))-CR71</f>
        <v>0</v>
      </c>
      <c r="CS72" s="177"/>
      <c r="CT72" s="177">
        <f>IF(AND(CT12&lt;=$E$72,CT13&lt;=$E$72),CT14,IF(AND(CT12&lt;=$E$72,CT13&gt;$E$72),$E$72-CT12,0))-CT71</f>
        <v>0</v>
      </c>
      <c r="CU72" s="177"/>
      <c r="CV72" s="177">
        <f>IF(AND(CV12&lt;=$E$72,CV13&lt;=$E$72),CV14,IF(AND(CV12&lt;=$E$72,CV13&gt;$E$72),$E$72-CV12,0))-CV71</f>
        <v>0</v>
      </c>
      <c r="CW72" s="177"/>
      <c r="CX72" s="177">
        <f>IF(AND(CX12&lt;=$E$72,CX13&lt;=$E$72),CX14,IF(AND(CX12&lt;=$E$72,CX13&gt;$E$72),$E$72-CX12,0))-CX71</f>
        <v>0</v>
      </c>
      <c r="CY72" s="177"/>
      <c r="CZ72" s="177">
        <f>IF(AND(CZ12&lt;=$E$72,CZ13&lt;=$E$72),CZ14,IF(AND(CZ12&lt;=$E$72,CZ13&gt;$E$72),$E$72-CZ12,0))-CZ71</f>
        <v>0</v>
      </c>
      <c r="DA72" s="177"/>
      <c r="DB72" s="177">
        <f>IF(AND(DB12&lt;=$E$72,DB13&lt;=$E$72),DB14,IF(AND(DB12&lt;=$E$72,DB13&gt;$E$72),$E$72-DB12,0))-DB71</f>
        <v>0</v>
      </c>
      <c r="DC72" s="177"/>
      <c r="DD72" s="177">
        <f>IF(AND(DD12&lt;=$E$72,DD13&lt;=$E$72),DD14,IF(AND(DD12&lt;=$E$72,DD13&gt;$E$72),$E$72-DD12,0))-DD71</f>
        <v>0</v>
      </c>
      <c r="DE72" s="177"/>
      <c r="DF72" s="177">
        <f>IF(AND(DF12&lt;=$E$72,DF13&lt;=$E$72),DF14,IF(AND(DF12&lt;=$E$72,DF13&gt;$E$72),$E$72-DF12,0))-DF71</f>
        <v>0</v>
      </c>
      <c r="DG72" s="177"/>
      <c r="DH72" s="177">
        <f>IF(AND(DH12&lt;=$E$72,DH13&lt;=$E$72),DH14,IF(AND(DH12&lt;=$E$72,DH13&gt;$E$72),$E$72-DH12,0))-DH71</f>
        <v>0</v>
      </c>
      <c r="DI72" s="177"/>
      <c r="DJ72" s="177">
        <f>IF(AND(DJ12&lt;=$E$72,DJ13&lt;=$E$72),DJ14,IF(AND(DJ12&lt;=$E$72,DJ13&gt;$E$72),$E$72-DJ12,0))-DJ71</f>
        <v>0</v>
      </c>
      <c r="DK72" s="177"/>
      <c r="DL72" s="177">
        <f>IF(AND(DL12&lt;=$E$72,DL13&lt;=$E$72),DL14,IF(AND(DL12&lt;=$E$72,DL13&gt;$E$72),$E$72-DL12,0))-DL71</f>
        <v>0</v>
      </c>
      <c r="DM72" s="177"/>
      <c r="DN72" s="177">
        <f>IF(AND(DN12&lt;=$E$72,DN13&lt;=$E$72),DN14,IF(AND(DN12&lt;=$E$72,DN13&gt;$E$72),$E$72-DN12,0))-DN71</f>
        <v>0</v>
      </c>
      <c r="DO72" s="177"/>
      <c r="DP72" s="177">
        <f>IF(AND(DP12&lt;=$E$72,DP13&lt;=$E$72),DP14,IF(AND(DP12&lt;=$E$72,DP13&gt;$E$72),$E$72-DP12,0))-DP71</f>
        <v>0</v>
      </c>
      <c r="DQ72" s="177"/>
      <c r="DR72" s="177">
        <f>IF(AND(DR12&lt;=$E$72,DR13&lt;=$E$72),DR14,IF(AND(DR12&lt;=$E$72,DR13&gt;$E$72),$E$72-DR12,0))-DR71</f>
        <v>0</v>
      </c>
      <c r="DS72" s="177"/>
      <c r="DT72" s="177">
        <f>IF(AND(DT12&lt;=$E$72,DT13&lt;=$E$72),DT14,IF(AND(DT12&lt;=$E$72,DT13&gt;$E$72),$E$72-DT12,0))-DT71</f>
        <v>0</v>
      </c>
      <c r="DU72" s="177"/>
      <c r="DV72" s="177">
        <f>IF(AND(DV12&lt;=$E$72,DV13&lt;=$E$72),DV14,IF(AND(DV12&lt;=$E$72,DV13&gt;$E$72),$E$72-DV12,0))-DV71</f>
        <v>0</v>
      </c>
      <c r="DW72" s="177"/>
      <c r="DX72" s="177">
        <f>IF(AND(DX12&lt;=$E$72,DX13&lt;=$E$72),DX14,IF(AND(DX12&lt;=$E$72,DX13&gt;$E$72),$E$72-DX12,0))-DX71</f>
        <v>0</v>
      </c>
      <c r="DY72" s="177"/>
      <c r="DZ72" s="178">
        <f t="shared" ref="DZ72:DZ128" si="5">SUM(F72:DY72)</f>
        <v>0</v>
      </c>
    </row>
    <row r="73" spans="2:130" ht="11.25" hidden="1" customHeight="1" x14ac:dyDescent="0.2">
      <c r="B73" s="333"/>
      <c r="C73" s="335"/>
      <c r="D73" s="175"/>
      <c r="E73" s="176">
        <v>50</v>
      </c>
      <c r="F73" s="177">
        <f>IF(AND(F12&lt;=$E$73,F13&lt;=$E$73),F14,IF(AND(F12&lt;=$E$73,F13&gt;$E$73),$E$73-F12,0))-F72-F71</f>
        <v>0</v>
      </c>
      <c r="G73" s="177"/>
      <c r="H73" s="177">
        <f>IF(AND(H12&lt;=$E$73,H13&lt;=$E$73),H14,IF(AND(H12&lt;=$E$73,H13&gt;$E$73),$E$73-H12,0))-H72-H71</f>
        <v>0</v>
      </c>
      <c r="I73" s="177"/>
      <c r="J73" s="177">
        <f>IF(AND(J12&lt;=$E$73,J13&lt;=$E$73),J14,IF(AND(J12&lt;=$E$73,J13&gt;$E$73),$E$73-J12,0))-J72-J71</f>
        <v>0</v>
      </c>
      <c r="K73" s="177"/>
      <c r="L73" s="177">
        <f>IF(AND(L12&lt;=$E$73,L13&lt;=$E$73),L14,IF(AND(L12&lt;=$E$73,L13&gt;$E$73),$E$73-L12,0))-L72-L71</f>
        <v>0</v>
      </c>
      <c r="M73" s="177"/>
      <c r="N73" s="177">
        <f>IF(AND(N12&lt;=$E$73,N13&lt;=$E$73),N14,IF(AND(N12&lt;=$E$73,N13&gt;$E$73),$E$73-N12,0))-N72-N71</f>
        <v>0</v>
      </c>
      <c r="O73" s="177"/>
      <c r="P73" s="177">
        <f>IF(AND(P12&lt;=$E$73,P13&lt;=$E$73),P14,IF(AND(P12&lt;=$E$73,P13&gt;$E$73),$E$73-P12,0))-P72-P71</f>
        <v>0</v>
      </c>
      <c r="Q73" s="177"/>
      <c r="R73" s="177">
        <f>IF(AND(R12&lt;=$E$73,R13&lt;=$E$73),R14,IF(AND(R12&lt;=$E$73,R13&gt;$E$73),$E$73-R12,0))-R72-R71</f>
        <v>0</v>
      </c>
      <c r="S73" s="177"/>
      <c r="T73" s="177">
        <f>IF(AND(T12&lt;=$E$73,T13&lt;=$E$73),T14,IF(AND(T12&lt;=$E$73,T13&gt;$E$73),$E$73-T12,0))-T72-T71</f>
        <v>0</v>
      </c>
      <c r="U73" s="177"/>
      <c r="V73" s="177">
        <f>IF(AND(V12&lt;=$E$73,V13&lt;=$E$73),V14,IF(AND(V12&lt;=$E$73,V13&gt;$E$73),$E$73-V12,0))-V72-V71</f>
        <v>0</v>
      </c>
      <c r="W73" s="177"/>
      <c r="X73" s="177">
        <f>IF(AND(X12&lt;=$E$73,X13&lt;=$E$73),X14,IF(AND(X12&lt;=$E$73,X13&gt;$E$73),$E$73-X12,0))-X72-X71</f>
        <v>0</v>
      </c>
      <c r="Y73" s="177"/>
      <c r="Z73" s="177">
        <f>IF(AND(Z12&lt;=$E$73,Z13&lt;=$E$73),Z14,IF(AND(Z12&lt;=$E$73,Z13&gt;$E$73),$E$73-Z12,0))-Z72-Z71</f>
        <v>0</v>
      </c>
      <c r="AA73" s="177"/>
      <c r="AB73" s="177">
        <f>IF(AND(AB12&lt;=$E$73,AB13&lt;=$E$73),AB14,IF(AND(AB12&lt;=$E$73,AB13&gt;$E$73),$E$73-AB12,0))-AB72-AB71</f>
        <v>0</v>
      </c>
      <c r="AC73" s="177"/>
      <c r="AD73" s="177">
        <f>IF(AND(AD12&lt;=$E$73,AD13&lt;=$E$73),AD14,IF(AND(AD12&lt;=$E$73,AD13&gt;$E$73),$E$73-AD12,0))-AD72-AD71</f>
        <v>0</v>
      </c>
      <c r="AE73" s="177"/>
      <c r="AF73" s="177">
        <f>IF(AND(AF12&lt;=$E$73,AF13&lt;=$E$73),AF14,IF(AND(AF12&lt;=$E$73,AF13&gt;$E$73),$E$73-AF12,0))-AF72-AF71</f>
        <v>0</v>
      </c>
      <c r="AG73" s="177"/>
      <c r="AH73" s="177">
        <f>IF(AND(AH12&lt;=$E$73,AH13&lt;=$E$73),AH14,IF(AND(AH12&lt;=$E$73,AH13&gt;$E$73),$E$73-AH12,0))-AH72-AH71</f>
        <v>0</v>
      </c>
      <c r="AI73" s="177"/>
      <c r="AJ73" s="177">
        <f>IF(AND(AJ12&lt;=$E$73,AJ13&lt;=$E$73),AJ14,IF(AND(AJ12&lt;=$E$73,AJ13&gt;$E$73),$E$73-AJ12,0))-AJ72-AJ71</f>
        <v>0</v>
      </c>
      <c r="AK73" s="177"/>
      <c r="AL73" s="177">
        <f>IF(AND(AL12&lt;=$E$73,AL13&lt;=$E$73),AL14,IF(AND(AL12&lt;=$E$73,AL13&gt;$E$73),$E$73-AL12,0))-AL72-AL71</f>
        <v>0</v>
      </c>
      <c r="AM73" s="177"/>
      <c r="AN73" s="177">
        <f>IF(AND(AN12&lt;=$E$73,AN13&lt;=$E$73),AN14,IF(AND(AN12&lt;=$E$73,AN13&gt;$E$73),$E$73-AN12,0))-AN72-AN71</f>
        <v>0</v>
      </c>
      <c r="AO73" s="177"/>
      <c r="AP73" s="177">
        <f>IF(AND(AP12&lt;=$E$73,AP13&lt;=$E$73),AP14,IF(AND(AP12&lt;=$E$73,AP13&gt;$E$73),$E$73-AP12,0))-AP72-AP71</f>
        <v>0</v>
      </c>
      <c r="AQ73" s="177"/>
      <c r="AR73" s="177">
        <f>IF(AND(AR12&lt;=$E$73,AR13&lt;=$E$73),AR14,IF(AND(AR12&lt;=$E$73,AR13&gt;$E$73),$E$73-AR12,0))-AR72-AR71</f>
        <v>0</v>
      </c>
      <c r="AS73" s="177"/>
      <c r="AT73" s="177">
        <f>IF(AND(AT12&lt;=$E$73,AT13&lt;=$E$73),AT14,IF(AND(AT12&lt;=$E$73,AT13&gt;$E$73),$E$73-AT12,0))-AT72-AT71</f>
        <v>0</v>
      </c>
      <c r="AU73" s="177"/>
      <c r="AV73" s="177">
        <f>IF(AND(AV12&lt;=$E$73,AV13&lt;=$E$73),AV14,IF(AND(AV12&lt;=$E$73,AV13&gt;$E$73),$E$73-AV12,0))-AV72-AV71</f>
        <v>0</v>
      </c>
      <c r="AW73" s="177"/>
      <c r="AX73" s="177">
        <f>IF(AND(AX12&lt;=$E$73,AX13&lt;=$E$73),AX14,IF(AND(AX12&lt;=$E$73,AX13&gt;$E$73),$E$73-AX12,0))-AX72-AX71</f>
        <v>0</v>
      </c>
      <c r="AY73" s="177"/>
      <c r="AZ73" s="177">
        <f>IF(AND(AZ12&lt;=$E$73,AZ13&lt;=$E$73),AZ14,IF(AND(AZ12&lt;=$E$73,AZ13&gt;$E$73),$E$73-AZ12,0))-AZ72-AZ71</f>
        <v>0</v>
      </c>
      <c r="BA73" s="177"/>
      <c r="BB73" s="177">
        <f>IF(AND(BB12&lt;=$E$73,BB13&lt;=$E$73),BB14,IF(AND(BB12&lt;=$E$73,BB13&gt;$E$73),$E$73-BB12,0))-BB72-BB71</f>
        <v>0</v>
      </c>
      <c r="BC73" s="177"/>
      <c r="BD73" s="177">
        <f>IF(AND(BD12&lt;=$E$73,BD13&lt;=$E$73),BD14,IF(AND(BD12&lt;=$E$73,BD13&gt;$E$73),$E$73-BD12,0))-BD72-BD71</f>
        <v>0</v>
      </c>
      <c r="BE73" s="177"/>
      <c r="BF73" s="177">
        <f>IF(AND(BF12&lt;=$E$73,BF13&lt;=$E$73),BF14,IF(AND(BF12&lt;=$E$73,BF13&gt;$E$73),$E$73-BF12,0))-BF72-BF71</f>
        <v>0</v>
      </c>
      <c r="BG73" s="177"/>
      <c r="BH73" s="177">
        <f>IF(AND(BH12&lt;=$E$73,BH13&lt;=$E$73),BH14,IF(AND(BH12&lt;=$E$73,BH13&gt;$E$73),$E$73-BH12,0))-BH72-BH71</f>
        <v>0</v>
      </c>
      <c r="BI73" s="177"/>
      <c r="BJ73" s="177">
        <f>IF(AND(BJ12&lt;=$E$73,BJ13&lt;=$E$73),BJ14,IF(AND(BJ12&lt;=$E$73,BJ13&gt;$E$73),$E$73-BJ12,0))-BJ72-BJ71</f>
        <v>0</v>
      </c>
      <c r="BK73" s="177"/>
      <c r="BL73" s="177">
        <f>IF(AND(BL12&lt;=$E$73,BL13&lt;=$E$73),BL14,IF(AND(BL12&lt;=$E$73,BL13&gt;$E$73),$E$73-BL12,0))-BL72-BL71</f>
        <v>0</v>
      </c>
      <c r="BM73" s="177"/>
      <c r="BN73" s="177">
        <f>IF(AND(BN12&lt;=$E$73,BN13&lt;=$E$73),BN14,IF(AND(BN12&lt;=$E$73,BN13&gt;$E$73),$E$73-BN12,0))-BN72-BN71</f>
        <v>0</v>
      </c>
      <c r="BO73" s="177"/>
      <c r="BP73" s="177">
        <f>IF(AND(BP12&lt;=$E$73,BP13&lt;=$E$73),BP14,IF(AND(BP12&lt;=$E$73,BP13&gt;$E$73),$E$73-BP12,0))-BP72-BP71</f>
        <v>0</v>
      </c>
      <c r="BQ73" s="177"/>
      <c r="BR73" s="177">
        <f>IF(AND(BR12&lt;=$E$73,BR13&lt;=$E$73),BR14,IF(AND(BR12&lt;=$E$73,BR13&gt;$E$73),$E$73-BR12,0))-BR72-BR71</f>
        <v>0</v>
      </c>
      <c r="BS73" s="177"/>
      <c r="BT73" s="177">
        <f>IF(AND(BT12&lt;=$E$73,BT13&lt;=$E$73),BT14,IF(AND(BT12&lt;=$E$73,BT13&gt;$E$73),$E$73-BT12,0))-BT72-BT71</f>
        <v>0</v>
      </c>
      <c r="BU73" s="177"/>
      <c r="BV73" s="177">
        <f>IF(AND(BV12&lt;=$E$73,BV13&lt;=$E$73),BV14,IF(AND(BV12&lt;=$E$73,BV13&gt;$E$73),$E$73-BV12,0))-BV72-BV71</f>
        <v>0</v>
      </c>
      <c r="BW73" s="177"/>
      <c r="BX73" s="177">
        <f>IF(AND(BX12&lt;=$E$73,BX13&lt;=$E$73),BX14,IF(AND(BX12&lt;=$E$73,BX13&gt;$E$73),$E$73-BX12,0))-BX72-BX71</f>
        <v>0</v>
      </c>
      <c r="BY73" s="177"/>
      <c r="BZ73" s="177">
        <f>IF(AND(BZ12&lt;=$E$73,BZ13&lt;=$E$73),BZ14,IF(AND(BZ12&lt;=$E$73,BZ13&gt;$E$73),$E$73-BZ12,0))-BZ72-BZ71</f>
        <v>0</v>
      </c>
      <c r="CA73" s="177"/>
      <c r="CB73" s="177">
        <f>IF(AND(CB12&lt;=$E$73,CB13&lt;=$E$73),CB14,IF(AND(CB12&lt;=$E$73,CB13&gt;$E$73),$E$73-CB12,0))-CB72-CB71</f>
        <v>0</v>
      </c>
      <c r="CC73" s="177"/>
      <c r="CD73" s="177">
        <f>IF(AND(CD12&lt;=$E$73,CD13&lt;=$E$73),CD14,IF(AND(CD12&lt;=$E$73,CD13&gt;$E$73),$E$73-CD12,0))-CD72-CD71</f>
        <v>0</v>
      </c>
      <c r="CE73" s="177"/>
      <c r="CF73" s="177">
        <f>IF(AND(CF12&lt;=$E$73,CF13&lt;=$E$73),CF14,IF(AND(CF12&lt;=$E$73,CF13&gt;$E$73),$E$73-CF12,0))-CF72-CF71</f>
        <v>0</v>
      </c>
      <c r="CG73" s="177"/>
      <c r="CH73" s="177">
        <f>IF(AND(CH12&lt;=$E$73,CH13&lt;=$E$73),CH14,IF(AND(CH12&lt;=$E$73,CH13&gt;$E$73),$E$73-CH12,0))-CH72-CH71</f>
        <v>0</v>
      </c>
      <c r="CI73" s="177"/>
      <c r="CJ73" s="177">
        <f>IF(AND(CJ12&lt;=$E$73,CJ13&lt;=$E$73),CJ14,IF(AND(CJ12&lt;=$E$73,CJ13&gt;$E$73),$E$73-CJ12,0))-CJ72-CJ71</f>
        <v>0</v>
      </c>
      <c r="CK73" s="177"/>
      <c r="CL73" s="177">
        <f>IF(AND(CL12&lt;=$E$73,CL13&lt;=$E$73),CL14,IF(AND(CL12&lt;=$E$73,CL13&gt;$E$73),$E$73-CL12,0))-CL72-CL71</f>
        <v>0</v>
      </c>
      <c r="CM73" s="177"/>
      <c r="CN73" s="177">
        <f>IF(AND(CN12&lt;=$E$73,CN13&lt;=$E$73),CN14,IF(AND(CN12&lt;=$E$73,CN13&gt;$E$73),$E$73-CN12,0))-CN72-CN71</f>
        <v>0</v>
      </c>
      <c r="CO73" s="177"/>
      <c r="CP73" s="177">
        <f>IF(AND(CP12&lt;=$E$73,CP13&lt;=$E$73),CP14,IF(AND(CP12&lt;=$E$73,CP13&gt;$E$73),$E$73-CP12,0))-CP72-CP71</f>
        <v>0</v>
      </c>
      <c r="CQ73" s="177"/>
      <c r="CR73" s="177">
        <f>IF(AND(CR12&lt;=$E$73,CR13&lt;=$E$73),CR14,IF(AND(CR12&lt;=$E$73,CR13&gt;$E$73),$E$73-CR12,0))-CR72-CR71</f>
        <v>0</v>
      </c>
      <c r="CS73" s="177"/>
      <c r="CT73" s="177">
        <f>IF(AND(CT12&lt;=$E$73,CT13&lt;=$E$73),CT14,IF(AND(CT12&lt;=$E$73,CT13&gt;$E$73),$E$73-CT12,0))-CT72-CT71</f>
        <v>0</v>
      </c>
      <c r="CU73" s="177"/>
      <c r="CV73" s="177">
        <f>IF(AND(CV12&lt;=$E$73,CV13&lt;=$E$73),CV14,IF(AND(CV12&lt;=$E$73,CV13&gt;$E$73),$E$73-CV12,0))-CV72-CV71</f>
        <v>0</v>
      </c>
      <c r="CW73" s="177"/>
      <c r="CX73" s="177">
        <f>IF(AND(CX12&lt;=$E$73,CX13&lt;=$E$73),CX14,IF(AND(CX12&lt;=$E$73,CX13&gt;$E$73),$E$73-CX12,0))-CX72-CX71</f>
        <v>0</v>
      </c>
      <c r="CY73" s="177"/>
      <c r="CZ73" s="177">
        <f>IF(AND(CZ12&lt;=$E$73,CZ13&lt;=$E$73),CZ14,IF(AND(CZ12&lt;=$E$73,CZ13&gt;$E$73),$E$73-CZ12,0))-CZ72-CZ71</f>
        <v>0</v>
      </c>
      <c r="DA73" s="177"/>
      <c r="DB73" s="177">
        <f>IF(AND(DB12&lt;=$E$73,DB13&lt;=$E$73),DB14,IF(AND(DB12&lt;=$E$73,DB13&gt;$E$73),$E$73-DB12,0))-DB72-DB71</f>
        <v>0</v>
      </c>
      <c r="DC73" s="177"/>
      <c r="DD73" s="177">
        <f>IF(AND(DD12&lt;=$E$73,DD13&lt;=$E$73),DD14,IF(AND(DD12&lt;=$E$73,DD13&gt;$E$73),$E$73-DD12,0))-DD72-DD71</f>
        <v>0</v>
      </c>
      <c r="DE73" s="177"/>
      <c r="DF73" s="177">
        <f>IF(AND(DF12&lt;=$E$73,DF13&lt;=$E$73),DF14,IF(AND(DF12&lt;=$E$73,DF13&gt;$E$73),$E$73-DF12,0))-DF72-DF71</f>
        <v>0</v>
      </c>
      <c r="DG73" s="177"/>
      <c r="DH73" s="177">
        <f>IF(AND(DH12&lt;=$E$73,DH13&lt;=$E$73),DH14,IF(AND(DH12&lt;=$E$73,DH13&gt;$E$73),$E$73-DH12,0))-DH72-DH71</f>
        <v>0</v>
      </c>
      <c r="DI73" s="177"/>
      <c r="DJ73" s="177">
        <f>IF(AND(DJ12&lt;=$E$73,DJ13&lt;=$E$73),DJ14,IF(AND(DJ12&lt;=$E$73,DJ13&gt;$E$73),$E$73-DJ12,0))-DJ72-DJ71</f>
        <v>0</v>
      </c>
      <c r="DK73" s="177"/>
      <c r="DL73" s="177">
        <f>IF(AND(DL12&lt;=$E$73,DL13&lt;=$E$73),DL14,IF(AND(DL12&lt;=$E$73,DL13&gt;$E$73),$E$73-DL12,0))-DL72-DL71</f>
        <v>0</v>
      </c>
      <c r="DM73" s="177"/>
      <c r="DN73" s="177">
        <f>IF(AND(DN12&lt;=$E$73,DN13&lt;=$E$73),DN14,IF(AND(DN12&lt;=$E$73,DN13&gt;$E$73),$E$73-DN12,0))-DN72-DN71</f>
        <v>0</v>
      </c>
      <c r="DO73" s="177"/>
      <c r="DP73" s="177">
        <f>IF(AND(DP12&lt;=$E$73,DP13&lt;=$E$73),DP14,IF(AND(DP12&lt;=$E$73,DP13&gt;$E$73),$E$73-DP12,0))-DP72-DP71</f>
        <v>0</v>
      </c>
      <c r="DQ73" s="177"/>
      <c r="DR73" s="177">
        <f>IF(AND(DR12&lt;=$E$73,DR13&lt;=$E$73),DR14,IF(AND(DR12&lt;=$E$73,DR13&gt;$E$73),$E$73-DR12,0))-DR72-DR71</f>
        <v>0</v>
      </c>
      <c r="DS73" s="177"/>
      <c r="DT73" s="177">
        <f>IF(AND(DT12&lt;=$E$73,DT13&lt;=$E$73),DT14,IF(AND(DT12&lt;=$E$73,DT13&gt;$E$73),$E$73-DT12,0))-DT72-DT71</f>
        <v>0</v>
      </c>
      <c r="DU73" s="177"/>
      <c r="DV73" s="177">
        <f>IF(AND(DV12&lt;=$E$73,DV13&lt;=$E$73),DV14,IF(AND(DV12&lt;=$E$73,DV13&gt;$E$73),$E$73-DV12,0))-DV72-DV71</f>
        <v>0</v>
      </c>
      <c r="DW73" s="177"/>
      <c r="DX73" s="177">
        <f>IF(AND(DX12&lt;=$E$73,DX13&lt;=$E$73),DX14,IF(AND(DX12&lt;=$E$73,DX13&gt;$E$73),$E$73-DX12,0))-DX72-DX71</f>
        <v>0</v>
      </c>
      <c r="DY73" s="177"/>
      <c r="DZ73" s="178">
        <f t="shared" si="5"/>
        <v>0</v>
      </c>
    </row>
    <row r="74" spans="2:130" ht="11.25" hidden="1" customHeight="1" x14ac:dyDescent="0.2">
      <c r="B74" s="333"/>
      <c r="C74" s="335"/>
      <c r="D74" s="175"/>
      <c r="E74" s="176">
        <v>2000</v>
      </c>
      <c r="F74" s="177">
        <f>IF(AND(F12&lt;=$E$74,F13&lt;=$E$74),F14,IF(AND(F12&lt;=$E$74,F13&gt;$E$74),$E$74-F12,0))-F73-F72-F71</f>
        <v>0</v>
      </c>
      <c r="G74" s="177"/>
      <c r="H74" s="177">
        <f>IF(AND(H12&lt;=$E$74,H13&lt;=$E$74),H14,IF(AND(H12&lt;=$E$74,H13&gt;$E$74),$E$74-H12,0))-H73-H72-H71</f>
        <v>0</v>
      </c>
      <c r="I74" s="177"/>
      <c r="J74" s="177">
        <f>IF(AND(J12&lt;=$E$74,J13&lt;=$E$74),J14,IF(AND(J12&lt;=$E$74,J13&gt;$E$74),$E$74-J12,0))-J73-J72-J71</f>
        <v>0</v>
      </c>
      <c r="K74" s="177"/>
      <c r="L74" s="177">
        <f>IF(AND(L12&lt;=$E$74,L13&lt;=$E$74),L14,IF(AND(L12&lt;=$E$74,L13&gt;$E$74),$E$74-L12,0))-L73-L72-L71</f>
        <v>0</v>
      </c>
      <c r="M74" s="177"/>
      <c r="N74" s="177">
        <f>IF(AND(N12&lt;=$E$74,N13&lt;=$E$74),N14,IF(AND(N12&lt;=$E$74,N13&gt;$E$74),$E$74-N12,0))-N73-N72-N71</f>
        <v>0</v>
      </c>
      <c r="O74" s="177"/>
      <c r="P74" s="177">
        <f>IF(AND(P12&lt;=$E$74,P13&lt;=$E$74),P14,IF(AND(P12&lt;=$E$74,P13&gt;$E$74),$E$74-P12,0))-P73-P72-P71</f>
        <v>0</v>
      </c>
      <c r="Q74" s="177"/>
      <c r="R74" s="177">
        <f>IF(AND(R12&lt;=$E$74,R13&lt;=$E$74),R14,IF(AND(R12&lt;=$E$74,R13&gt;$E$74),$E$74-R12,0))-R73-R72-R71</f>
        <v>0</v>
      </c>
      <c r="S74" s="177"/>
      <c r="T74" s="177">
        <f>IF(AND(T12&lt;=$E$74,T13&lt;=$E$74),T14,IF(AND(T12&lt;=$E$74,T13&gt;$E$74),$E$74-T12,0))-T73-T72-T71</f>
        <v>0</v>
      </c>
      <c r="U74" s="177"/>
      <c r="V74" s="177">
        <f>IF(AND(V12&lt;=$E$74,V13&lt;=$E$74),V14,IF(AND(V12&lt;=$E$74,V13&gt;$E$74),$E$74-V12,0))-V73-V72-V71</f>
        <v>0</v>
      </c>
      <c r="W74" s="177"/>
      <c r="X74" s="177">
        <f>IF(AND(X12&lt;=$E$74,X13&lt;=$E$74),X14,IF(AND(X12&lt;=$E$74,X13&gt;$E$74),$E$74-X12,0))-X73-X72-X71</f>
        <v>0</v>
      </c>
      <c r="Y74" s="177"/>
      <c r="Z74" s="177">
        <f>IF(AND(Z12&lt;=$E$74,Z13&lt;=$E$74),Z14,IF(AND(Z12&lt;=$E$74,Z13&gt;$E$74),$E$74-Z12,0))-Z73-Z72-Z71</f>
        <v>0</v>
      </c>
      <c r="AA74" s="177"/>
      <c r="AB74" s="177">
        <f>IF(AND(AB12&lt;=$E$74,AB13&lt;=$E$74),AB14,IF(AND(AB12&lt;=$E$74,AB13&gt;$E$74),$E$74-AB12,0))-AB73-AB72-AB71</f>
        <v>0</v>
      </c>
      <c r="AC74" s="177"/>
      <c r="AD74" s="177">
        <f>IF(AND(AD12&lt;=$E$74,AD13&lt;=$E$74),AD14,IF(AND(AD12&lt;=$E$74,AD13&gt;$E$74),$E$74-AD12,0))-AD73-AD72-AD71</f>
        <v>0</v>
      </c>
      <c r="AE74" s="177"/>
      <c r="AF74" s="177">
        <f>IF(AND(AF12&lt;=$E$74,AF13&lt;=$E$74),AF14,IF(AND(AF12&lt;=$E$74,AF13&gt;$E$74),$E$74-AF12,0))-AF73-AF72-AF71</f>
        <v>0</v>
      </c>
      <c r="AG74" s="177"/>
      <c r="AH74" s="177">
        <f>IF(AND(AH12&lt;=$E$74,AH13&lt;=$E$74),AH14,IF(AND(AH12&lt;=$E$74,AH13&gt;$E$74),$E$74-AH12,0))-AH73-AH72-AH71</f>
        <v>0</v>
      </c>
      <c r="AI74" s="177"/>
      <c r="AJ74" s="177">
        <f>IF(AND(AJ12&lt;=$E$74,AJ13&lt;=$E$74),AJ14,IF(AND(AJ12&lt;=$E$74,AJ13&gt;$E$74),$E$74-AJ12,0))-AJ73-AJ72-AJ71</f>
        <v>0</v>
      </c>
      <c r="AK74" s="177"/>
      <c r="AL74" s="177">
        <f>IF(AND(AL12&lt;=$E$74,AL13&lt;=$E$74),AL14,IF(AND(AL12&lt;=$E$74,AL13&gt;$E$74),$E$74-AL12,0))-AL73-AL72-AL71</f>
        <v>0</v>
      </c>
      <c r="AM74" s="177"/>
      <c r="AN74" s="177">
        <f>IF(AND(AN12&lt;=$E$74,AN13&lt;=$E$74),AN14,IF(AND(AN12&lt;=$E$74,AN13&gt;$E$74),$E$74-AN12,0))-AN73-AN72-AN71</f>
        <v>0</v>
      </c>
      <c r="AO74" s="177"/>
      <c r="AP74" s="177">
        <f>IF(AND(AP12&lt;=$E$74,AP13&lt;=$E$74),AP14,IF(AND(AP12&lt;=$E$74,AP13&gt;$E$74),$E$74-AP12,0))-AP73-AP72-AP71</f>
        <v>0</v>
      </c>
      <c r="AQ74" s="177"/>
      <c r="AR74" s="177">
        <f>IF(AND(AR12&lt;=$E$74,AR13&lt;=$E$74),AR14,IF(AND(AR12&lt;=$E$74,AR13&gt;$E$74),$E$74-AR12,0))-AR73-AR72-AR71</f>
        <v>0</v>
      </c>
      <c r="AS74" s="177"/>
      <c r="AT74" s="177">
        <f>IF(AND(AT12&lt;=$E$74,AT13&lt;=$E$74),AT14,IF(AND(AT12&lt;=$E$74,AT13&gt;$E$74),$E$74-AT12,0))-AT73-AT72-AT71</f>
        <v>0</v>
      </c>
      <c r="AU74" s="177"/>
      <c r="AV74" s="177">
        <f>IF(AND(AV12&lt;=$E$74,AV13&lt;=$E$74),AV14,IF(AND(AV12&lt;=$E$74,AV13&gt;$E$74),$E$74-AV12,0))-AV73-AV72-AV71</f>
        <v>0</v>
      </c>
      <c r="AW74" s="177"/>
      <c r="AX74" s="177">
        <f>IF(AND(AX12&lt;=$E$74,AX13&lt;=$E$74),AX14,IF(AND(AX12&lt;=$E$74,AX13&gt;$E$74),$E$74-AX12,0))-AX73-AX72-AX71</f>
        <v>0</v>
      </c>
      <c r="AY74" s="177"/>
      <c r="AZ74" s="177">
        <f>IF(AND(AZ12&lt;=$E$74,AZ13&lt;=$E$74),AZ14,IF(AND(AZ12&lt;=$E$74,AZ13&gt;$E$74),$E$74-AZ12,0))-AZ73-AZ72-AZ71</f>
        <v>0</v>
      </c>
      <c r="BA74" s="177"/>
      <c r="BB74" s="177">
        <f>IF(AND(BB12&lt;=$E$74,BB13&lt;=$E$74),BB14,IF(AND(BB12&lt;=$E$74,BB13&gt;$E$74),$E$74-BB12,0))-BB73-BB72-BB71</f>
        <v>0</v>
      </c>
      <c r="BC74" s="177"/>
      <c r="BD74" s="177">
        <f>IF(AND(BD12&lt;=$E$74,BD13&lt;=$E$74),BD14,IF(AND(BD12&lt;=$E$74,BD13&gt;$E$74),$E$74-BD12,0))-BD73-BD72-BD71</f>
        <v>0</v>
      </c>
      <c r="BE74" s="177"/>
      <c r="BF74" s="177">
        <f>IF(AND(BF12&lt;=$E$74,BF13&lt;=$E$74),BF14,IF(AND(BF12&lt;=$E$74,BF13&gt;$E$74),$E$74-BF12,0))-BF73-BF72-BF71</f>
        <v>0</v>
      </c>
      <c r="BG74" s="177"/>
      <c r="BH74" s="177">
        <f>IF(AND(BH12&lt;=$E$74,BH13&lt;=$E$74),BH14,IF(AND(BH12&lt;=$E$74,BH13&gt;$E$74),$E$74-BH12,0))-BH73-BH72-BH71</f>
        <v>0</v>
      </c>
      <c r="BI74" s="177"/>
      <c r="BJ74" s="177">
        <f>IF(AND(BJ12&lt;=$E$74,BJ13&lt;=$E$74),BJ14,IF(AND(BJ12&lt;=$E$74,BJ13&gt;$E$74),$E$74-BJ12,0))-BJ73-BJ72-BJ71</f>
        <v>0</v>
      </c>
      <c r="BK74" s="177"/>
      <c r="BL74" s="177">
        <f>IF(AND(BL12&lt;=$E$74,BL13&lt;=$E$74),BL14,IF(AND(BL12&lt;=$E$74,BL13&gt;$E$74),$E$74-BL12,0))-BL73-BL72-BL71</f>
        <v>0</v>
      </c>
      <c r="BM74" s="177"/>
      <c r="BN74" s="177">
        <f>IF(AND(BN12&lt;=$E$74,BN13&lt;=$E$74),BN14,IF(AND(BN12&lt;=$E$74,BN13&gt;$E$74),$E$74-BN12,0))-BN73-BN72-BN71</f>
        <v>0</v>
      </c>
      <c r="BO74" s="177"/>
      <c r="BP74" s="177">
        <f>IF(AND(BP12&lt;=$E$74,BP13&lt;=$E$74),BP14,IF(AND(BP12&lt;=$E$74,BP13&gt;$E$74),$E$74-BP12,0))-BP73-BP72-BP71</f>
        <v>0</v>
      </c>
      <c r="BQ74" s="177"/>
      <c r="BR74" s="177">
        <f>IF(AND(BR12&lt;=$E$74,BR13&lt;=$E$74),BR14,IF(AND(BR12&lt;=$E$74,BR13&gt;$E$74),$E$74-BR12,0))-BR73-BR72-BR71</f>
        <v>0</v>
      </c>
      <c r="BS74" s="177"/>
      <c r="BT74" s="177">
        <f>IF(AND(BT12&lt;=$E$74,BT13&lt;=$E$74),BT14,IF(AND(BT12&lt;=$E$74,BT13&gt;$E$74),$E$74-BT12,0))-BT73-BT72-BT71</f>
        <v>0</v>
      </c>
      <c r="BU74" s="177"/>
      <c r="BV74" s="177">
        <f>IF(AND(BV12&lt;=$E$74,BV13&lt;=$E$74),BV14,IF(AND(BV12&lt;=$E$74,BV13&gt;$E$74),$E$74-BV12,0))-BV73-BV72-BV71</f>
        <v>0</v>
      </c>
      <c r="BW74" s="177"/>
      <c r="BX74" s="177">
        <f>IF(AND(BX12&lt;=$E$74,BX13&lt;=$E$74),BX14,IF(AND(BX12&lt;=$E$74,BX13&gt;$E$74),$E$74-BX12,0))-BX73-BX72-BX71</f>
        <v>0</v>
      </c>
      <c r="BY74" s="177"/>
      <c r="BZ74" s="177">
        <f>IF(AND(BZ12&lt;=$E$74,BZ13&lt;=$E$74),BZ14,IF(AND(BZ12&lt;=$E$74,BZ13&gt;$E$74),$E$74-BZ12,0))-BZ73-BZ72-BZ71</f>
        <v>0</v>
      </c>
      <c r="CA74" s="177"/>
      <c r="CB74" s="177">
        <f>IF(AND(CB12&lt;=$E$74,CB13&lt;=$E$74),CB14,IF(AND(CB12&lt;=$E$74,CB13&gt;$E$74),$E$74-CB12,0))-CB73-CB72-CB71</f>
        <v>0</v>
      </c>
      <c r="CC74" s="177"/>
      <c r="CD74" s="177">
        <f>IF(AND(CD12&lt;=$E$74,CD13&lt;=$E$74),CD14,IF(AND(CD12&lt;=$E$74,CD13&gt;$E$74),$E$74-CD12,0))-CD73-CD72-CD71</f>
        <v>0</v>
      </c>
      <c r="CE74" s="177"/>
      <c r="CF74" s="177">
        <f>IF(AND(CF12&lt;=$E$74,CF13&lt;=$E$74),CF14,IF(AND(CF12&lt;=$E$74,CF13&gt;$E$74),$E$74-CF12,0))-CF73-CF72-CF71</f>
        <v>0</v>
      </c>
      <c r="CG74" s="177"/>
      <c r="CH74" s="177">
        <f>IF(AND(CH12&lt;=$E$74,CH13&lt;=$E$74),CH14,IF(AND(CH12&lt;=$E$74,CH13&gt;$E$74),$E$74-CH12,0))-CH73-CH72-CH71</f>
        <v>0</v>
      </c>
      <c r="CI74" s="177"/>
      <c r="CJ74" s="177">
        <f>IF(AND(CJ12&lt;=$E$74,CJ13&lt;=$E$74),CJ14,IF(AND(CJ12&lt;=$E$74,CJ13&gt;$E$74),$E$74-CJ12,0))-CJ73-CJ72-CJ71</f>
        <v>0</v>
      </c>
      <c r="CK74" s="177"/>
      <c r="CL74" s="177">
        <f>IF(AND(CL12&lt;=$E$74,CL13&lt;=$E$74),CL14,IF(AND(CL12&lt;=$E$74,CL13&gt;$E$74),$E$74-CL12,0))-CL73-CL72-CL71</f>
        <v>0</v>
      </c>
      <c r="CM74" s="177"/>
      <c r="CN74" s="177">
        <f>IF(AND(CN12&lt;=$E$74,CN13&lt;=$E$74),CN14,IF(AND(CN12&lt;=$E$74,CN13&gt;$E$74),$E$74-CN12,0))-CN73-CN72-CN71</f>
        <v>0</v>
      </c>
      <c r="CO74" s="177"/>
      <c r="CP74" s="177">
        <f>IF(AND(CP12&lt;=$E$74,CP13&lt;=$E$74),CP14,IF(AND(CP12&lt;=$E$74,CP13&gt;$E$74),$E$74-CP12,0))-CP73-CP72-CP71</f>
        <v>0</v>
      </c>
      <c r="CQ74" s="177"/>
      <c r="CR74" s="177">
        <f>IF(AND(CR12&lt;=$E$74,CR13&lt;=$E$74),CR14,IF(AND(CR12&lt;=$E$74,CR13&gt;$E$74),$E$74-CR12,0))-CR73-CR72-CR71</f>
        <v>0</v>
      </c>
      <c r="CS74" s="177"/>
      <c r="CT74" s="177">
        <f>IF(AND(CT12&lt;=$E$74,CT13&lt;=$E$74),CT14,IF(AND(CT12&lt;=$E$74,CT13&gt;$E$74),$E$74-CT12,0))-CT73-CT72-CT71</f>
        <v>0</v>
      </c>
      <c r="CU74" s="177"/>
      <c r="CV74" s="177">
        <f>IF(AND(CV12&lt;=$E$74,CV13&lt;=$E$74),CV14,IF(AND(CV12&lt;=$E$74,CV13&gt;$E$74),$E$74-CV12,0))-CV73-CV72-CV71</f>
        <v>0</v>
      </c>
      <c r="CW74" s="177"/>
      <c r="CX74" s="177">
        <f>IF(AND(CX12&lt;=$E$74,CX13&lt;=$E$74),CX14,IF(AND(CX12&lt;=$E$74,CX13&gt;$E$74),$E$74-CX12,0))-CX73-CX72-CX71</f>
        <v>0</v>
      </c>
      <c r="CY74" s="177"/>
      <c r="CZ74" s="177">
        <f>IF(AND(CZ12&lt;=$E$74,CZ13&lt;=$E$74),CZ14,IF(AND(CZ12&lt;=$E$74,CZ13&gt;$E$74),$E$74-CZ12,0))-CZ73-CZ72-CZ71</f>
        <v>0</v>
      </c>
      <c r="DA74" s="177"/>
      <c r="DB74" s="177">
        <f>IF(AND(DB12&lt;=$E$74,DB13&lt;=$E$74),DB14,IF(AND(DB12&lt;=$E$74,DB13&gt;$E$74),$E$74-DB12,0))-DB73-DB72-DB71</f>
        <v>0</v>
      </c>
      <c r="DC74" s="177"/>
      <c r="DD74" s="177">
        <f>IF(AND(DD12&lt;=$E$74,DD13&lt;=$E$74),DD14,IF(AND(DD12&lt;=$E$74,DD13&gt;$E$74),$E$74-DD12,0))-DD73-DD72-DD71</f>
        <v>0</v>
      </c>
      <c r="DE74" s="177"/>
      <c r="DF74" s="177">
        <f>IF(AND(DF12&lt;=$E$74,DF13&lt;=$E$74),DF14,IF(AND(DF12&lt;=$E$74,DF13&gt;$E$74),$E$74-DF12,0))-DF73-DF72-DF71</f>
        <v>0</v>
      </c>
      <c r="DG74" s="177"/>
      <c r="DH74" s="177">
        <f>IF(AND(DH12&lt;=$E$74,DH13&lt;=$E$74),DH14,IF(AND(DH12&lt;=$E$74,DH13&gt;$E$74),$E$74-DH12,0))-DH73-DH72-DH71</f>
        <v>0</v>
      </c>
      <c r="DI74" s="177"/>
      <c r="DJ74" s="177">
        <f>IF(AND(DJ12&lt;=$E$74,DJ13&lt;=$E$74),DJ14,IF(AND(DJ12&lt;=$E$74,DJ13&gt;$E$74),$E$74-DJ12,0))-DJ73-DJ72-DJ71</f>
        <v>0</v>
      </c>
      <c r="DK74" s="177"/>
      <c r="DL74" s="177">
        <f>IF(AND(DL12&lt;=$E$74,DL13&lt;=$E$74),DL14,IF(AND(DL12&lt;=$E$74,DL13&gt;$E$74),$E$74-DL12,0))-DL73-DL72-DL71</f>
        <v>0</v>
      </c>
      <c r="DM74" s="177"/>
      <c r="DN74" s="177">
        <f>IF(AND(DN12&lt;=$E$74,DN13&lt;=$E$74),DN14,IF(AND(DN12&lt;=$E$74,DN13&gt;$E$74),$E$74-DN12,0))-DN73-DN72-DN71</f>
        <v>0</v>
      </c>
      <c r="DO74" s="177"/>
      <c r="DP74" s="177">
        <f>IF(AND(DP12&lt;=$E$74,DP13&lt;=$E$74),DP14,IF(AND(DP12&lt;=$E$74,DP13&gt;$E$74),$E$74-DP12,0))-DP73-DP72-DP71</f>
        <v>0</v>
      </c>
      <c r="DQ74" s="177"/>
      <c r="DR74" s="177">
        <f>IF(AND(DR12&lt;=$E$74,DR13&lt;=$E$74),DR14,IF(AND(DR12&lt;=$E$74,DR13&gt;$E$74),$E$74-DR12,0))-DR73-DR72-DR71</f>
        <v>0</v>
      </c>
      <c r="DS74" s="177"/>
      <c r="DT74" s="177">
        <f>IF(AND(DT12&lt;=$E$74,DT13&lt;=$E$74),DT14,IF(AND(DT12&lt;=$E$74,DT13&gt;$E$74),$E$74-DT12,0))-DT73-DT72-DT71</f>
        <v>0</v>
      </c>
      <c r="DU74" s="177"/>
      <c r="DV74" s="177">
        <f>IF(AND(DV12&lt;=$E$74,DV13&lt;=$E$74),DV14,IF(AND(DV12&lt;=$E$74,DV13&gt;$E$74),$E$74-DV12,0))-DV73-DV72-DV71</f>
        <v>0</v>
      </c>
      <c r="DW74" s="177"/>
      <c r="DX74" s="177">
        <f>IF(AND(DX12&lt;=$E$74,DX13&lt;=$E$74),DX14,IF(AND(DX12&lt;=$E$74,DX13&gt;$E$74),$E$74-DX12,0))-DX73-DX72-DX71</f>
        <v>0</v>
      </c>
      <c r="DY74" s="177"/>
      <c r="DZ74" s="178">
        <f t="shared" si="5"/>
        <v>0</v>
      </c>
    </row>
    <row r="75" spans="2:130" ht="11.25" hidden="1" customHeight="1" x14ac:dyDescent="0.2">
      <c r="B75" s="333"/>
      <c r="C75" s="335"/>
      <c r="D75" s="175"/>
      <c r="E75" s="176" t="s">
        <v>11</v>
      </c>
      <c r="F75" s="177">
        <f>SUM(F71:F74)</f>
        <v>0</v>
      </c>
      <c r="G75" s="177"/>
      <c r="H75" s="177">
        <f>SUM(H71:H74)</f>
        <v>0</v>
      </c>
      <c r="I75" s="177"/>
      <c r="J75" s="177">
        <f>SUM(J71:J74)</f>
        <v>0</v>
      </c>
      <c r="K75" s="177"/>
      <c r="L75" s="177">
        <f>SUM(L71:L74)</f>
        <v>0</v>
      </c>
      <c r="M75" s="177"/>
      <c r="N75" s="177">
        <f>SUM(N71:N74)</f>
        <v>0</v>
      </c>
      <c r="O75" s="177"/>
      <c r="P75" s="177">
        <f>SUM(P71:P74)</f>
        <v>0</v>
      </c>
      <c r="Q75" s="177"/>
      <c r="R75" s="177">
        <f>SUM(R71:R74)</f>
        <v>0</v>
      </c>
      <c r="S75" s="177"/>
      <c r="T75" s="177">
        <f>SUM(T71:T74)</f>
        <v>0</v>
      </c>
      <c r="U75" s="177"/>
      <c r="V75" s="177">
        <f>SUM(V71:V74)</f>
        <v>0</v>
      </c>
      <c r="W75" s="177"/>
      <c r="X75" s="177">
        <f>SUM(X71:X74)</f>
        <v>0</v>
      </c>
      <c r="Y75" s="177"/>
      <c r="Z75" s="177">
        <f>SUM(Z71:Z74)</f>
        <v>0</v>
      </c>
      <c r="AA75" s="177"/>
      <c r="AB75" s="177">
        <f>SUM(AB71:AB74)</f>
        <v>0</v>
      </c>
      <c r="AC75" s="177"/>
      <c r="AD75" s="177">
        <f>SUM(AD71:AD74)</f>
        <v>0</v>
      </c>
      <c r="AE75" s="177"/>
      <c r="AF75" s="177">
        <f>SUM(AF71:AF74)</f>
        <v>0</v>
      </c>
      <c r="AG75" s="177"/>
      <c r="AH75" s="177">
        <f>SUM(AH71:AH74)</f>
        <v>0</v>
      </c>
      <c r="AI75" s="177"/>
      <c r="AJ75" s="177">
        <f>SUM(AJ71:AJ74)</f>
        <v>0</v>
      </c>
      <c r="AK75" s="177"/>
      <c r="AL75" s="177">
        <f>SUM(AL71:AL74)</f>
        <v>0</v>
      </c>
      <c r="AM75" s="177"/>
      <c r="AN75" s="177">
        <f>SUM(AN71:AN74)</f>
        <v>0</v>
      </c>
      <c r="AO75" s="177"/>
      <c r="AP75" s="177">
        <f>SUM(AP71:AP74)</f>
        <v>0</v>
      </c>
      <c r="AQ75" s="177"/>
      <c r="AR75" s="177">
        <f>SUM(AR71:AR74)</f>
        <v>0</v>
      </c>
      <c r="AS75" s="177"/>
      <c r="AT75" s="177">
        <f>SUM(AT71:AT74)</f>
        <v>0</v>
      </c>
      <c r="AU75" s="177"/>
      <c r="AV75" s="177">
        <f>SUM(AV71:AV74)</f>
        <v>0</v>
      </c>
      <c r="AW75" s="177"/>
      <c r="AX75" s="177">
        <f>SUM(AX71:AX74)</f>
        <v>0</v>
      </c>
      <c r="AY75" s="177"/>
      <c r="AZ75" s="177">
        <f>SUM(AZ71:AZ74)</f>
        <v>0</v>
      </c>
      <c r="BA75" s="177"/>
      <c r="BB75" s="177">
        <f>SUM(BB71:BB74)</f>
        <v>0</v>
      </c>
      <c r="BC75" s="177"/>
      <c r="BD75" s="177">
        <f>SUM(BD71:BD74)</f>
        <v>0</v>
      </c>
      <c r="BE75" s="177"/>
      <c r="BF75" s="177">
        <f>SUM(BF71:BF74)</f>
        <v>0</v>
      </c>
      <c r="BG75" s="177"/>
      <c r="BH75" s="177">
        <f>SUM(BH71:BH74)</f>
        <v>0</v>
      </c>
      <c r="BI75" s="177"/>
      <c r="BJ75" s="177">
        <f>SUM(BJ71:BJ74)</f>
        <v>0</v>
      </c>
      <c r="BK75" s="177"/>
      <c r="BL75" s="177">
        <f>SUM(BL71:BL74)</f>
        <v>0</v>
      </c>
      <c r="BM75" s="177"/>
      <c r="BN75" s="177">
        <f>SUM(BN71:BN74)</f>
        <v>0</v>
      </c>
      <c r="BO75" s="177"/>
      <c r="BP75" s="177">
        <f>SUM(BP71:BP74)</f>
        <v>0</v>
      </c>
      <c r="BQ75" s="177"/>
      <c r="BR75" s="177">
        <f>SUM(BR71:BR74)</f>
        <v>0</v>
      </c>
      <c r="BS75" s="177"/>
      <c r="BT75" s="177">
        <f>SUM(BT71:BT74)</f>
        <v>0</v>
      </c>
      <c r="BU75" s="177"/>
      <c r="BV75" s="177">
        <f>SUM(BV71:BV74)</f>
        <v>0</v>
      </c>
      <c r="BW75" s="177"/>
      <c r="BX75" s="177">
        <f>SUM(BX71:BX74)</f>
        <v>0</v>
      </c>
      <c r="BY75" s="177"/>
      <c r="BZ75" s="177">
        <f>SUM(BZ71:BZ74)</f>
        <v>0</v>
      </c>
      <c r="CA75" s="177"/>
      <c r="CB75" s="177">
        <f>SUM(CB71:CB74)</f>
        <v>0</v>
      </c>
      <c r="CC75" s="177"/>
      <c r="CD75" s="177">
        <f>SUM(CD71:CD74)</f>
        <v>0</v>
      </c>
      <c r="CE75" s="177"/>
      <c r="CF75" s="177">
        <f>SUM(CF71:CF74)</f>
        <v>0</v>
      </c>
      <c r="CG75" s="177"/>
      <c r="CH75" s="177">
        <f>SUM(CH71:CH74)</f>
        <v>0</v>
      </c>
      <c r="CI75" s="177"/>
      <c r="CJ75" s="177">
        <f>SUM(CJ71:CJ74)</f>
        <v>0</v>
      </c>
      <c r="CK75" s="177"/>
      <c r="CL75" s="177">
        <f>SUM(CL71:CL74)</f>
        <v>0</v>
      </c>
      <c r="CM75" s="177"/>
      <c r="CN75" s="177">
        <f>SUM(CN71:CN74)</f>
        <v>0</v>
      </c>
      <c r="CO75" s="177"/>
      <c r="CP75" s="177">
        <f>SUM(CP71:CP74)</f>
        <v>0</v>
      </c>
      <c r="CQ75" s="177"/>
      <c r="CR75" s="177">
        <f>SUM(CR71:CR74)</f>
        <v>0</v>
      </c>
      <c r="CS75" s="177"/>
      <c r="CT75" s="177">
        <f>SUM(CT71:CT74)</f>
        <v>0</v>
      </c>
      <c r="CU75" s="177"/>
      <c r="CV75" s="177">
        <f>SUM(CV71:CV74)</f>
        <v>0</v>
      </c>
      <c r="CW75" s="177"/>
      <c r="CX75" s="177">
        <f>SUM(CX71:CX74)</f>
        <v>0</v>
      </c>
      <c r="CY75" s="177"/>
      <c r="CZ75" s="177">
        <f>SUM(CZ71:CZ74)</f>
        <v>0</v>
      </c>
      <c r="DA75" s="177"/>
      <c r="DB75" s="177">
        <f>SUM(DB71:DB74)</f>
        <v>0</v>
      </c>
      <c r="DC75" s="177"/>
      <c r="DD75" s="177">
        <f>SUM(DD71:DD74)</f>
        <v>0</v>
      </c>
      <c r="DE75" s="177"/>
      <c r="DF75" s="177">
        <f>SUM(DF71:DF74)</f>
        <v>0</v>
      </c>
      <c r="DG75" s="177"/>
      <c r="DH75" s="177">
        <f>SUM(DH71:DH74)</f>
        <v>0</v>
      </c>
      <c r="DI75" s="177"/>
      <c r="DJ75" s="177">
        <f>SUM(DJ71:DJ74)</f>
        <v>0</v>
      </c>
      <c r="DK75" s="177"/>
      <c r="DL75" s="177">
        <f>SUM(DL71:DL74)</f>
        <v>0</v>
      </c>
      <c r="DM75" s="177"/>
      <c r="DN75" s="177">
        <f>SUM(DN71:DN74)</f>
        <v>0</v>
      </c>
      <c r="DO75" s="177"/>
      <c r="DP75" s="177">
        <f>SUM(DP71:DP74)</f>
        <v>0</v>
      </c>
      <c r="DQ75" s="177"/>
      <c r="DR75" s="177">
        <f>SUM(DR71:DR74)</f>
        <v>0</v>
      </c>
      <c r="DS75" s="177"/>
      <c r="DT75" s="177">
        <f>SUM(DT71:DT74)</f>
        <v>0</v>
      </c>
      <c r="DU75" s="177"/>
      <c r="DV75" s="177">
        <f>SUM(DV71:DV74)</f>
        <v>0</v>
      </c>
      <c r="DW75" s="177"/>
      <c r="DX75" s="177">
        <f>SUM(DX71:DX74)</f>
        <v>0</v>
      </c>
      <c r="DY75" s="177"/>
      <c r="DZ75" s="178">
        <f t="shared" si="5"/>
        <v>0</v>
      </c>
    </row>
    <row r="76" spans="2:130" ht="11.25" hidden="1" customHeight="1" x14ac:dyDescent="0.2">
      <c r="B76" s="333"/>
      <c r="C76" s="336" t="s">
        <v>57</v>
      </c>
      <c r="D76" s="179"/>
      <c r="E76" s="180">
        <v>10</v>
      </c>
      <c r="F76" s="181">
        <f>IF(AND(F15&lt;=$E$76,F16&lt;=$E$76),F17,IF(AND(F15&lt;=$E$76,F16&gt;$E$76),$E$76-F15,0))</f>
        <v>0</v>
      </c>
      <c r="G76" s="181"/>
      <c r="H76" s="181">
        <f>IF(AND(H15&lt;=$E$76,H16&lt;=$E$76),H17,IF(AND(H15&lt;=$E$76,H16&gt;$E$76),$E$76-H15,0))</f>
        <v>0</v>
      </c>
      <c r="I76" s="181"/>
      <c r="J76" s="181">
        <f>IF(AND(J15&lt;=$E$76,J16&lt;=$E$76),J17,IF(AND(J15&lt;=$E$76,J16&gt;$E$76),$E$76-J15,0))</f>
        <v>0</v>
      </c>
      <c r="K76" s="181"/>
      <c r="L76" s="181">
        <f>IF(AND(L15&lt;=$E$76,L16&lt;=$E$76),L17,IF(AND(L15&lt;=$E$76,L16&gt;$E$76),$E$76-L15,0))</f>
        <v>0</v>
      </c>
      <c r="M76" s="181"/>
      <c r="N76" s="181">
        <f>IF(AND(N15&lt;=$E$76,N16&lt;=$E$76),N17,IF(AND(N15&lt;=$E$76,N16&gt;$E$76),$E$76-N15,0))</f>
        <v>0</v>
      </c>
      <c r="O76" s="181"/>
      <c r="P76" s="181">
        <f>IF(AND(P15&lt;=$E$76,P16&lt;=$E$76),P17,IF(AND(P15&lt;=$E$76,P16&gt;$E$76),$E$76-P15,0))</f>
        <v>0</v>
      </c>
      <c r="Q76" s="181"/>
      <c r="R76" s="181">
        <f>IF(AND(R15&lt;=$E$76,R16&lt;=$E$76),R17,IF(AND(R15&lt;=$E$76,R16&gt;$E$76),$E$76-R15,0))</f>
        <v>0</v>
      </c>
      <c r="S76" s="181"/>
      <c r="T76" s="181">
        <f>IF(AND(T15&lt;=$E$76,T16&lt;=$E$76),T17,IF(AND(T15&lt;=$E$76,T16&gt;$E$76),$E$76-T15,0))</f>
        <v>0</v>
      </c>
      <c r="U76" s="181"/>
      <c r="V76" s="181">
        <f>IF(AND(V15&lt;=$E$76,V16&lt;=$E$76),V17,IF(AND(V15&lt;=$E$76,V16&gt;$E$76),$E$76-V15,0))</f>
        <v>0</v>
      </c>
      <c r="W76" s="181"/>
      <c r="X76" s="181">
        <f>IF(AND(X15&lt;=$E$76,X16&lt;=$E$76),X17,IF(AND(X15&lt;=$E$76,X16&gt;$E$76),$E$76-X15,0))</f>
        <v>0</v>
      </c>
      <c r="Y76" s="181"/>
      <c r="Z76" s="181">
        <f>IF(AND(Z15&lt;=$E$76,Z16&lt;=$E$76),Z17,IF(AND(Z15&lt;=$E$76,Z16&gt;$E$76),$E$76-Z15,0))</f>
        <v>0</v>
      </c>
      <c r="AA76" s="181"/>
      <c r="AB76" s="181">
        <f>IF(AND(AB15&lt;=$E$76,AB16&lt;=$E$76),AB17,IF(AND(AB15&lt;=$E$76,AB16&gt;$E$76),$E$76-AB15,0))</f>
        <v>0</v>
      </c>
      <c r="AC76" s="181"/>
      <c r="AD76" s="181">
        <f>IF(AND(AD15&lt;=$E$76,AD16&lt;=$E$76),AD17,IF(AND(AD15&lt;=$E$76,AD16&gt;$E$76),$E$76-AD15,0))</f>
        <v>0</v>
      </c>
      <c r="AE76" s="181"/>
      <c r="AF76" s="181">
        <f>IF(AND(AF15&lt;=$E$76,AF16&lt;=$E$76),AF17,IF(AND(AF15&lt;=$E$76,AF16&gt;$E$76),$E$76-AF15,0))</f>
        <v>0</v>
      </c>
      <c r="AG76" s="181"/>
      <c r="AH76" s="181">
        <f>IF(AND(AH15&lt;=$E$76,AH16&lt;=$E$76),AH17,IF(AND(AH15&lt;=$E$76,AH16&gt;$E$76),$E$76-AH15,0))</f>
        <v>0</v>
      </c>
      <c r="AI76" s="181"/>
      <c r="AJ76" s="181">
        <f>IF(AND(AJ15&lt;=$E$76,AJ16&lt;=$E$76),AJ17,IF(AND(AJ15&lt;=$E$76,AJ16&gt;$E$76),$E$76-AJ15,0))</f>
        <v>0</v>
      </c>
      <c r="AK76" s="181"/>
      <c r="AL76" s="181">
        <f>IF(AND(AL15&lt;=$E$76,AL16&lt;=$E$76),AL17,IF(AND(AL15&lt;=$E$76,AL16&gt;$E$76),$E$76-AL15,0))</f>
        <v>0</v>
      </c>
      <c r="AM76" s="181"/>
      <c r="AN76" s="181">
        <f>IF(AND(AN15&lt;=$E$76,AN16&lt;=$E$76),AN17,IF(AND(AN15&lt;=$E$76,AN16&gt;$E$76),$E$76-AN15,0))</f>
        <v>0</v>
      </c>
      <c r="AO76" s="181"/>
      <c r="AP76" s="181">
        <f>IF(AND(AP15&lt;=$E$76,AP16&lt;=$E$76),AP17,IF(AND(AP15&lt;=$E$76,AP16&gt;$E$76),$E$76-AP15,0))</f>
        <v>0</v>
      </c>
      <c r="AQ76" s="181"/>
      <c r="AR76" s="181">
        <f>IF(AND(AR15&lt;=$E$76,AR16&lt;=$E$76),AR17,IF(AND(AR15&lt;=$E$76,AR16&gt;$E$76),$E$76-AR15,0))</f>
        <v>0</v>
      </c>
      <c r="AS76" s="181"/>
      <c r="AT76" s="181">
        <f>IF(AND(AT15&lt;=$E$76,AT16&lt;=$E$76),AT17,IF(AND(AT15&lt;=$E$76,AT16&gt;$E$76),$E$76-AT15,0))</f>
        <v>0</v>
      </c>
      <c r="AU76" s="181"/>
      <c r="AV76" s="181">
        <f>IF(AND(AV15&lt;=$E$76,AV16&lt;=$E$76),AV17,IF(AND(AV15&lt;=$E$76,AV16&gt;$E$76),$E$76-AV15,0))</f>
        <v>0</v>
      </c>
      <c r="AW76" s="181"/>
      <c r="AX76" s="181">
        <f>IF(AND(AX15&lt;=$E$76,AX16&lt;=$E$76),AX17,IF(AND(AX15&lt;=$E$76,AX16&gt;$E$76),$E$76-AX15,0))</f>
        <v>0</v>
      </c>
      <c r="AY76" s="181"/>
      <c r="AZ76" s="181">
        <f>IF(AND(AZ15&lt;=$E$76,AZ16&lt;=$E$76),AZ17,IF(AND(AZ15&lt;=$E$76,AZ16&gt;$E$76),$E$76-AZ15,0))</f>
        <v>0</v>
      </c>
      <c r="BA76" s="181"/>
      <c r="BB76" s="181">
        <f>IF(AND(BB15&lt;=$E$76,BB16&lt;=$E$76),BB17,IF(AND(BB15&lt;=$E$76,BB16&gt;$E$76),$E$76-BB15,0))</f>
        <v>0</v>
      </c>
      <c r="BC76" s="181"/>
      <c r="BD76" s="181">
        <f>IF(AND(BD15&lt;=$E$76,BD16&lt;=$E$76),BD17,IF(AND(BD15&lt;=$E$76,BD16&gt;$E$76),$E$76-BD15,0))</f>
        <v>0</v>
      </c>
      <c r="BE76" s="181"/>
      <c r="BF76" s="181">
        <f>IF(AND(BF15&lt;=$E$76,BF16&lt;=$E$76),BF17,IF(AND(BF15&lt;=$E$76,BF16&gt;$E$76),$E$76-BF15,0))</f>
        <v>0</v>
      </c>
      <c r="BG76" s="181"/>
      <c r="BH76" s="181">
        <f>IF(AND(BH15&lt;=$E$76,BH16&lt;=$E$76),BH17,IF(AND(BH15&lt;=$E$76,BH16&gt;$E$76),$E$76-BH15,0))</f>
        <v>0</v>
      </c>
      <c r="BI76" s="181"/>
      <c r="BJ76" s="181">
        <f>IF(AND(BJ15&lt;=$E$76,BJ16&lt;=$E$76),BJ17,IF(AND(BJ15&lt;=$E$76,BJ16&gt;$E$76),$E$76-BJ15,0))</f>
        <v>0</v>
      </c>
      <c r="BK76" s="181"/>
      <c r="BL76" s="181">
        <f>IF(AND(BL15&lt;=$E$76,BL16&lt;=$E$76),BL17,IF(AND(BL15&lt;=$E$76,BL16&gt;$E$76),$E$76-BL15,0))</f>
        <v>0</v>
      </c>
      <c r="BM76" s="181"/>
      <c r="BN76" s="181">
        <f>IF(AND(BN15&lt;=$E$76,BN16&lt;=$E$76),BN17,IF(AND(BN15&lt;=$E$76,BN16&gt;$E$76),$E$76-BN15,0))</f>
        <v>0</v>
      </c>
      <c r="BO76" s="181"/>
      <c r="BP76" s="181">
        <f>IF(AND(BP15&lt;=$E$76,BP16&lt;=$E$76),BP17,IF(AND(BP15&lt;=$E$76,BP16&gt;$E$76),$E$76-BP15,0))</f>
        <v>0</v>
      </c>
      <c r="BQ76" s="181"/>
      <c r="BR76" s="181">
        <f>IF(AND(BR15&lt;=$E$76,BR16&lt;=$E$76),BR17,IF(AND(BR15&lt;=$E$76,BR16&gt;$E$76),$E$76-BR15,0))</f>
        <v>0</v>
      </c>
      <c r="BS76" s="181"/>
      <c r="BT76" s="181">
        <f>IF(AND(BT15&lt;=$E$76,BT16&lt;=$E$76),BT17,IF(AND(BT15&lt;=$E$76,BT16&gt;$E$76),$E$76-BT15,0))</f>
        <v>0</v>
      </c>
      <c r="BU76" s="181"/>
      <c r="BV76" s="181">
        <f>IF(AND(BV15&lt;=$E$76,BV16&lt;=$E$76),BV17,IF(AND(BV15&lt;=$E$76,BV16&gt;$E$76),$E$76-BV15,0))</f>
        <v>0</v>
      </c>
      <c r="BW76" s="181"/>
      <c r="BX76" s="181">
        <f>IF(AND(BX15&lt;=$E$76,BX16&lt;=$E$76),BX17,IF(AND(BX15&lt;=$E$76,BX16&gt;$E$76),$E$76-BX15,0))</f>
        <v>0</v>
      </c>
      <c r="BY76" s="181"/>
      <c r="BZ76" s="181">
        <f>IF(AND(BZ15&lt;=$E$76,BZ16&lt;=$E$76),BZ17,IF(AND(BZ15&lt;=$E$76,BZ16&gt;$E$76),$E$76-BZ15,0))</f>
        <v>0</v>
      </c>
      <c r="CA76" s="181"/>
      <c r="CB76" s="181">
        <f>IF(AND(CB15&lt;=$E$76,CB16&lt;=$E$76),CB17,IF(AND(CB15&lt;=$E$76,CB16&gt;$E$76),$E$76-CB15,0))</f>
        <v>0</v>
      </c>
      <c r="CC76" s="181"/>
      <c r="CD76" s="181">
        <f>IF(AND(CD15&lt;=$E$76,CD16&lt;=$E$76),CD17,IF(AND(CD15&lt;=$E$76,CD16&gt;$E$76),$E$76-CD15,0))</f>
        <v>0</v>
      </c>
      <c r="CE76" s="181"/>
      <c r="CF76" s="181">
        <f>IF(AND(CF15&lt;=$E$76,CF16&lt;=$E$76),CF17,IF(AND(CF15&lt;=$E$76,CF16&gt;$E$76),$E$76-CF15,0))</f>
        <v>0</v>
      </c>
      <c r="CG76" s="181"/>
      <c r="CH76" s="181">
        <f>IF(AND(CH15&lt;=$E$76,CH16&lt;=$E$76),CH17,IF(AND(CH15&lt;=$E$76,CH16&gt;$E$76),$E$76-CH15,0))</f>
        <v>0</v>
      </c>
      <c r="CI76" s="181"/>
      <c r="CJ76" s="181">
        <f>IF(AND(CJ15&lt;=$E$76,CJ16&lt;=$E$76),CJ17,IF(AND(CJ15&lt;=$E$76,CJ16&gt;$E$76),$E$76-CJ15,0))</f>
        <v>0</v>
      </c>
      <c r="CK76" s="181"/>
      <c r="CL76" s="181">
        <f>IF(AND(CL15&lt;=$E$76,CL16&lt;=$E$76),CL17,IF(AND(CL15&lt;=$E$76,CL16&gt;$E$76),$E$76-CL15,0))</f>
        <v>0</v>
      </c>
      <c r="CM76" s="181"/>
      <c r="CN76" s="181">
        <f>IF(AND(CN15&lt;=$E$76,CN16&lt;=$E$76),CN17,IF(AND(CN15&lt;=$E$76,CN16&gt;$E$76),$E$76-CN15,0))</f>
        <v>0</v>
      </c>
      <c r="CO76" s="181"/>
      <c r="CP76" s="181">
        <f>IF(AND(CP15&lt;=$E$76,CP16&lt;=$E$76),CP17,IF(AND(CP15&lt;=$E$76,CP16&gt;$E$76),$E$76-CP15,0))</f>
        <v>0</v>
      </c>
      <c r="CQ76" s="181"/>
      <c r="CR76" s="181">
        <f>IF(AND(CR15&lt;=$E$76,CR16&lt;=$E$76),CR17,IF(AND(CR15&lt;=$E$76,CR16&gt;$E$76),$E$76-CR15,0))</f>
        <v>0</v>
      </c>
      <c r="CS76" s="181"/>
      <c r="CT76" s="181">
        <f>IF(AND(CT15&lt;=$E$76,CT16&lt;=$E$76),CT17,IF(AND(CT15&lt;=$E$76,CT16&gt;$E$76),$E$76-CT15,0))</f>
        <v>0</v>
      </c>
      <c r="CU76" s="181"/>
      <c r="CV76" s="181">
        <f>IF(AND(CV15&lt;=$E$76,CV16&lt;=$E$76),CV17,IF(AND(CV15&lt;=$E$76,CV16&gt;$E$76),$E$76-CV15,0))</f>
        <v>0</v>
      </c>
      <c r="CW76" s="181"/>
      <c r="CX76" s="181">
        <f>IF(AND(CX15&lt;=$E$76,CX16&lt;=$E$76),CX17,IF(AND(CX15&lt;=$E$76,CX16&gt;$E$76),$E$76-CX15,0))</f>
        <v>0</v>
      </c>
      <c r="CY76" s="181"/>
      <c r="CZ76" s="181">
        <f>IF(AND(CZ15&lt;=$E$76,CZ16&lt;=$E$76),CZ17,IF(AND(CZ15&lt;=$E$76,CZ16&gt;$E$76),$E$76-CZ15,0))</f>
        <v>0</v>
      </c>
      <c r="DA76" s="181"/>
      <c r="DB76" s="181">
        <f>IF(AND(DB15&lt;=$E$76,DB16&lt;=$E$76),DB17,IF(AND(DB15&lt;=$E$76,DB16&gt;$E$76),$E$76-DB15,0))</f>
        <v>0</v>
      </c>
      <c r="DC76" s="181"/>
      <c r="DD76" s="181">
        <f>IF(AND(DD15&lt;=$E$76,DD16&lt;=$E$76),DD17,IF(AND(DD15&lt;=$E$76,DD16&gt;$E$76),$E$76-DD15,0))</f>
        <v>0</v>
      </c>
      <c r="DE76" s="181"/>
      <c r="DF76" s="181">
        <f>IF(AND(DF15&lt;=$E$76,DF16&lt;=$E$76),DF17,IF(AND(DF15&lt;=$E$76,DF16&gt;$E$76),$E$76-DF15,0))</f>
        <v>0</v>
      </c>
      <c r="DG76" s="181"/>
      <c r="DH76" s="181">
        <f>IF(AND(DH15&lt;=$E$76,DH16&lt;=$E$76),DH17,IF(AND(DH15&lt;=$E$76,DH16&gt;$E$76),$E$76-DH15,0))</f>
        <v>0</v>
      </c>
      <c r="DI76" s="181"/>
      <c r="DJ76" s="181">
        <f>IF(AND(DJ15&lt;=$E$76,DJ16&lt;=$E$76),DJ17,IF(AND(DJ15&lt;=$E$76,DJ16&gt;$E$76),$E$76-DJ15,0))</f>
        <v>0</v>
      </c>
      <c r="DK76" s="181"/>
      <c r="DL76" s="181">
        <f>IF(AND(DL15&lt;=$E$76,DL16&lt;=$E$76),DL17,IF(AND(DL15&lt;=$E$76,DL16&gt;$E$76),$E$76-DL15,0))</f>
        <v>0</v>
      </c>
      <c r="DM76" s="181"/>
      <c r="DN76" s="181">
        <f>IF(AND(DN15&lt;=$E$76,DN16&lt;=$E$76),DN17,IF(AND(DN15&lt;=$E$76,DN16&gt;$E$76),$E$76-DN15,0))</f>
        <v>0</v>
      </c>
      <c r="DO76" s="181"/>
      <c r="DP76" s="181">
        <f>IF(AND(DP15&lt;=$E$76,DP16&lt;=$E$76),DP17,IF(AND(DP15&lt;=$E$76,DP16&gt;$E$76),$E$76-DP15,0))</f>
        <v>0</v>
      </c>
      <c r="DQ76" s="181"/>
      <c r="DR76" s="181">
        <f>IF(AND(DR15&lt;=$E$76,DR16&lt;=$E$76),DR17,IF(AND(DR15&lt;=$E$76,DR16&gt;$E$76),$E$76-DR15,0))</f>
        <v>0</v>
      </c>
      <c r="DS76" s="181"/>
      <c r="DT76" s="181">
        <f>IF(AND(DT15&lt;=$E$76,DT16&lt;=$E$76),DT17,IF(AND(DT15&lt;=$E$76,DT16&gt;$E$76),$E$76-DT15,0))</f>
        <v>0</v>
      </c>
      <c r="DU76" s="181"/>
      <c r="DV76" s="181">
        <f>IF(AND(DV15&lt;=$E$76,DV16&lt;=$E$76),DV17,IF(AND(DV15&lt;=$E$76,DV16&gt;$E$76),$E$76-DV15,0))</f>
        <v>0</v>
      </c>
      <c r="DW76" s="181"/>
      <c r="DX76" s="181">
        <f>IF(AND(DX15&lt;=$E$76,DX16&lt;=$E$76),DX17,IF(AND(DX15&lt;=$E$76,DX16&gt;$E$76),$E$76-DX15,0))</f>
        <v>0</v>
      </c>
      <c r="DY76" s="181"/>
      <c r="DZ76" s="178">
        <f t="shared" si="5"/>
        <v>0</v>
      </c>
    </row>
    <row r="77" spans="2:130" ht="11.25" hidden="1" customHeight="1" x14ac:dyDescent="0.2">
      <c r="B77" s="333"/>
      <c r="C77" s="336"/>
      <c r="D77" s="179"/>
      <c r="E77" s="180">
        <v>20</v>
      </c>
      <c r="F77" s="181">
        <f>IF(AND(F15&lt;=$E$77,F16&lt;=$E$77),F17,IF(AND(F15&lt;=$E$77,F16&gt;$E$77),$E$77-F15,0))-F76</f>
        <v>0</v>
      </c>
      <c r="G77" s="181"/>
      <c r="H77" s="181">
        <f>IF(AND(H15&lt;=$E$77,H16&lt;=$E$77),H17,IF(AND(H15&lt;=$E$77,H16&gt;$E$77),$E$77-H15,0))-H76</f>
        <v>0</v>
      </c>
      <c r="I77" s="181"/>
      <c r="J77" s="181">
        <f>IF(AND(J15&lt;=$E$77,J16&lt;=$E$77),J17,IF(AND(J15&lt;=$E$77,J16&gt;$E$77),$E$77-J15,0))-J76</f>
        <v>0</v>
      </c>
      <c r="K77" s="181"/>
      <c r="L77" s="181">
        <f>IF(AND(L15&lt;=$E$77,L16&lt;=$E$77),L17,IF(AND(L15&lt;=$E$77,L16&gt;$E$77),$E$77-L15,0))-L76</f>
        <v>0</v>
      </c>
      <c r="M77" s="181"/>
      <c r="N77" s="181">
        <f>IF(AND(N15&lt;=$E$77,N16&lt;=$E$77),N17,IF(AND(N15&lt;=$E$77,N16&gt;$E$77),$E$77-N15,0))-N76</f>
        <v>0</v>
      </c>
      <c r="O77" s="181"/>
      <c r="P77" s="181">
        <f>IF(AND(P15&lt;=$E$77,P16&lt;=$E$77),P17,IF(AND(P15&lt;=$E$77,P16&gt;$E$77),$E$77-P15,0))-P76</f>
        <v>0</v>
      </c>
      <c r="Q77" s="181"/>
      <c r="R77" s="181">
        <f>IF(AND(R15&lt;=$E$77,R16&lt;=$E$77),R17,IF(AND(R15&lt;=$E$77,R16&gt;$E$77),$E$77-R15,0))-R76</f>
        <v>0</v>
      </c>
      <c r="S77" s="181"/>
      <c r="T77" s="181">
        <f>IF(AND(T15&lt;=$E$77,T16&lt;=$E$77),T17,IF(AND(T15&lt;=$E$77,T16&gt;$E$77),$E$77-T15,0))-T76</f>
        <v>0</v>
      </c>
      <c r="U77" s="181"/>
      <c r="V77" s="181">
        <f>IF(AND(V15&lt;=$E$77,V16&lt;=$E$77),V17,IF(AND(V15&lt;=$E$77,V16&gt;$E$77),$E$77-V15,0))-V76</f>
        <v>0</v>
      </c>
      <c r="W77" s="181"/>
      <c r="X77" s="181">
        <f>IF(AND(X15&lt;=$E$77,X16&lt;=$E$77),X17,IF(AND(X15&lt;=$E$77,X16&gt;$E$77),$E$77-X15,0))-X76</f>
        <v>0</v>
      </c>
      <c r="Y77" s="181"/>
      <c r="Z77" s="181">
        <f>IF(AND(Z15&lt;=$E$77,Z16&lt;=$E$77),Z17,IF(AND(Z15&lt;=$E$77,Z16&gt;$E$77),$E$77-Z15,0))-Z76</f>
        <v>0</v>
      </c>
      <c r="AA77" s="181"/>
      <c r="AB77" s="181">
        <f>IF(AND(AB15&lt;=$E$77,AB16&lt;=$E$77),AB17,IF(AND(AB15&lt;=$E$77,AB16&gt;$E$77),$E$77-AB15,0))-AB76</f>
        <v>0</v>
      </c>
      <c r="AC77" s="181"/>
      <c r="AD77" s="181">
        <f>IF(AND(AD15&lt;=$E$77,AD16&lt;=$E$77),AD17,IF(AND(AD15&lt;=$E$77,AD16&gt;$E$77),$E$77-AD15,0))-AD76</f>
        <v>0</v>
      </c>
      <c r="AE77" s="181"/>
      <c r="AF77" s="181">
        <f>IF(AND(AF15&lt;=$E$77,AF16&lt;=$E$77),AF17,IF(AND(AF15&lt;=$E$77,AF16&gt;$E$77),$E$77-AF15,0))-AF76</f>
        <v>0</v>
      </c>
      <c r="AG77" s="181"/>
      <c r="AH77" s="181">
        <f>IF(AND(AH15&lt;=$E$77,AH16&lt;=$E$77),AH17,IF(AND(AH15&lt;=$E$77,AH16&gt;$E$77),$E$77-AH15,0))-AH76</f>
        <v>0</v>
      </c>
      <c r="AI77" s="181"/>
      <c r="AJ77" s="181">
        <f>IF(AND(AJ15&lt;=$E$77,AJ16&lt;=$E$77),AJ17,IF(AND(AJ15&lt;=$E$77,AJ16&gt;$E$77),$E$77-AJ15,0))-AJ76</f>
        <v>0</v>
      </c>
      <c r="AK77" s="181"/>
      <c r="AL77" s="181">
        <f>IF(AND(AL15&lt;=$E$77,AL16&lt;=$E$77),AL17,IF(AND(AL15&lt;=$E$77,AL16&gt;$E$77),$E$77-AL15,0))-AL76</f>
        <v>0</v>
      </c>
      <c r="AM77" s="181"/>
      <c r="AN77" s="181">
        <f>IF(AND(AN15&lt;=$E$77,AN16&lt;=$E$77),AN17,IF(AND(AN15&lt;=$E$77,AN16&gt;$E$77),$E$77-AN15,0))-AN76</f>
        <v>0</v>
      </c>
      <c r="AO77" s="181"/>
      <c r="AP77" s="181">
        <f>IF(AND(AP15&lt;=$E$77,AP16&lt;=$E$77),AP17,IF(AND(AP15&lt;=$E$77,AP16&gt;$E$77),$E$77-AP15,0))-AP76</f>
        <v>0</v>
      </c>
      <c r="AQ77" s="181"/>
      <c r="AR77" s="181">
        <f>IF(AND(AR15&lt;=$E$77,AR16&lt;=$E$77),AR17,IF(AND(AR15&lt;=$E$77,AR16&gt;$E$77),$E$77-AR15,0))-AR76</f>
        <v>0</v>
      </c>
      <c r="AS77" s="181"/>
      <c r="AT77" s="181">
        <f>IF(AND(AT15&lt;=$E$77,AT16&lt;=$E$77),AT17,IF(AND(AT15&lt;=$E$77,AT16&gt;$E$77),$E$77-AT15,0))-AT76</f>
        <v>0</v>
      </c>
      <c r="AU77" s="181"/>
      <c r="AV77" s="181">
        <f>IF(AND(AV15&lt;=$E$77,AV16&lt;=$E$77),AV17,IF(AND(AV15&lt;=$E$77,AV16&gt;$E$77),$E$77-AV15,0))-AV76</f>
        <v>0</v>
      </c>
      <c r="AW77" s="181"/>
      <c r="AX77" s="181">
        <f>IF(AND(AX15&lt;=$E$77,AX16&lt;=$E$77),AX17,IF(AND(AX15&lt;=$E$77,AX16&gt;$E$77),$E$77-AX15,0))-AX76</f>
        <v>0</v>
      </c>
      <c r="AY77" s="181"/>
      <c r="AZ77" s="181">
        <f>IF(AND(AZ15&lt;=$E$77,AZ16&lt;=$E$77),AZ17,IF(AND(AZ15&lt;=$E$77,AZ16&gt;$E$77),$E$77-AZ15,0))-AZ76</f>
        <v>0</v>
      </c>
      <c r="BA77" s="181"/>
      <c r="BB77" s="181">
        <f>IF(AND(BB15&lt;=$E$77,BB16&lt;=$E$77),BB17,IF(AND(BB15&lt;=$E$77,BB16&gt;$E$77),$E$77-BB15,0))-BB76</f>
        <v>0</v>
      </c>
      <c r="BC77" s="181"/>
      <c r="BD77" s="181">
        <f>IF(AND(BD15&lt;=$E$77,BD16&lt;=$E$77),BD17,IF(AND(BD15&lt;=$E$77,BD16&gt;$E$77),$E$77-BD15,0))-BD76</f>
        <v>0</v>
      </c>
      <c r="BE77" s="181"/>
      <c r="BF77" s="181">
        <f>IF(AND(BF15&lt;=$E$77,BF16&lt;=$E$77),BF17,IF(AND(BF15&lt;=$E$77,BF16&gt;$E$77),$E$77-BF15,0))-BF76</f>
        <v>0</v>
      </c>
      <c r="BG77" s="181"/>
      <c r="BH77" s="181">
        <f>IF(AND(BH15&lt;=$E$77,BH16&lt;=$E$77),BH17,IF(AND(BH15&lt;=$E$77,BH16&gt;$E$77),$E$77-BH15,0))-BH76</f>
        <v>0</v>
      </c>
      <c r="BI77" s="181"/>
      <c r="BJ77" s="181">
        <f>IF(AND(BJ15&lt;=$E$77,BJ16&lt;=$E$77),BJ17,IF(AND(BJ15&lt;=$E$77,BJ16&gt;$E$77),$E$77-BJ15,0))-BJ76</f>
        <v>0</v>
      </c>
      <c r="BK77" s="181"/>
      <c r="BL77" s="181">
        <f>IF(AND(BL15&lt;=$E$77,BL16&lt;=$E$77),BL17,IF(AND(BL15&lt;=$E$77,BL16&gt;$E$77),$E$77-BL15,0))-BL76</f>
        <v>0</v>
      </c>
      <c r="BM77" s="181"/>
      <c r="BN77" s="181">
        <f>IF(AND(BN15&lt;=$E$77,BN16&lt;=$E$77),BN17,IF(AND(BN15&lt;=$E$77,BN16&gt;$E$77),$E$77-BN15,0))-BN76</f>
        <v>0</v>
      </c>
      <c r="BO77" s="181"/>
      <c r="BP77" s="181">
        <f>IF(AND(BP15&lt;=$E$77,BP16&lt;=$E$77),BP17,IF(AND(BP15&lt;=$E$77,BP16&gt;$E$77),$E$77-BP15,0))-BP76</f>
        <v>0</v>
      </c>
      <c r="BQ77" s="181"/>
      <c r="BR77" s="181">
        <f>IF(AND(BR15&lt;=$E$77,BR16&lt;=$E$77),BR17,IF(AND(BR15&lt;=$E$77,BR16&gt;$E$77),$E$77-BR15,0))-BR76</f>
        <v>0</v>
      </c>
      <c r="BS77" s="181"/>
      <c r="BT77" s="181">
        <f>IF(AND(BT15&lt;=$E$77,BT16&lt;=$E$77),BT17,IF(AND(BT15&lt;=$E$77,BT16&gt;$E$77),$E$77-BT15,0))-BT76</f>
        <v>0</v>
      </c>
      <c r="BU77" s="181"/>
      <c r="BV77" s="181">
        <f>IF(AND(BV15&lt;=$E$77,BV16&lt;=$E$77),BV17,IF(AND(BV15&lt;=$E$77,BV16&gt;$E$77),$E$77-BV15,0))-BV76</f>
        <v>0</v>
      </c>
      <c r="BW77" s="181"/>
      <c r="BX77" s="181">
        <f>IF(AND(BX15&lt;=$E$77,BX16&lt;=$E$77),BX17,IF(AND(BX15&lt;=$E$77,BX16&gt;$E$77),$E$77-BX15,0))-BX76</f>
        <v>0</v>
      </c>
      <c r="BY77" s="181"/>
      <c r="BZ77" s="181">
        <f>IF(AND(BZ15&lt;=$E$77,BZ16&lt;=$E$77),BZ17,IF(AND(BZ15&lt;=$E$77,BZ16&gt;$E$77),$E$77-BZ15,0))-BZ76</f>
        <v>0</v>
      </c>
      <c r="CA77" s="181"/>
      <c r="CB77" s="181">
        <f>IF(AND(CB15&lt;=$E$77,CB16&lt;=$E$77),CB17,IF(AND(CB15&lt;=$E$77,CB16&gt;$E$77),$E$77-CB15,0))-CB76</f>
        <v>0</v>
      </c>
      <c r="CC77" s="181"/>
      <c r="CD77" s="181">
        <f>IF(AND(CD15&lt;=$E$77,CD16&lt;=$E$77),CD17,IF(AND(CD15&lt;=$E$77,CD16&gt;$E$77),$E$77-CD15,0))-CD76</f>
        <v>0</v>
      </c>
      <c r="CE77" s="181"/>
      <c r="CF77" s="181">
        <f>IF(AND(CF15&lt;=$E$77,CF16&lt;=$E$77),CF17,IF(AND(CF15&lt;=$E$77,CF16&gt;$E$77),$E$77-CF15,0))-CF76</f>
        <v>0</v>
      </c>
      <c r="CG77" s="181"/>
      <c r="CH77" s="181">
        <f>IF(AND(CH15&lt;=$E$77,CH16&lt;=$E$77),CH17,IF(AND(CH15&lt;=$E$77,CH16&gt;$E$77),$E$77-CH15,0))-CH76</f>
        <v>0</v>
      </c>
      <c r="CI77" s="181"/>
      <c r="CJ77" s="181">
        <f>IF(AND(CJ15&lt;=$E$77,CJ16&lt;=$E$77),CJ17,IF(AND(CJ15&lt;=$E$77,CJ16&gt;$E$77),$E$77-CJ15,0))-CJ76</f>
        <v>0</v>
      </c>
      <c r="CK77" s="181"/>
      <c r="CL77" s="181">
        <f>IF(AND(CL15&lt;=$E$77,CL16&lt;=$E$77),CL17,IF(AND(CL15&lt;=$E$77,CL16&gt;$E$77),$E$77-CL15,0))-CL76</f>
        <v>0</v>
      </c>
      <c r="CM77" s="181"/>
      <c r="CN77" s="181">
        <f>IF(AND(CN15&lt;=$E$77,CN16&lt;=$E$77),CN17,IF(AND(CN15&lt;=$E$77,CN16&gt;$E$77),$E$77-CN15,0))-CN76</f>
        <v>0</v>
      </c>
      <c r="CO77" s="181"/>
      <c r="CP77" s="181">
        <f>IF(AND(CP15&lt;=$E$77,CP16&lt;=$E$77),CP17,IF(AND(CP15&lt;=$E$77,CP16&gt;$E$77),$E$77-CP15,0))-CP76</f>
        <v>0</v>
      </c>
      <c r="CQ77" s="181"/>
      <c r="CR77" s="181">
        <f>IF(AND(CR15&lt;=$E$77,CR16&lt;=$E$77),CR17,IF(AND(CR15&lt;=$E$77,CR16&gt;$E$77),$E$77-CR15,0))-CR76</f>
        <v>0</v>
      </c>
      <c r="CS77" s="181"/>
      <c r="CT77" s="181">
        <f>IF(AND(CT15&lt;=$E$77,CT16&lt;=$E$77),CT17,IF(AND(CT15&lt;=$E$77,CT16&gt;$E$77),$E$77-CT15,0))-CT76</f>
        <v>0</v>
      </c>
      <c r="CU77" s="181"/>
      <c r="CV77" s="181">
        <f>IF(AND(CV15&lt;=$E$77,CV16&lt;=$E$77),CV17,IF(AND(CV15&lt;=$E$77,CV16&gt;$E$77),$E$77-CV15,0))-CV76</f>
        <v>0</v>
      </c>
      <c r="CW77" s="181"/>
      <c r="CX77" s="181">
        <f>IF(AND(CX15&lt;=$E$77,CX16&lt;=$E$77),CX17,IF(AND(CX15&lt;=$E$77,CX16&gt;$E$77),$E$77-CX15,0))-CX76</f>
        <v>0</v>
      </c>
      <c r="CY77" s="181"/>
      <c r="CZ77" s="181">
        <f>IF(AND(CZ15&lt;=$E$77,CZ16&lt;=$E$77),CZ17,IF(AND(CZ15&lt;=$E$77,CZ16&gt;$E$77),$E$77-CZ15,0))-CZ76</f>
        <v>0</v>
      </c>
      <c r="DA77" s="181"/>
      <c r="DB77" s="181">
        <f>IF(AND(DB15&lt;=$E$77,DB16&lt;=$E$77),DB17,IF(AND(DB15&lt;=$E$77,DB16&gt;$E$77),$E$77-DB15,0))-DB76</f>
        <v>0</v>
      </c>
      <c r="DC77" s="181"/>
      <c r="DD77" s="181">
        <f>IF(AND(DD15&lt;=$E$77,DD16&lt;=$E$77),DD17,IF(AND(DD15&lt;=$E$77,DD16&gt;$E$77),$E$77-DD15,0))-DD76</f>
        <v>0</v>
      </c>
      <c r="DE77" s="181"/>
      <c r="DF77" s="181">
        <f>IF(AND(DF15&lt;=$E$77,DF16&lt;=$E$77),DF17,IF(AND(DF15&lt;=$E$77,DF16&gt;$E$77),$E$77-DF15,0))-DF76</f>
        <v>0</v>
      </c>
      <c r="DG77" s="181"/>
      <c r="DH77" s="181">
        <f>IF(AND(DH15&lt;=$E$77,DH16&lt;=$E$77),DH17,IF(AND(DH15&lt;=$E$77,DH16&gt;$E$77),$E$77-DH15,0))-DH76</f>
        <v>0</v>
      </c>
      <c r="DI77" s="181"/>
      <c r="DJ77" s="181">
        <f>IF(AND(DJ15&lt;=$E$77,DJ16&lt;=$E$77),DJ17,IF(AND(DJ15&lt;=$E$77,DJ16&gt;$E$77),$E$77-DJ15,0))-DJ76</f>
        <v>0</v>
      </c>
      <c r="DK77" s="181"/>
      <c r="DL77" s="181">
        <f>IF(AND(DL15&lt;=$E$77,DL16&lt;=$E$77),DL17,IF(AND(DL15&lt;=$E$77,DL16&gt;$E$77),$E$77-DL15,0))-DL76</f>
        <v>0</v>
      </c>
      <c r="DM77" s="181"/>
      <c r="DN77" s="181">
        <f>IF(AND(DN15&lt;=$E$77,DN16&lt;=$E$77),DN17,IF(AND(DN15&lt;=$E$77,DN16&gt;$E$77),$E$77-DN15,0))-DN76</f>
        <v>0</v>
      </c>
      <c r="DO77" s="181"/>
      <c r="DP77" s="181">
        <f>IF(AND(DP15&lt;=$E$77,DP16&lt;=$E$77),DP17,IF(AND(DP15&lt;=$E$77,DP16&gt;$E$77),$E$77-DP15,0))-DP76</f>
        <v>0</v>
      </c>
      <c r="DQ77" s="181"/>
      <c r="DR77" s="181">
        <f>IF(AND(DR15&lt;=$E$77,DR16&lt;=$E$77),DR17,IF(AND(DR15&lt;=$E$77,DR16&gt;$E$77),$E$77-DR15,0))-DR76</f>
        <v>0</v>
      </c>
      <c r="DS77" s="181"/>
      <c r="DT77" s="181">
        <f>IF(AND(DT15&lt;=$E$77,DT16&lt;=$E$77),DT17,IF(AND(DT15&lt;=$E$77,DT16&gt;$E$77),$E$77-DT15,0))-DT76</f>
        <v>0</v>
      </c>
      <c r="DU77" s="181"/>
      <c r="DV77" s="181">
        <f>IF(AND(DV15&lt;=$E$77,DV16&lt;=$E$77),DV17,IF(AND(DV15&lt;=$E$77,DV16&gt;$E$77),$E$77-DV15,0))-DV76</f>
        <v>0</v>
      </c>
      <c r="DW77" s="181"/>
      <c r="DX77" s="181">
        <f>IF(AND(DX15&lt;=$E$77,DX16&lt;=$E$77),DX17,IF(AND(DX15&lt;=$E$77,DX16&gt;$E$77),$E$77-DX15,0))-DX76</f>
        <v>0</v>
      </c>
      <c r="DY77" s="181"/>
      <c r="DZ77" s="178">
        <f t="shared" si="5"/>
        <v>0</v>
      </c>
    </row>
    <row r="78" spans="2:130" ht="11.25" hidden="1" customHeight="1" x14ac:dyDescent="0.2">
      <c r="B78" s="333"/>
      <c r="C78" s="336"/>
      <c r="D78" s="179"/>
      <c r="E78" s="180">
        <v>30</v>
      </c>
      <c r="F78" s="181">
        <f>IF(AND(F15&lt;=$E$78,F16&lt;=$E$78),F17,IF(AND(F15&lt;=$E$78,F16&gt;$E$78),$E$78-F15,0))-F77-F76</f>
        <v>0</v>
      </c>
      <c r="G78" s="181"/>
      <c r="H78" s="181">
        <f>IF(AND(H15&lt;=$E$78,H16&lt;=$E$78),H17,IF(AND(H15&lt;=$E$78,H16&gt;$E$78),$E$78-H15,0))-H77-H76</f>
        <v>0</v>
      </c>
      <c r="I78" s="181"/>
      <c r="J78" s="181">
        <f>IF(AND(J15&lt;=$E$78,J16&lt;=$E$78),J17,IF(AND(J15&lt;=$E$78,J16&gt;$E$78),$E$78-J15,0))-J77-J76</f>
        <v>0</v>
      </c>
      <c r="K78" s="181"/>
      <c r="L78" s="181">
        <f>IF(AND(L15&lt;=$E$78,L16&lt;=$E$78),L17,IF(AND(L15&lt;=$E$78,L16&gt;$E$78),$E$78-L15,0))-L77-L76</f>
        <v>0</v>
      </c>
      <c r="M78" s="181"/>
      <c r="N78" s="181">
        <f>IF(AND(N15&lt;=$E$78,N16&lt;=$E$78),N17,IF(AND(N15&lt;=$E$78,N16&gt;$E$78),$E$78-N15,0))-N77-N76</f>
        <v>0</v>
      </c>
      <c r="O78" s="181"/>
      <c r="P78" s="181">
        <f>IF(AND(P15&lt;=$E$78,P16&lt;=$E$78),P17,IF(AND(P15&lt;=$E$78,P16&gt;$E$78),$E$78-P15,0))-P77-P76</f>
        <v>0</v>
      </c>
      <c r="Q78" s="181"/>
      <c r="R78" s="181">
        <f>IF(AND(R15&lt;=$E$78,R16&lt;=$E$78),R17,IF(AND(R15&lt;=$E$78,R16&gt;$E$78),$E$78-R15,0))-R77-R76</f>
        <v>0</v>
      </c>
      <c r="S78" s="181"/>
      <c r="T78" s="181">
        <f>IF(AND(T15&lt;=$E$78,T16&lt;=$E$78),T17,IF(AND(T15&lt;=$E$78,T16&gt;$E$78),$E$78-T15,0))-T77-T76</f>
        <v>0</v>
      </c>
      <c r="U78" s="181"/>
      <c r="V78" s="181">
        <f>IF(AND(V15&lt;=$E$78,V16&lt;=$E$78),V17,IF(AND(V15&lt;=$E$78,V16&gt;$E$78),$E$78-V15,0))-V77-V76</f>
        <v>0</v>
      </c>
      <c r="W78" s="181"/>
      <c r="X78" s="181">
        <f>IF(AND(X15&lt;=$E$78,X16&lt;=$E$78),X17,IF(AND(X15&lt;=$E$78,X16&gt;$E$78),$E$78-X15,0))-X77-X76</f>
        <v>0</v>
      </c>
      <c r="Y78" s="181"/>
      <c r="Z78" s="181">
        <f>IF(AND(Z15&lt;=$E$78,Z16&lt;=$E$78),Z17,IF(AND(Z15&lt;=$E$78,Z16&gt;$E$78),$E$78-Z15,0))-Z77-Z76</f>
        <v>0</v>
      </c>
      <c r="AA78" s="181"/>
      <c r="AB78" s="181">
        <f>IF(AND(AB15&lt;=$E$78,AB16&lt;=$E$78),AB17,IF(AND(AB15&lt;=$E$78,AB16&gt;$E$78),$E$78-AB15,0))-AB77-AB76</f>
        <v>0</v>
      </c>
      <c r="AC78" s="181"/>
      <c r="AD78" s="181">
        <f>IF(AND(AD15&lt;=$E$78,AD16&lt;=$E$78),AD17,IF(AND(AD15&lt;=$E$78,AD16&gt;$E$78),$E$78-AD15,0))-AD77-AD76</f>
        <v>0</v>
      </c>
      <c r="AE78" s="181"/>
      <c r="AF78" s="181">
        <f>IF(AND(AF15&lt;=$E$78,AF16&lt;=$E$78),AF17,IF(AND(AF15&lt;=$E$78,AF16&gt;$E$78),$E$78-AF15,0))-AF77-AF76</f>
        <v>0</v>
      </c>
      <c r="AG78" s="181"/>
      <c r="AH78" s="181">
        <f>IF(AND(AH15&lt;=$E$78,AH16&lt;=$E$78),AH17,IF(AND(AH15&lt;=$E$78,AH16&gt;$E$78),$E$78-AH15,0))-AH77-AH76</f>
        <v>0</v>
      </c>
      <c r="AI78" s="181"/>
      <c r="AJ78" s="181">
        <f>IF(AND(AJ15&lt;=$E$78,AJ16&lt;=$E$78),AJ17,IF(AND(AJ15&lt;=$E$78,AJ16&gt;$E$78),$E$78-AJ15,0))-AJ77-AJ76</f>
        <v>0</v>
      </c>
      <c r="AK78" s="181"/>
      <c r="AL78" s="181">
        <f>IF(AND(AL15&lt;=$E$78,AL16&lt;=$E$78),AL17,IF(AND(AL15&lt;=$E$78,AL16&gt;$E$78),$E$78-AL15,0))-AL77-AL76</f>
        <v>0</v>
      </c>
      <c r="AM78" s="181"/>
      <c r="AN78" s="181">
        <f>IF(AND(AN15&lt;=$E$78,AN16&lt;=$E$78),AN17,IF(AND(AN15&lt;=$E$78,AN16&gt;$E$78),$E$78-AN15,0))-AN77-AN76</f>
        <v>0</v>
      </c>
      <c r="AO78" s="181"/>
      <c r="AP78" s="181">
        <f>IF(AND(AP15&lt;=$E$78,AP16&lt;=$E$78),AP17,IF(AND(AP15&lt;=$E$78,AP16&gt;$E$78),$E$78-AP15,0))-AP77-AP76</f>
        <v>0</v>
      </c>
      <c r="AQ78" s="181"/>
      <c r="AR78" s="181">
        <f>IF(AND(AR15&lt;=$E$78,AR16&lt;=$E$78),AR17,IF(AND(AR15&lt;=$E$78,AR16&gt;$E$78),$E$78-AR15,0))-AR77-AR76</f>
        <v>0</v>
      </c>
      <c r="AS78" s="181"/>
      <c r="AT78" s="181">
        <f>IF(AND(AT15&lt;=$E$78,AT16&lt;=$E$78),AT17,IF(AND(AT15&lt;=$E$78,AT16&gt;$E$78),$E$78-AT15,0))-AT77-AT76</f>
        <v>0</v>
      </c>
      <c r="AU78" s="181"/>
      <c r="AV78" s="181">
        <f>IF(AND(AV15&lt;=$E$78,AV16&lt;=$E$78),AV17,IF(AND(AV15&lt;=$E$78,AV16&gt;$E$78),$E$78-AV15,0))-AV77-AV76</f>
        <v>0</v>
      </c>
      <c r="AW78" s="181"/>
      <c r="AX78" s="181">
        <f>IF(AND(AX15&lt;=$E$78,AX16&lt;=$E$78),AX17,IF(AND(AX15&lt;=$E$78,AX16&gt;$E$78),$E$78-AX15,0))-AX77-AX76</f>
        <v>0</v>
      </c>
      <c r="AY78" s="181"/>
      <c r="AZ78" s="181">
        <f>IF(AND(AZ15&lt;=$E$78,AZ16&lt;=$E$78),AZ17,IF(AND(AZ15&lt;=$E$78,AZ16&gt;$E$78),$E$78-AZ15,0))-AZ77-AZ76</f>
        <v>0</v>
      </c>
      <c r="BA78" s="181"/>
      <c r="BB78" s="181">
        <f>IF(AND(BB15&lt;=$E$78,BB16&lt;=$E$78),BB17,IF(AND(BB15&lt;=$E$78,BB16&gt;$E$78),$E$78-BB15,0))-BB77-BB76</f>
        <v>0</v>
      </c>
      <c r="BC78" s="181"/>
      <c r="BD78" s="181">
        <f>IF(AND(BD15&lt;=$E$78,BD16&lt;=$E$78),BD17,IF(AND(BD15&lt;=$E$78,BD16&gt;$E$78),$E$78-BD15,0))-BD77-BD76</f>
        <v>0</v>
      </c>
      <c r="BE78" s="181"/>
      <c r="BF78" s="181">
        <f>IF(AND(BF15&lt;=$E$78,BF16&lt;=$E$78),BF17,IF(AND(BF15&lt;=$E$78,BF16&gt;$E$78),$E$78-BF15,0))-BF77-BF76</f>
        <v>0</v>
      </c>
      <c r="BG78" s="181"/>
      <c r="BH78" s="181">
        <f>IF(AND(BH15&lt;=$E$78,BH16&lt;=$E$78),BH17,IF(AND(BH15&lt;=$E$78,BH16&gt;$E$78),$E$78-BH15,0))-BH77-BH76</f>
        <v>0</v>
      </c>
      <c r="BI78" s="181"/>
      <c r="BJ78" s="181">
        <f>IF(AND(BJ15&lt;=$E$78,BJ16&lt;=$E$78),BJ17,IF(AND(BJ15&lt;=$E$78,BJ16&gt;$E$78),$E$78-BJ15,0))-BJ77-BJ76</f>
        <v>0</v>
      </c>
      <c r="BK78" s="181"/>
      <c r="BL78" s="181">
        <f>IF(AND(BL15&lt;=$E$78,BL16&lt;=$E$78),BL17,IF(AND(BL15&lt;=$E$78,BL16&gt;$E$78),$E$78-BL15,0))-BL77-BL76</f>
        <v>0</v>
      </c>
      <c r="BM78" s="181"/>
      <c r="BN78" s="181">
        <f>IF(AND(BN15&lt;=$E$78,BN16&lt;=$E$78),BN17,IF(AND(BN15&lt;=$E$78,BN16&gt;$E$78),$E$78-BN15,0))-BN77-BN76</f>
        <v>0</v>
      </c>
      <c r="BO78" s="181"/>
      <c r="BP78" s="181">
        <f>IF(AND(BP15&lt;=$E$78,BP16&lt;=$E$78),BP17,IF(AND(BP15&lt;=$E$78,BP16&gt;$E$78),$E$78-BP15,0))-BP77-BP76</f>
        <v>0</v>
      </c>
      <c r="BQ78" s="181"/>
      <c r="BR78" s="181">
        <f>IF(AND(BR15&lt;=$E$78,BR16&lt;=$E$78),BR17,IF(AND(BR15&lt;=$E$78,BR16&gt;$E$78),$E$78-BR15,0))-BR77-BR76</f>
        <v>0</v>
      </c>
      <c r="BS78" s="181"/>
      <c r="BT78" s="181">
        <f>IF(AND(BT15&lt;=$E$78,BT16&lt;=$E$78),BT17,IF(AND(BT15&lt;=$E$78,BT16&gt;$E$78),$E$78-BT15,0))-BT77-BT76</f>
        <v>0</v>
      </c>
      <c r="BU78" s="181"/>
      <c r="BV78" s="181">
        <f>IF(AND(BV15&lt;=$E$78,BV16&lt;=$E$78),BV17,IF(AND(BV15&lt;=$E$78,BV16&gt;$E$78),$E$78-BV15,0))-BV77-BV76</f>
        <v>0</v>
      </c>
      <c r="BW78" s="181"/>
      <c r="BX78" s="181">
        <f>IF(AND(BX15&lt;=$E$78,BX16&lt;=$E$78),BX17,IF(AND(BX15&lt;=$E$78,BX16&gt;$E$78),$E$78-BX15,0))-BX77-BX76</f>
        <v>0</v>
      </c>
      <c r="BY78" s="181"/>
      <c r="BZ78" s="181">
        <f>IF(AND(BZ15&lt;=$E$78,BZ16&lt;=$E$78),BZ17,IF(AND(BZ15&lt;=$E$78,BZ16&gt;$E$78),$E$78-BZ15,0))-BZ77-BZ76</f>
        <v>0</v>
      </c>
      <c r="CA78" s="181"/>
      <c r="CB78" s="181">
        <f>IF(AND(CB15&lt;=$E$78,CB16&lt;=$E$78),CB17,IF(AND(CB15&lt;=$E$78,CB16&gt;$E$78),$E$78-CB15,0))-CB77-CB76</f>
        <v>0</v>
      </c>
      <c r="CC78" s="181"/>
      <c r="CD78" s="181">
        <f>IF(AND(CD15&lt;=$E$78,CD16&lt;=$E$78),CD17,IF(AND(CD15&lt;=$E$78,CD16&gt;$E$78),$E$78-CD15,0))-CD77-CD76</f>
        <v>0</v>
      </c>
      <c r="CE78" s="181"/>
      <c r="CF78" s="181">
        <f>IF(AND(CF15&lt;=$E$78,CF16&lt;=$E$78),CF17,IF(AND(CF15&lt;=$E$78,CF16&gt;$E$78),$E$78-CF15,0))-CF77-CF76</f>
        <v>0</v>
      </c>
      <c r="CG78" s="181"/>
      <c r="CH78" s="181">
        <f>IF(AND(CH15&lt;=$E$78,CH16&lt;=$E$78),CH17,IF(AND(CH15&lt;=$E$78,CH16&gt;$E$78),$E$78-CH15,0))-CH77-CH76</f>
        <v>0</v>
      </c>
      <c r="CI78" s="181"/>
      <c r="CJ78" s="181">
        <f>IF(AND(CJ15&lt;=$E$78,CJ16&lt;=$E$78),CJ17,IF(AND(CJ15&lt;=$E$78,CJ16&gt;$E$78),$E$78-CJ15,0))-CJ77-CJ76</f>
        <v>0</v>
      </c>
      <c r="CK78" s="181"/>
      <c r="CL78" s="181">
        <f>IF(AND(CL15&lt;=$E$78,CL16&lt;=$E$78),CL17,IF(AND(CL15&lt;=$E$78,CL16&gt;$E$78),$E$78-CL15,0))-CL77-CL76</f>
        <v>0</v>
      </c>
      <c r="CM78" s="181"/>
      <c r="CN78" s="181">
        <f>IF(AND(CN15&lt;=$E$78,CN16&lt;=$E$78),CN17,IF(AND(CN15&lt;=$E$78,CN16&gt;$E$78),$E$78-CN15,0))-CN77-CN76</f>
        <v>0</v>
      </c>
      <c r="CO78" s="181"/>
      <c r="CP78" s="181">
        <f>IF(AND(CP15&lt;=$E$78,CP16&lt;=$E$78),CP17,IF(AND(CP15&lt;=$E$78,CP16&gt;$E$78),$E$78-CP15,0))-CP77-CP76</f>
        <v>0</v>
      </c>
      <c r="CQ78" s="181"/>
      <c r="CR78" s="181">
        <f>IF(AND(CR15&lt;=$E$78,CR16&lt;=$E$78),CR17,IF(AND(CR15&lt;=$E$78,CR16&gt;$E$78),$E$78-CR15,0))-CR77-CR76</f>
        <v>0</v>
      </c>
      <c r="CS78" s="181"/>
      <c r="CT78" s="181">
        <f>IF(AND(CT15&lt;=$E$78,CT16&lt;=$E$78),CT17,IF(AND(CT15&lt;=$E$78,CT16&gt;$E$78),$E$78-CT15,0))-CT77-CT76</f>
        <v>0</v>
      </c>
      <c r="CU78" s="181"/>
      <c r="CV78" s="181">
        <f>IF(AND(CV15&lt;=$E$78,CV16&lt;=$E$78),CV17,IF(AND(CV15&lt;=$E$78,CV16&gt;$E$78),$E$78-CV15,0))-CV77-CV76</f>
        <v>0</v>
      </c>
      <c r="CW78" s="181"/>
      <c r="CX78" s="181">
        <f>IF(AND(CX15&lt;=$E$78,CX16&lt;=$E$78),CX17,IF(AND(CX15&lt;=$E$78,CX16&gt;$E$78),$E$78-CX15,0))-CX77-CX76</f>
        <v>0</v>
      </c>
      <c r="CY78" s="181"/>
      <c r="CZ78" s="181">
        <f>IF(AND(CZ15&lt;=$E$78,CZ16&lt;=$E$78),CZ17,IF(AND(CZ15&lt;=$E$78,CZ16&gt;$E$78),$E$78-CZ15,0))-CZ77-CZ76</f>
        <v>0</v>
      </c>
      <c r="DA78" s="181"/>
      <c r="DB78" s="181">
        <f>IF(AND(DB15&lt;=$E$78,DB16&lt;=$E$78),DB17,IF(AND(DB15&lt;=$E$78,DB16&gt;$E$78),$E$78-DB15,0))-DB77-DB76</f>
        <v>0</v>
      </c>
      <c r="DC78" s="181"/>
      <c r="DD78" s="181">
        <f>IF(AND(DD15&lt;=$E$78,DD16&lt;=$E$78),DD17,IF(AND(DD15&lt;=$E$78,DD16&gt;$E$78),$E$78-DD15,0))-DD77-DD76</f>
        <v>0</v>
      </c>
      <c r="DE78" s="181"/>
      <c r="DF78" s="181">
        <f>IF(AND(DF15&lt;=$E$78,DF16&lt;=$E$78),DF17,IF(AND(DF15&lt;=$E$78,DF16&gt;$E$78),$E$78-DF15,0))-DF77-DF76</f>
        <v>0</v>
      </c>
      <c r="DG78" s="181"/>
      <c r="DH78" s="181">
        <f>IF(AND(DH15&lt;=$E$78,DH16&lt;=$E$78),DH17,IF(AND(DH15&lt;=$E$78,DH16&gt;$E$78),$E$78-DH15,0))-DH77-DH76</f>
        <v>0</v>
      </c>
      <c r="DI78" s="181"/>
      <c r="DJ78" s="181">
        <f>IF(AND(DJ15&lt;=$E$78,DJ16&lt;=$E$78),DJ17,IF(AND(DJ15&lt;=$E$78,DJ16&gt;$E$78),$E$78-DJ15,0))-DJ77-DJ76</f>
        <v>0</v>
      </c>
      <c r="DK78" s="181"/>
      <c r="DL78" s="181">
        <f>IF(AND(DL15&lt;=$E$78,DL16&lt;=$E$78),DL17,IF(AND(DL15&lt;=$E$78,DL16&gt;$E$78),$E$78-DL15,0))-DL77-DL76</f>
        <v>0</v>
      </c>
      <c r="DM78" s="181"/>
      <c r="DN78" s="181">
        <f>IF(AND(DN15&lt;=$E$78,DN16&lt;=$E$78),DN17,IF(AND(DN15&lt;=$E$78,DN16&gt;$E$78),$E$78-DN15,0))-DN77-DN76</f>
        <v>0</v>
      </c>
      <c r="DO78" s="181"/>
      <c r="DP78" s="181">
        <f>IF(AND(DP15&lt;=$E$78,DP16&lt;=$E$78),DP17,IF(AND(DP15&lt;=$E$78,DP16&gt;$E$78),$E$78-DP15,0))-DP77-DP76</f>
        <v>0</v>
      </c>
      <c r="DQ78" s="181"/>
      <c r="DR78" s="181">
        <f>IF(AND(DR15&lt;=$E$78,DR16&lt;=$E$78),DR17,IF(AND(DR15&lt;=$E$78,DR16&gt;$E$78),$E$78-DR15,0))-DR77-DR76</f>
        <v>0</v>
      </c>
      <c r="DS78" s="181"/>
      <c r="DT78" s="181">
        <f>IF(AND(DT15&lt;=$E$78,DT16&lt;=$E$78),DT17,IF(AND(DT15&lt;=$E$78,DT16&gt;$E$78),$E$78-DT15,0))-DT77-DT76</f>
        <v>0</v>
      </c>
      <c r="DU78" s="181"/>
      <c r="DV78" s="181">
        <f>IF(AND(DV15&lt;=$E$78,DV16&lt;=$E$78),DV17,IF(AND(DV15&lt;=$E$78,DV16&gt;$E$78),$E$78-DV15,0))-DV77-DV76</f>
        <v>0</v>
      </c>
      <c r="DW78" s="181"/>
      <c r="DX78" s="181">
        <f>IF(AND(DX15&lt;=$E$78,DX16&lt;=$E$78),DX17,IF(AND(DX15&lt;=$E$78,DX16&gt;$E$78),$E$78-DX15,0))-DX77-DX76</f>
        <v>0</v>
      </c>
      <c r="DY78" s="181"/>
      <c r="DZ78" s="178">
        <f t="shared" si="5"/>
        <v>0</v>
      </c>
    </row>
    <row r="79" spans="2:130" ht="11.25" hidden="1" customHeight="1" x14ac:dyDescent="0.2">
      <c r="B79" s="333"/>
      <c r="C79" s="336"/>
      <c r="D79" s="179"/>
      <c r="E79" s="180">
        <v>40</v>
      </c>
      <c r="F79" s="181">
        <f>IF(AND(F15&lt;=$E$79,F16&lt;=$E$79),F17,IF(AND(F15&lt;=$E$79,F16&gt;$E$79),$E$79-F15,0))-F78-F77-F76</f>
        <v>0</v>
      </c>
      <c r="G79" s="181"/>
      <c r="H79" s="181">
        <f>IF(AND(H15&lt;=$E$79,H16&lt;=$E$79),H17,IF(AND(H15&lt;=$E$79,H16&gt;$E$79),$E$79-H15,0))-H78-H77-H76</f>
        <v>0</v>
      </c>
      <c r="I79" s="181"/>
      <c r="J79" s="181">
        <f>IF(AND(J15&lt;=$E$79,J16&lt;=$E$79),J17,IF(AND(J15&lt;=$E$79,J16&gt;$E$79),$E$79-J15,0))-J78-J77-J76</f>
        <v>0</v>
      </c>
      <c r="K79" s="181"/>
      <c r="L79" s="181">
        <f>IF(AND(L15&lt;=$E$79,L16&lt;=$E$79),L17,IF(AND(L15&lt;=$E$79,L16&gt;$E$79),$E$79-L15,0))-L78-L77-L76</f>
        <v>0</v>
      </c>
      <c r="M79" s="181"/>
      <c r="N79" s="181">
        <f>IF(AND(N15&lt;=$E$79,N16&lt;=$E$79),N17,IF(AND(N15&lt;=$E$79,N16&gt;$E$79),$E$79-N15,0))-N78-N77-N76</f>
        <v>0</v>
      </c>
      <c r="O79" s="181"/>
      <c r="P79" s="181">
        <f>IF(AND(P15&lt;=$E$79,P16&lt;=$E$79),P17,IF(AND(P15&lt;=$E$79,P16&gt;$E$79),$E$79-P15,0))-P78-P77-P76</f>
        <v>0</v>
      </c>
      <c r="Q79" s="181"/>
      <c r="R79" s="181">
        <f>IF(AND(R15&lt;=$E$79,R16&lt;=$E$79),R17,IF(AND(R15&lt;=$E$79,R16&gt;$E$79),$E$79-R15,0))-R78-R77-R76</f>
        <v>0</v>
      </c>
      <c r="S79" s="181"/>
      <c r="T79" s="181">
        <f>IF(AND(T15&lt;=$E$79,T16&lt;=$E$79),T17,IF(AND(T15&lt;=$E$79,T16&gt;$E$79),$E$79-T15,0))-T78-T77-T76</f>
        <v>0</v>
      </c>
      <c r="U79" s="181"/>
      <c r="V79" s="181">
        <f>IF(AND(V15&lt;=$E$79,V16&lt;=$E$79),V17,IF(AND(V15&lt;=$E$79,V16&gt;$E$79),$E$79-V15,0))-V78-V77-V76</f>
        <v>0</v>
      </c>
      <c r="W79" s="181"/>
      <c r="X79" s="181">
        <f>IF(AND(X15&lt;=$E$79,X16&lt;=$E$79),X17,IF(AND(X15&lt;=$E$79,X16&gt;$E$79),$E$79-X15,0))-X78-X77-X76</f>
        <v>0</v>
      </c>
      <c r="Y79" s="181"/>
      <c r="Z79" s="181">
        <f>IF(AND(Z15&lt;=$E$79,Z16&lt;=$E$79),Z17,IF(AND(Z15&lt;=$E$79,Z16&gt;$E$79),$E$79-Z15,0))-Z78-Z77-Z76</f>
        <v>0</v>
      </c>
      <c r="AA79" s="181"/>
      <c r="AB79" s="181">
        <f>IF(AND(AB15&lt;=$E$79,AB16&lt;=$E$79),AB17,IF(AND(AB15&lt;=$E$79,AB16&gt;$E$79),$E$79-AB15,0))-AB78-AB77-AB76</f>
        <v>0</v>
      </c>
      <c r="AC79" s="181"/>
      <c r="AD79" s="181">
        <f>IF(AND(AD15&lt;=$E$79,AD16&lt;=$E$79),AD17,IF(AND(AD15&lt;=$E$79,AD16&gt;$E$79),$E$79-AD15,0))-AD78-AD77-AD76</f>
        <v>0</v>
      </c>
      <c r="AE79" s="181"/>
      <c r="AF79" s="181">
        <f>IF(AND(AF15&lt;=$E$79,AF16&lt;=$E$79),AF17,IF(AND(AF15&lt;=$E$79,AF16&gt;$E$79),$E$79-AF15,0))-AF78-AF77-AF76</f>
        <v>0</v>
      </c>
      <c r="AG79" s="181"/>
      <c r="AH79" s="181">
        <f>IF(AND(AH15&lt;=$E$79,AH16&lt;=$E$79),AH17,IF(AND(AH15&lt;=$E$79,AH16&gt;$E$79),$E$79-AH15,0))-AH78-AH77-AH76</f>
        <v>0</v>
      </c>
      <c r="AI79" s="181"/>
      <c r="AJ79" s="181">
        <f>IF(AND(AJ15&lt;=$E$79,AJ16&lt;=$E$79),AJ17,IF(AND(AJ15&lt;=$E$79,AJ16&gt;$E$79),$E$79-AJ15,0))-AJ78-AJ77-AJ76</f>
        <v>0</v>
      </c>
      <c r="AK79" s="181"/>
      <c r="AL79" s="181">
        <f>IF(AND(AL15&lt;=$E$79,AL16&lt;=$E$79),AL17,IF(AND(AL15&lt;=$E$79,AL16&gt;$E$79),$E$79-AL15,0))-AL78-AL77-AL76</f>
        <v>0</v>
      </c>
      <c r="AM79" s="181"/>
      <c r="AN79" s="181">
        <f>IF(AND(AN15&lt;=$E$79,AN16&lt;=$E$79),AN17,IF(AND(AN15&lt;=$E$79,AN16&gt;$E$79),$E$79-AN15,0))-AN78-AN77-AN76</f>
        <v>0</v>
      </c>
      <c r="AO79" s="181"/>
      <c r="AP79" s="181">
        <f>IF(AND(AP15&lt;=$E$79,AP16&lt;=$E$79),AP17,IF(AND(AP15&lt;=$E$79,AP16&gt;$E$79),$E$79-AP15,0))-AP78-AP77-AP76</f>
        <v>0</v>
      </c>
      <c r="AQ79" s="181"/>
      <c r="AR79" s="181">
        <f>IF(AND(AR15&lt;=$E$79,AR16&lt;=$E$79),AR17,IF(AND(AR15&lt;=$E$79,AR16&gt;$E$79),$E$79-AR15,0))-AR78-AR77-AR76</f>
        <v>0</v>
      </c>
      <c r="AS79" s="181"/>
      <c r="AT79" s="181">
        <f>IF(AND(AT15&lt;=$E$79,AT16&lt;=$E$79),AT17,IF(AND(AT15&lt;=$E$79,AT16&gt;$E$79),$E$79-AT15,0))-AT78-AT77-AT76</f>
        <v>0</v>
      </c>
      <c r="AU79" s="181"/>
      <c r="AV79" s="181">
        <f>IF(AND(AV15&lt;=$E$79,AV16&lt;=$E$79),AV17,IF(AND(AV15&lt;=$E$79,AV16&gt;$E$79),$E$79-AV15,0))-AV78-AV77-AV76</f>
        <v>0</v>
      </c>
      <c r="AW79" s="181"/>
      <c r="AX79" s="181">
        <f>IF(AND(AX15&lt;=$E$79,AX16&lt;=$E$79),AX17,IF(AND(AX15&lt;=$E$79,AX16&gt;$E$79),$E$79-AX15,0))-AX78-AX77-AX76</f>
        <v>0</v>
      </c>
      <c r="AY79" s="181"/>
      <c r="AZ79" s="181">
        <f>IF(AND(AZ15&lt;=$E$79,AZ16&lt;=$E$79),AZ17,IF(AND(AZ15&lt;=$E$79,AZ16&gt;$E$79),$E$79-AZ15,0))-AZ78-AZ77-AZ76</f>
        <v>0</v>
      </c>
      <c r="BA79" s="181"/>
      <c r="BB79" s="181">
        <f>IF(AND(BB15&lt;=$E$79,BB16&lt;=$E$79),BB17,IF(AND(BB15&lt;=$E$79,BB16&gt;$E$79),$E$79-BB15,0))-BB78-BB77-BB76</f>
        <v>0</v>
      </c>
      <c r="BC79" s="181"/>
      <c r="BD79" s="181">
        <f>IF(AND(BD15&lt;=$E$79,BD16&lt;=$E$79),BD17,IF(AND(BD15&lt;=$E$79,BD16&gt;$E$79),$E$79-BD15,0))-BD78-BD77-BD76</f>
        <v>0</v>
      </c>
      <c r="BE79" s="181"/>
      <c r="BF79" s="181">
        <f>IF(AND(BF15&lt;=$E$79,BF16&lt;=$E$79),BF17,IF(AND(BF15&lt;=$E$79,BF16&gt;$E$79),$E$79-BF15,0))-BF78-BF77-BF76</f>
        <v>0</v>
      </c>
      <c r="BG79" s="181"/>
      <c r="BH79" s="181">
        <f>IF(AND(BH15&lt;=$E$79,BH16&lt;=$E$79),BH17,IF(AND(BH15&lt;=$E$79,BH16&gt;$E$79),$E$79-BH15,0))-BH78-BH77-BH76</f>
        <v>0</v>
      </c>
      <c r="BI79" s="181"/>
      <c r="BJ79" s="181">
        <f>IF(AND(BJ15&lt;=$E$79,BJ16&lt;=$E$79),BJ17,IF(AND(BJ15&lt;=$E$79,BJ16&gt;$E$79),$E$79-BJ15,0))-BJ78-BJ77-BJ76</f>
        <v>0</v>
      </c>
      <c r="BK79" s="181"/>
      <c r="BL79" s="181">
        <f>IF(AND(BL15&lt;=$E$79,BL16&lt;=$E$79),BL17,IF(AND(BL15&lt;=$E$79,BL16&gt;$E$79),$E$79-BL15,0))-BL78-BL77-BL76</f>
        <v>0</v>
      </c>
      <c r="BM79" s="181"/>
      <c r="BN79" s="181">
        <f>IF(AND(BN15&lt;=$E$79,BN16&lt;=$E$79),BN17,IF(AND(BN15&lt;=$E$79,BN16&gt;$E$79),$E$79-BN15,0))-BN78-BN77-BN76</f>
        <v>0</v>
      </c>
      <c r="BO79" s="181"/>
      <c r="BP79" s="181">
        <f>IF(AND(BP15&lt;=$E$79,BP16&lt;=$E$79),BP17,IF(AND(BP15&lt;=$E$79,BP16&gt;$E$79),$E$79-BP15,0))-BP78-BP77-BP76</f>
        <v>0</v>
      </c>
      <c r="BQ79" s="181"/>
      <c r="BR79" s="181">
        <f>IF(AND(BR15&lt;=$E$79,BR16&lt;=$E$79),BR17,IF(AND(BR15&lt;=$E$79,BR16&gt;$E$79),$E$79-BR15,0))-BR78-BR77-BR76</f>
        <v>0</v>
      </c>
      <c r="BS79" s="181"/>
      <c r="BT79" s="181">
        <f>IF(AND(BT15&lt;=$E$79,BT16&lt;=$E$79),BT17,IF(AND(BT15&lt;=$E$79,BT16&gt;$E$79),$E$79-BT15,0))-BT78-BT77-BT76</f>
        <v>0</v>
      </c>
      <c r="BU79" s="181"/>
      <c r="BV79" s="181">
        <f>IF(AND(BV15&lt;=$E$79,BV16&lt;=$E$79),BV17,IF(AND(BV15&lt;=$E$79,BV16&gt;$E$79),$E$79-BV15,0))-BV78-BV77-BV76</f>
        <v>0</v>
      </c>
      <c r="BW79" s="181"/>
      <c r="BX79" s="181">
        <f>IF(AND(BX15&lt;=$E$79,BX16&lt;=$E$79),BX17,IF(AND(BX15&lt;=$E$79,BX16&gt;$E$79),$E$79-BX15,0))-BX78-BX77-BX76</f>
        <v>0</v>
      </c>
      <c r="BY79" s="181"/>
      <c r="BZ79" s="181">
        <f>IF(AND(BZ15&lt;=$E$79,BZ16&lt;=$E$79),BZ17,IF(AND(BZ15&lt;=$E$79,BZ16&gt;$E$79),$E$79-BZ15,0))-BZ78-BZ77-BZ76</f>
        <v>0</v>
      </c>
      <c r="CA79" s="181"/>
      <c r="CB79" s="181">
        <f>IF(AND(CB15&lt;=$E$79,CB16&lt;=$E$79),CB17,IF(AND(CB15&lt;=$E$79,CB16&gt;$E$79),$E$79-CB15,0))-CB78-CB77-CB76</f>
        <v>0</v>
      </c>
      <c r="CC79" s="181"/>
      <c r="CD79" s="181">
        <f>IF(AND(CD15&lt;=$E$79,CD16&lt;=$E$79),CD17,IF(AND(CD15&lt;=$E$79,CD16&gt;$E$79),$E$79-CD15,0))-CD78-CD77-CD76</f>
        <v>0</v>
      </c>
      <c r="CE79" s="181"/>
      <c r="CF79" s="181">
        <f>IF(AND(CF15&lt;=$E$79,CF16&lt;=$E$79),CF17,IF(AND(CF15&lt;=$E$79,CF16&gt;$E$79),$E$79-CF15,0))-CF78-CF77-CF76</f>
        <v>0</v>
      </c>
      <c r="CG79" s="181"/>
      <c r="CH79" s="181">
        <f>IF(AND(CH15&lt;=$E$79,CH16&lt;=$E$79),CH17,IF(AND(CH15&lt;=$E$79,CH16&gt;$E$79),$E$79-CH15,0))-CH78-CH77-CH76</f>
        <v>0</v>
      </c>
      <c r="CI79" s="181"/>
      <c r="CJ79" s="181">
        <f>IF(AND(CJ15&lt;=$E$79,CJ16&lt;=$E$79),CJ17,IF(AND(CJ15&lt;=$E$79,CJ16&gt;$E$79),$E$79-CJ15,0))-CJ78-CJ77-CJ76</f>
        <v>0</v>
      </c>
      <c r="CK79" s="181"/>
      <c r="CL79" s="181">
        <f>IF(AND(CL15&lt;=$E$79,CL16&lt;=$E$79),CL17,IF(AND(CL15&lt;=$E$79,CL16&gt;$E$79),$E$79-CL15,0))-CL78-CL77-CL76</f>
        <v>0</v>
      </c>
      <c r="CM79" s="181"/>
      <c r="CN79" s="181">
        <f>IF(AND(CN15&lt;=$E$79,CN16&lt;=$E$79),CN17,IF(AND(CN15&lt;=$E$79,CN16&gt;$E$79),$E$79-CN15,0))-CN78-CN77-CN76</f>
        <v>0</v>
      </c>
      <c r="CO79" s="181"/>
      <c r="CP79" s="181">
        <f>IF(AND(CP15&lt;=$E$79,CP16&lt;=$E$79),CP17,IF(AND(CP15&lt;=$E$79,CP16&gt;$E$79),$E$79-CP15,0))-CP78-CP77-CP76</f>
        <v>0</v>
      </c>
      <c r="CQ79" s="181"/>
      <c r="CR79" s="181">
        <f>IF(AND(CR15&lt;=$E$79,CR16&lt;=$E$79),CR17,IF(AND(CR15&lt;=$E$79,CR16&gt;$E$79),$E$79-CR15,0))-CR78-CR77-CR76</f>
        <v>0</v>
      </c>
      <c r="CS79" s="181"/>
      <c r="CT79" s="181">
        <f>IF(AND(CT15&lt;=$E$79,CT16&lt;=$E$79),CT17,IF(AND(CT15&lt;=$E$79,CT16&gt;$E$79),$E$79-CT15,0))-CT78-CT77-CT76</f>
        <v>0</v>
      </c>
      <c r="CU79" s="181"/>
      <c r="CV79" s="181">
        <f>IF(AND(CV15&lt;=$E$79,CV16&lt;=$E$79),CV17,IF(AND(CV15&lt;=$E$79,CV16&gt;$E$79),$E$79-CV15,0))-CV78-CV77-CV76</f>
        <v>0</v>
      </c>
      <c r="CW79" s="181"/>
      <c r="CX79" s="181">
        <f>IF(AND(CX15&lt;=$E$79,CX16&lt;=$E$79),CX17,IF(AND(CX15&lt;=$E$79,CX16&gt;$E$79),$E$79-CX15,0))-CX78-CX77-CX76</f>
        <v>0</v>
      </c>
      <c r="CY79" s="181"/>
      <c r="CZ79" s="181">
        <f>IF(AND(CZ15&lt;=$E$79,CZ16&lt;=$E$79),CZ17,IF(AND(CZ15&lt;=$E$79,CZ16&gt;$E$79),$E$79-CZ15,0))-CZ78-CZ77-CZ76</f>
        <v>0</v>
      </c>
      <c r="DA79" s="181"/>
      <c r="DB79" s="181">
        <f>IF(AND(DB15&lt;=$E$79,DB16&lt;=$E$79),DB17,IF(AND(DB15&lt;=$E$79,DB16&gt;$E$79),$E$79-DB15,0))-DB78-DB77-DB76</f>
        <v>0</v>
      </c>
      <c r="DC79" s="181"/>
      <c r="DD79" s="181">
        <f>IF(AND(DD15&lt;=$E$79,DD16&lt;=$E$79),DD17,IF(AND(DD15&lt;=$E$79,DD16&gt;$E$79),$E$79-DD15,0))-DD78-DD77-DD76</f>
        <v>0</v>
      </c>
      <c r="DE79" s="181"/>
      <c r="DF79" s="181">
        <f>IF(AND(DF15&lt;=$E$79,DF16&lt;=$E$79),DF17,IF(AND(DF15&lt;=$E$79,DF16&gt;$E$79),$E$79-DF15,0))-DF78-DF77-DF76</f>
        <v>0</v>
      </c>
      <c r="DG79" s="181"/>
      <c r="DH79" s="181">
        <f>IF(AND(DH15&lt;=$E$79,DH16&lt;=$E$79),DH17,IF(AND(DH15&lt;=$E$79,DH16&gt;$E$79),$E$79-DH15,0))-DH78-DH77-DH76</f>
        <v>0</v>
      </c>
      <c r="DI79" s="181"/>
      <c r="DJ79" s="181">
        <f>IF(AND(DJ15&lt;=$E$79,DJ16&lt;=$E$79),DJ17,IF(AND(DJ15&lt;=$E$79,DJ16&gt;$E$79),$E$79-DJ15,0))-DJ78-DJ77-DJ76</f>
        <v>0</v>
      </c>
      <c r="DK79" s="181"/>
      <c r="DL79" s="181">
        <f>IF(AND(DL15&lt;=$E$79,DL16&lt;=$E$79),DL17,IF(AND(DL15&lt;=$E$79,DL16&gt;$E$79),$E$79-DL15,0))-DL78-DL77-DL76</f>
        <v>0</v>
      </c>
      <c r="DM79" s="181"/>
      <c r="DN79" s="181">
        <f>IF(AND(DN15&lt;=$E$79,DN16&lt;=$E$79),DN17,IF(AND(DN15&lt;=$E$79,DN16&gt;$E$79),$E$79-DN15,0))-DN78-DN77-DN76</f>
        <v>0</v>
      </c>
      <c r="DO79" s="181"/>
      <c r="DP79" s="181">
        <f>IF(AND(DP15&lt;=$E$79,DP16&lt;=$E$79),DP17,IF(AND(DP15&lt;=$E$79,DP16&gt;$E$79),$E$79-DP15,0))-DP78-DP77-DP76</f>
        <v>0</v>
      </c>
      <c r="DQ79" s="181"/>
      <c r="DR79" s="181">
        <f>IF(AND(DR15&lt;=$E$79,DR16&lt;=$E$79),DR17,IF(AND(DR15&lt;=$E$79,DR16&gt;$E$79),$E$79-DR15,0))-DR78-DR77-DR76</f>
        <v>0</v>
      </c>
      <c r="DS79" s="181"/>
      <c r="DT79" s="181">
        <f>IF(AND(DT15&lt;=$E$79,DT16&lt;=$E$79),DT17,IF(AND(DT15&lt;=$E$79,DT16&gt;$E$79),$E$79-DT15,0))-DT78-DT77-DT76</f>
        <v>0</v>
      </c>
      <c r="DU79" s="181"/>
      <c r="DV79" s="181">
        <f>IF(AND(DV15&lt;=$E$79,DV16&lt;=$E$79),DV17,IF(AND(DV15&lt;=$E$79,DV16&gt;$E$79),$E$79-DV15,0))-DV78-DV77-DV76</f>
        <v>0</v>
      </c>
      <c r="DW79" s="181"/>
      <c r="DX79" s="181">
        <f>IF(AND(DX15&lt;=$E$79,DX16&lt;=$E$79),DX17,IF(AND(DX15&lt;=$E$79,DX16&gt;$E$79),$E$79-DX15,0))-DX78-DX77-DX76</f>
        <v>0</v>
      </c>
      <c r="DY79" s="181"/>
      <c r="DZ79" s="178">
        <f t="shared" si="5"/>
        <v>0</v>
      </c>
    </row>
    <row r="80" spans="2:130" ht="11.25" hidden="1" customHeight="1" x14ac:dyDescent="0.2">
      <c r="B80" s="333"/>
      <c r="C80" s="336"/>
      <c r="D80" s="175"/>
      <c r="E80" s="176">
        <v>50</v>
      </c>
      <c r="F80" s="181">
        <f>IF(AND(F15&lt;=$E$80,F16&lt;=$E$80),F17,IF(AND(F15&lt;=$E$80,F16&gt;$E$80),$E$80-F15,0))-F79-F78-F77-F76</f>
        <v>0</v>
      </c>
      <c r="G80" s="177">
        <f>IF(AND(G15&lt;=$E$80,G16&lt;=$E$80),G17,IF(AND(G15&lt;=$E$80,G16&gt;$E$80),$E$80-G17,0))-G79-G78-G77-G76</f>
        <v>0</v>
      </c>
      <c r="H80" s="181">
        <f>IF(AND(H15&lt;=$E$80,H16&lt;=$E$80),H17,IF(AND(H15&lt;=$E$80,H16&gt;$E$80),$E$80-H15,0))-H79-H78-H77-H76</f>
        <v>0</v>
      </c>
      <c r="I80" s="177">
        <f>IF(AND(I15&lt;=$E$80,I16&lt;=$E$80),I17,IF(AND(I15&lt;=$E$80,I16&gt;$E$80),$E$80-I17,0))-I79-I78-I77-I76</f>
        <v>0</v>
      </c>
      <c r="J80" s="181">
        <f>IF(AND(J15&lt;=$E$80,J16&lt;=$E$80),J17,IF(AND(J15&lt;=$E$80,J16&gt;$E$80),$E$80-J15,0))-J79-J78-J77-J76</f>
        <v>0</v>
      </c>
      <c r="K80" s="177">
        <f>IF(AND(K15&lt;=$E$80,K16&lt;=$E$80),K17,IF(AND(K15&lt;=$E$80,K16&gt;$E$80),$E$80-K17,0))-K79-K78-K77-K76</f>
        <v>0</v>
      </c>
      <c r="L80" s="181">
        <f>IF(AND(L15&lt;=$E$80,L16&lt;=$E$80),L17,IF(AND(L15&lt;=$E$80,L16&gt;$E$80),$E$80-L15,0))-L79-L78-L77-L76</f>
        <v>0</v>
      </c>
      <c r="M80" s="177">
        <f>IF(AND(M15&lt;=$E$80,M16&lt;=$E$80),M17,IF(AND(M15&lt;=$E$80,M16&gt;$E$80),$E$80-M17,0))-M79-M78-M77-M76</f>
        <v>0</v>
      </c>
      <c r="N80" s="181">
        <f>IF(AND(N15&lt;=$E$80,N16&lt;=$E$80),N17,IF(AND(N15&lt;=$E$80,N16&gt;$E$80),$E$80-N15,0))-N79-N78-N77-N76</f>
        <v>0</v>
      </c>
      <c r="O80" s="177">
        <f>IF(AND(O15&lt;=$E$80,O16&lt;=$E$80),O17,IF(AND(O15&lt;=$E$80,O16&gt;$E$80),$E$80-O17,0))-O79-O78-O77-O76</f>
        <v>0</v>
      </c>
      <c r="P80" s="181">
        <f>IF(AND(P15&lt;=$E$80,P16&lt;=$E$80),P17,IF(AND(P15&lt;=$E$80,P16&gt;$E$80),$E$80-P15,0))-P79-P78-P77-P76</f>
        <v>0</v>
      </c>
      <c r="Q80" s="177">
        <f>IF(AND(Q15&lt;=$E$80,Q16&lt;=$E$80),Q17,IF(AND(Q15&lt;=$E$80,Q16&gt;$E$80),$E$80-Q17,0))-Q79-Q78-Q77-Q76</f>
        <v>0</v>
      </c>
      <c r="R80" s="181">
        <f>IF(AND(R15&lt;=$E$80,R16&lt;=$E$80),R17,IF(AND(R15&lt;=$E$80,R16&gt;$E$80),$E$80-R15,0))-R79-R78-R77-R76</f>
        <v>0</v>
      </c>
      <c r="S80" s="177">
        <f>IF(AND(S15&lt;=$E$80,S16&lt;=$E$80),S17,IF(AND(S15&lt;=$E$80,S16&gt;$E$80),$E$80-S17,0))-S79-S78-S77-S76</f>
        <v>0</v>
      </c>
      <c r="T80" s="181">
        <f>IF(AND(T15&lt;=$E$80,T16&lt;=$E$80),T17,IF(AND(T15&lt;=$E$80,T16&gt;$E$80),$E$80-T15,0))-T79-T78-T77-T76</f>
        <v>0</v>
      </c>
      <c r="U80" s="177">
        <f>IF(AND(U15&lt;=$E$80,U16&lt;=$E$80),U17,IF(AND(U15&lt;=$E$80,U16&gt;$E$80),$E$80-U17,0))-U79-U78-U77-U76</f>
        <v>0</v>
      </c>
      <c r="V80" s="181">
        <f>IF(AND(V15&lt;=$E$80,V16&lt;=$E$80),V17,IF(AND(V15&lt;=$E$80,V16&gt;$E$80),$E$80-V15,0))-V79-V78-V77-V76</f>
        <v>0</v>
      </c>
      <c r="W80" s="177">
        <f>IF(AND(W15&lt;=$E$80,W16&lt;=$E$80),W17,IF(AND(W15&lt;=$E$80,W16&gt;$E$80),$E$80-W17,0))-W79-W78-W77-W76</f>
        <v>0</v>
      </c>
      <c r="X80" s="181">
        <f>IF(AND(X15&lt;=$E$80,X16&lt;=$E$80),X17,IF(AND(X15&lt;=$E$80,X16&gt;$E$80),$E$80-X15,0))-X79-X78-X77-X76</f>
        <v>0</v>
      </c>
      <c r="Y80" s="177">
        <f>IF(AND(Y15&lt;=$E$80,Y16&lt;=$E$80),Y17,IF(AND(Y15&lt;=$E$80,Y16&gt;$E$80),$E$80-Y17,0))-Y79-Y78-Y77-Y76</f>
        <v>0</v>
      </c>
      <c r="Z80" s="181">
        <f>IF(AND(Z15&lt;=$E$80,Z16&lt;=$E$80),Z17,IF(AND(Z15&lt;=$E$80,Z16&gt;$E$80),$E$80-Z15,0))-Z79-Z78-Z77-Z76</f>
        <v>0</v>
      </c>
      <c r="AA80" s="177"/>
      <c r="AB80" s="181">
        <f>IF(AND(AB15&lt;=$E$80,AB16&lt;=$E$80),AB17,IF(AND(AB15&lt;=$E$80,AB16&gt;$E$80),$E$80-AB15,0))-AB79-AB78-AB77-AB76</f>
        <v>0</v>
      </c>
      <c r="AC80" s="177"/>
      <c r="AD80" s="181">
        <f>IF(AND(AD15&lt;=$E$80,AD16&lt;=$E$80),AD17,IF(AND(AD15&lt;=$E$80,AD16&gt;$E$80),$E$80-AD15,0))-AD79-AD78-AD77-AD76</f>
        <v>0</v>
      </c>
      <c r="AE80" s="177">
        <f>IF(AND(AE15&lt;=$E$80,AE16&lt;=$E$80),AE17,IF(AND(AE15&lt;=$E$80,AE16&gt;$E$80),$E$80-AE17,0))-AE79-AE78-AE77-AE76</f>
        <v>0</v>
      </c>
      <c r="AF80" s="181">
        <f>IF(AND(AF15&lt;=$E$80,AF16&lt;=$E$80),AF17,IF(AND(AF15&lt;=$E$80,AF16&gt;$E$80),$E$80-AF15,0))-AF79-AF78-AF77-AF76</f>
        <v>0</v>
      </c>
      <c r="AG80" s="177"/>
      <c r="AH80" s="181">
        <f>IF(AND(AH15&lt;=$E$80,AH16&lt;=$E$80),AH17,IF(AND(AH15&lt;=$E$80,AH16&gt;$E$80),$E$80-AH15,0))-AH79-AH78-AH77-AH76</f>
        <v>0</v>
      </c>
      <c r="AI80" s="177"/>
      <c r="AJ80" s="181">
        <f>IF(AND(AJ15&lt;=$E$80,AJ16&lt;=$E$80),AJ17,IF(AND(AJ15&lt;=$E$80,AJ16&gt;$E$80),$E$80-AJ15,0))-AJ79-AJ78-AJ77-AJ76</f>
        <v>0</v>
      </c>
      <c r="AK80" s="177"/>
      <c r="AL80" s="181">
        <f>IF(AND(AL15&lt;=$E$80,AL16&lt;=$E$80),AL17,IF(AND(AL15&lt;=$E$80,AL16&gt;$E$80),$E$80-AL15,0))-AL79-AL78-AL77-AL76</f>
        <v>0</v>
      </c>
      <c r="AM80" s="177"/>
      <c r="AN80" s="181">
        <f>IF(AND(AN15&lt;=$E$80,AN16&lt;=$E$80),AN17,IF(AND(AN15&lt;=$E$80,AN16&gt;$E$80),$E$80-AN15,0))-AN79-AN78-AN77-AN76</f>
        <v>0</v>
      </c>
      <c r="AO80" s="177"/>
      <c r="AP80" s="181">
        <f>IF(AND(AP15&lt;=$E$80,AP16&lt;=$E$80),AP17,IF(AND(AP15&lt;=$E$80,AP16&gt;$E$80),$E$80-AP15,0))-AP79-AP78-AP77-AP76</f>
        <v>0</v>
      </c>
      <c r="AQ80" s="177"/>
      <c r="AR80" s="181">
        <f>IF(AND(AR15&lt;=$E$80,AR16&lt;=$E$80),AR17,IF(AND(AR15&lt;=$E$80,AR16&gt;$E$80),$E$80-AR15,0))-AR79-AR78-AR77-AR76</f>
        <v>0</v>
      </c>
      <c r="AS80" s="177"/>
      <c r="AT80" s="181">
        <f>IF(AND(AT15&lt;=$E$80,AT16&lt;=$E$80),AT17,IF(AND(AT15&lt;=$E$80,AT16&gt;$E$80),$E$80-AT15,0))-AT79-AT78-AT77-AT76</f>
        <v>0</v>
      </c>
      <c r="AU80" s="177"/>
      <c r="AV80" s="181">
        <f>IF(AND(AV15&lt;=$E$80,AV16&lt;=$E$80),AV17,IF(AND(AV15&lt;=$E$80,AV16&gt;$E$80),$E$80-AV15,0))-AV79-AV78-AV77-AV76</f>
        <v>0</v>
      </c>
      <c r="AW80" s="177"/>
      <c r="AX80" s="181">
        <f>IF(AND(AX15&lt;=$E$80,AX16&lt;=$E$80),AX17,IF(AND(AX15&lt;=$E$80,AX16&gt;$E$80),$E$80-AX15,0))-AX79-AX78-AX77-AX76</f>
        <v>0</v>
      </c>
      <c r="AY80" s="177"/>
      <c r="AZ80" s="181">
        <f>IF(AND(AZ15&lt;=$E$80,AZ16&lt;=$E$80),AZ17,IF(AND(AZ15&lt;=$E$80,AZ16&gt;$E$80),$E$80-AZ15,0))-AZ79-AZ78-AZ77-AZ76</f>
        <v>0</v>
      </c>
      <c r="BA80" s="177"/>
      <c r="BB80" s="181">
        <f>IF(AND(BB15&lt;=$E$80,BB16&lt;=$E$80),BB17,IF(AND(BB15&lt;=$E$80,BB16&gt;$E$80),$E$80-BB15,0))-BB79-BB78-BB77-BB76</f>
        <v>0</v>
      </c>
      <c r="BC80" s="177"/>
      <c r="BD80" s="181">
        <f>IF(AND(BD15&lt;=$E$80,BD16&lt;=$E$80),BD17,IF(AND(BD15&lt;=$E$80,BD16&gt;$E$80),$E$80-BD15,0))-BD79-BD78-BD77-BD76</f>
        <v>0</v>
      </c>
      <c r="BE80" s="177"/>
      <c r="BF80" s="181">
        <f>IF(AND(BF15&lt;=$E$80,BF16&lt;=$E$80),BF17,IF(AND(BF15&lt;=$E$80,BF16&gt;$E$80),$E$80-BF15,0))-BF79-BF78-BF77-BF76</f>
        <v>0</v>
      </c>
      <c r="BG80" s="177"/>
      <c r="BH80" s="181">
        <f>IF(AND(BH15&lt;=$E$80,BH16&lt;=$E$80),BH17,IF(AND(BH15&lt;=$E$80,BH16&gt;$E$80),$E$80-BH15,0))-BH79-BH78-BH77-BH76</f>
        <v>0</v>
      </c>
      <c r="BI80" s="177"/>
      <c r="BJ80" s="181">
        <f>IF(AND(BJ15&lt;=$E$80,BJ16&lt;=$E$80),BJ17,IF(AND(BJ15&lt;=$E$80,BJ16&gt;$E$80),$E$80-BJ15,0))-BJ79-BJ78-BJ77-BJ76</f>
        <v>0</v>
      </c>
      <c r="BK80" s="177"/>
      <c r="BL80" s="181">
        <f>IF(AND(BL15&lt;=$E$80,BL16&lt;=$E$80),BL17,IF(AND(BL15&lt;=$E$80,BL16&gt;$E$80),$E$80-BL15,0))-BL79-BL78-BL77-BL76</f>
        <v>0</v>
      </c>
      <c r="BM80" s="177"/>
      <c r="BN80" s="181">
        <f>IF(AND(BN15&lt;=$E$80,BN16&lt;=$E$80),BN17,IF(AND(BN15&lt;=$E$80,BN16&gt;$E$80),$E$80-BN15,0))-BN79-BN78-BN77-BN76</f>
        <v>0</v>
      </c>
      <c r="BO80" s="177"/>
      <c r="BP80" s="181">
        <f>IF(AND(BP15&lt;=$E$80,BP16&lt;=$E$80),BP17,IF(AND(BP15&lt;=$E$80,BP16&gt;$E$80),$E$80-BP15,0))-BP79-BP78-BP77-BP76</f>
        <v>0</v>
      </c>
      <c r="BQ80" s="177"/>
      <c r="BR80" s="181">
        <f>IF(AND(BR15&lt;=$E$80,BR16&lt;=$E$80),BR17,IF(AND(BR15&lt;=$E$80,BR16&gt;$E$80),$E$80-BR15,0))-BR79-BR78-BR77-BR76</f>
        <v>0</v>
      </c>
      <c r="BS80" s="177"/>
      <c r="BT80" s="181">
        <f>IF(AND(BT15&lt;=$E$80,BT16&lt;=$E$80),BT17,IF(AND(BT15&lt;=$E$80,BT16&gt;$E$80),$E$80-BT15,0))-BT79-BT78-BT77-BT76</f>
        <v>0</v>
      </c>
      <c r="BU80" s="177"/>
      <c r="BV80" s="181">
        <f>IF(AND(BV15&lt;=$E$80,BV16&lt;=$E$80),BV17,IF(AND(BV15&lt;=$E$80,BV16&gt;$E$80),$E$80-BV15,0))-BV79-BV78-BV77-BV76</f>
        <v>0</v>
      </c>
      <c r="BW80" s="177"/>
      <c r="BX80" s="181">
        <f>IF(AND(BX15&lt;=$E$80,BX16&lt;=$E$80),BX17,IF(AND(BX15&lt;=$E$80,BX16&gt;$E$80),$E$80-BX15,0))-BX79-BX78-BX77-BX76</f>
        <v>0</v>
      </c>
      <c r="BY80" s="177"/>
      <c r="BZ80" s="181">
        <f>IF(AND(BZ15&lt;=$E$80,BZ16&lt;=$E$80),BZ17,IF(AND(BZ15&lt;=$E$80,BZ16&gt;$E$80),$E$80-BZ15,0))-BZ79-BZ78-BZ77-BZ76</f>
        <v>0</v>
      </c>
      <c r="CA80" s="177"/>
      <c r="CB80" s="181">
        <f>IF(AND(CB15&lt;=$E$80,CB16&lt;=$E$80),CB17,IF(AND(CB15&lt;=$E$80,CB16&gt;$E$80),$E$80-CB15,0))-CB79-CB78-CB77-CB76</f>
        <v>0</v>
      </c>
      <c r="CC80" s="177"/>
      <c r="CD80" s="181">
        <f>IF(AND(CD15&lt;=$E$80,CD16&lt;=$E$80),CD17,IF(AND(CD15&lt;=$E$80,CD16&gt;$E$80),$E$80-CD15,0))-CD79-CD78-CD77-CD76</f>
        <v>0</v>
      </c>
      <c r="CE80" s="177"/>
      <c r="CF80" s="181">
        <f>IF(AND(CF15&lt;=$E$80,CF16&lt;=$E$80),CF17,IF(AND(CF15&lt;=$E$80,CF16&gt;$E$80),$E$80-CF15,0))-CF79-CF78-CF77-CF76</f>
        <v>0</v>
      </c>
      <c r="CG80" s="177"/>
      <c r="CH80" s="181">
        <f>IF(AND(CH15&lt;=$E$80,CH16&lt;=$E$80),CH17,IF(AND(CH15&lt;=$E$80,CH16&gt;$E$80),$E$80-CH15,0))-CH79-CH78-CH77-CH76</f>
        <v>0</v>
      </c>
      <c r="CI80" s="177"/>
      <c r="CJ80" s="181">
        <f>IF(AND(CJ15&lt;=$E$80,CJ16&lt;=$E$80),CJ17,IF(AND(CJ15&lt;=$E$80,CJ16&gt;$E$80),$E$80-CJ15,0))-CJ79-CJ78-CJ77-CJ76</f>
        <v>0</v>
      </c>
      <c r="CK80" s="177"/>
      <c r="CL80" s="181">
        <f>IF(AND(CL15&lt;=$E$80,CL16&lt;=$E$80),CL17,IF(AND(CL15&lt;=$E$80,CL16&gt;$E$80),$E$80-CL15,0))-CL79-CL78-CL77-CL76</f>
        <v>0</v>
      </c>
      <c r="CM80" s="177"/>
      <c r="CN80" s="181">
        <f>IF(AND(CN15&lt;=$E$80,CN16&lt;=$E$80),CN17,IF(AND(CN15&lt;=$E$80,CN16&gt;$E$80),$E$80-CN15,0))-CN79-CN78-CN77-CN76</f>
        <v>0</v>
      </c>
      <c r="CO80" s="177"/>
      <c r="CP80" s="181">
        <f>IF(AND(CP15&lt;=$E$80,CP16&lt;=$E$80),CP17,IF(AND(CP15&lt;=$E$80,CP16&gt;$E$80),$E$80-CP15,0))-CP79-CP78-CP77-CP76</f>
        <v>0</v>
      </c>
      <c r="CQ80" s="177"/>
      <c r="CR80" s="181">
        <f>IF(AND(CR15&lt;=$E$80,CR16&lt;=$E$80),CR17,IF(AND(CR15&lt;=$E$80,CR16&gt;$E$80),$E$80-CR15,0))-CR79-CR78-CR77-CR76</f>
        <v>0</v>
      </c>
      <c r="CS80" s="177"/>
      <c r="CT80" s="181">
        <f>IF(AND(CT15&lt;=$E$80,CT16&lt;=$E$80),CT17,IF(AND(CT15&lt;=$E$80,CT16&gt;$E$80),$E$80-CT15,0))-CT79-CT78-CT77-CT76</f>
        <v>0</v>
      </c>
      <c r="CU80" s="177"/>
      <c r="CV80" s="181">
        <f>IF(AND(CV15&lt;=$E$80,CV16&lt;=$E$80),CV17,IF(AND(CV15&lt;=$E$80,CV16&gt;$E$80),$E$80-CV15,0))-CV79-CV78-CV77-CV76</f>
        <v>0</v>
      </c>
      <c r="CW80" s="177"/>
      <c r="CX80" s="181">
        <f>IF(AND(CX15&lt;=$E$80,CX16&lt;=$E$80),CX17,IF(AND(CX15&lt;=$E$80,CX16&gt;$E$80),$E$80-CX15,0))-CX79-CX78-CX77-CX76</f>
        <v>0</v>
      </c>
      <c r="CY80" s="177"/>
      <c r="CZ80" s="181">
        <f>IF(AND(CZ15&lt;=$E$80,CZ16&lt;=$E$80),CZ17,IF(AND(CZ15&lt;=$E$80,CZ16&gt;$E$80),$E$80-CZ15,0))-CZ79-CZ78-CZ77-CZ76</f>
        <v>0</v>
      </c>
      <c r="DA80" s="177"/>
      <c r="DB80" s="181">
        <f>IF(AND(DB15&lt;=$E$80,DB16&lt;=$E$80),DB17,IF(AND(DB15&lt;=$E$80,DB16&gt;$E$80),$E$80-DB15,0))-DB79-DB78-DB77-DB76</f>
        <v>0</v>
      </c>
      <c r="DC80" s="177"/>
      <c r="DD80" s="181">
        <f>IF(AND(DD15&lt;=$E$80,DD16&lt;=$E$80),DD17,IF(AND(DD15&lt;=$E$80,DD16&gt;$E$80),$E$80-DD15,0))-DD79-DD78-DD77-DD76</f>
        <v>0</v>
      </c>
      <c r="DE80" s="177"/>
      <c r="DF80" s="181">
        <f>IF(AND(DF15&lt;=$E$80,DF16&lt;=$E$80),DF17,IF(AND(DF15&lt;=$E$80,DF16&gt;$E$80),$E$80-DF15,0))-DF79-DF78-DF77-DF76</f>
        <v>0</v>
      </c>
      <c r="DG80" s="177"/>
      <c r="DH80" s="181">
        <f>IF(AND(DH15&lt;=$E$80,DH16&lt;=$E$80),DH17,IF(AND(DH15&lt;=$E$80,DH16&gt;$E$80),$E$80-DH15,0))-DH79-DH78-DH77-DH76</f>
        <v>0</v>
      </c>
      <c r="DI80" s="177"/>
      <c r="DJ80" s="181">
        <f>IF(AND(DJ15&lt;=$E$80,DJ16&lt;=$E$80),DJ17,IF(AND(DJ15&lt;=$E$80,DJ16&gt;$E$80),$E$80-DJ15,0))-DJ79-DJ78-DJ77-DJ76</f>
        <v>0</v>
      </c>
      <c r="DK80" s="177"/>
      <c r="DL80" s="181">
        <f>IF(AND(DL15&lt;=$E$80,DL16&lt;=$E$80),DL17,IF(AND(DL15&lt;=$E$80,DL16&gt;$E$80),$E$80-DL15,0))-DL79-DL78-DL77-DL76</f>
        <v>0</v>
      </c>
      <c r="DM80" s="177"/>
      <c r="DN80" s="181">
        <f>IF(AND(DN15&lt;=$E$80,DN16&lt;=$E$80),DN17,IF(AND(DN15&lt;=$E$80,DN16&gt;$E$80),$E$80-DN15,0))-DN79-DN78-DN77-DN76</f>
        <v>0</v>
      </c>
      <c r="DO80" s="177"/>
      <c r="DP80" s="181">
        <f>IF(AND(DP15&lt;=$E$80,DP16&lt;=$E$80),DP17,IF(AND(DP15&lt;=$E$80,DP16&gt;$E$80),$E$80-DP15,0))-DP79-DP78-DP77-DP76</f>
        <v>0</v>
      </c>
      <c r="DQ80" s="177"/>
      <c r="DR80" s="181">
        <f>IF(AND(DR15&lt;=$E$80,DR16&lt;=$E$80),DR17,IF(AND(DR15&lt;=$E$80,DR16&gt;$E$80),$E$80-DR15,0))-DR79-DR78-DR77-DR76</f>
        <v>0</v>
      </c>
      <c r="DS80" s="177"/>
      <c r="DT80" s="181">
        <f>IF(AND(DT15&lt;=$E$80,DT16&lt;=$E$80),DT17,IF(AND(DT15&lt;=$E$80,DT16&gt;$E$80),$E$80-DT15,0))-DT79-DT78-DT77-DT76</f>
        <v>0</v>
      </c>
      <c r="DU80" s="177"/>
      <c r="DV80" s="181">
        <f>IF(AND(DV15&lt;=$E$80,DV16&lt;=$E$80),DV17,IF(AND(DV15&lt;=$E$80,DV16&gt;$E$80),$E$80-DV15,0))-DV79-DV78-DV77-DV76</f>
        <v>0</v>
      </c>
      <c r="DW80" s="177"/>
      <c r="DX80" s="181">
        <f>IF(AND(DX15&lt;=$E$80,DX16&lt;=$E$80),DX17,IF(AND(DX15&lt;=$E$80,DX16&gt;$E$80),$E$80-DX15,0))-DX79-DX78-DX77-DX76</f>
        <v>0</v>
      </c>
      <c r="DY80" s="177"/>
      <c r="DZ80" s="178">
        <f t="shared" si="5"/>
        <v>0</v>
      </c>
    </row>
    <row r="81" spans="2:130" ht="11.25" hidden="1" customHeight="1" x14ac:dyDescent="0.2">
      <c r="B81" s="333"/>
      <c r="C81" s="336"/>
      <c r="D81" s="175"/>
      <c r="E81" s="176">
        <v>60</v>
      </c>
      <c r="F81" s="181">
        <f>IF(AND(F15&lt;=$E$81,F16&lt;=$E$81),F17,IF(AND(F15&lt;=$E$81,F16&gt;$E$81),$E$81-F15,0))-F80-F79-F78-F77-F76</f>
        <v>0</v>
      </c>
      <c r="G81" s="177"/>
      <c r="H81" s="181">
        <f>IF(AND(H15&lt;=$E$81,H16&lt;=$E$81),H17,IF(AND(H15&lt;=$E$81,H16&gt;$E$81),$E$81-H15,0))-H80-H79-H78-H77-H76</f>
        <v>0</v>
      </c>
      <c r="I81" s="177"/>
      <c r="J81" s="181">
        <f>IF(AND(J15&lt;=$E$81,J16&lt;=$E$81),J17,IF(AND(J15&lt;=$E$81,J16&gt;$E$81),$E$81-J15,0))-J80-J79-J78-J77-J76</f>
        <v>0</v>
      </c>
      <c r="K81" s="177"/>
      <c r="L81" s="181">
        <f>IF(AND(L15&lt;=$E$81,L16&lt;=$E$81),L17,IF(AND(L15&lt;=$E$81,L16&gt;$E$81),$E$81-L15,0))-L80-L79-L78-L77-L76</f>
        <v>0</v>
      </c>
      <c r="M81" s="177"/>
      <c r="N81" s="181">
        <f>IF(AND(N15&lt;=$E$81,N16&lt;=$E$81),N17,IF(AND(N15&lt;=$E$81,N16&gt;$E$81),$E$81-N15,0))-N80-N79-N78-N77-N76</f>
        <v>0</v>
      </c>
      <c r="O81" s="177"/>
      <c r="P81" s="181">
        <f>IF(AND(P15&lt;=$E$81,P16&lt;=$E$81),P17,IF(AND(P15&lt;=$E$81,P16&gt;$E$81),$E$81-P15,0))-P80-P79-P78-P77-P76</f>
        <v>0</v>
      </c>
      <c r="Q81" s="177"/>
      <c r="R81" s="181">
        <f>IF(AND(R15&lt;=$E$81,R16&lt;=$E$81),R17,IF(AND(R15&lt;=$E$81,R16&gt;$E$81),$E$81-R15,0))-R80-R79-R78-R77-R76</f>
        <v>0</v>
      </c>
      <c r="S81" s="177"/>
      <c r="T81" s="181">
        <f>IF(AND(T15&lt;=$E$81,T16&lt;=$E$81),T17,IF(AND(T15&lt;=$E$81,T16&gt;$E$81),$E$81-T15,0))-T80-T79-T78-T77-T76</f>
        <v>0</v>
      </c>
      <c r="U81" s="177"/>
      <c r="V81" s="181">
        <f>IF(AND(V15&lt;=$E$81,V16&lt;=$E$81),V17,IF(AND(V15&lt;=$E$81,V16&gt;$E$81),$E$81-V15,0))-V80-V79-V78-V77-V76</f>
        <v>0</v>
      </c>
      <c r="W81" s="177"/>
      <c r="X81" s="181">
        <f>IF(AND(X15&lt;=$E$81,X16&lt;=$E$81),X17,IF(AND(X15&lt;=$E$81,X16&gt;$E$81),$E$81-X15,0))-X80-X79-X78-X77-X76</f>
        <v>0</v>
      </c>
      <c r="Y81" s="177"/>
      <c r="Z81" s="181">
        <f>IF(AND(Z15&lt;=$E$81,Z16&lt;=$E$81),Z17,IF(AND(Z15&lt;=$E$81,Z16&gt;$E$81),$E$81-Z15,0))-Z80-Z79-Z78-Z77-Z76</f>
        <v>0</v>
      </c>
      <c r="AA81" s="177"/>
      <c r="AB81" s="181">
        <f>IF(AND(AB15&lt;=$E$81,AB16&lt;=$E$81),AB17,IF(AND(AB15&lt;=$E$81,AB16&gt;$E$81),$E$81-AB15,0))-AB80-AB79-AB78-AB77-AB76</f>
        <v>0</v>
      </c>
      <c r="AC81" s="177"/>
      <c r="AD81" s="181">
        <f>IF(AND(AD15&lt;=$E$81,AD16&lt;=$E$81),AD17,IF(AND(AD15&lt;=$E$81,AD16&gt;$E$81),$E$81-AD15,0))-AD80-AD79-AD78-AD77-AD76</f>
        <v>0</v>
      </c>
      <c r="AE81" s="177"/>
      <c r="AF81" s="181">
        <f>IF(AND(AF15&lt;=$E$81,AF16&lt;=$E$81),AF17,IF(AND(AF15&lt;=$E$81,AF16&gt;$E$81),$E$81-AF15,0))-AF80-AF79-AF78-AF77-AF76</f>
        <v>0</v>
      </c>
      <c r="AG81" s="177"/>
      <c r="AH81" s="181">
        <f>IF(AND(AH15&lt;=$E$81,AH16&lt;=$E$81),AH17,IF(AND(AH15&lt;=$E$81,AH16&gt;$E$81),$E$81-AH15,0))-AH80-AH79-AH78-AH77-AH76</f>
        <v>0</v>
      </c>
      <c r="AI81" s="177"/>
      <c r="AJ81" s="181">
        <f>IF(AND(AJ15&lt;=$E$81,AJ16&lt;=$E$81),AJ17,IF(AND(AJ15&lt;=$E$81,AJ16&gt;$E$81),$E$81-AJ15,0))-AJ80-AJ79-AJ78-AJ77-AJ76</f>
        <v>0</v>
      </c>
      <c r="AK81" s="177"/>
      <c r="AL81" s="181">
        <f>IF(AND(AL15&lt;=$E$81,AL16&lt;=$E$81),AL17,IF(AND(AL15&lt;=$E$81,AL16&gt;$E$81),$E$81-AL15,0))-AL80-AL79-AL78-AL77-AL76</f>
        <v>0</v>
      </c>
      <c r="AM81" s="177"/>
      <c r="AN81" s="181">
        <f>IF(AND(AN15&lt;=$E$81,AN16&lt;=$E$81),AN17,IF(AND(AN15&lt;=$E$81,AN16&gt;$E$81),$E$81-AN15,0))-AN80-AN79-AN78-AN77-AN76</f>
        <v>0</v>
      </c>
      <c r="AO81" s="177"/>
      <c r="AP81" s="181">
        <f>IF(AND(AP15&lt;=$E$81,AP16&lt;=$E$81),AP17,IF(AND(AP15&lt;=$E$81,AP16&gt;$E$81),$E$81-AP15,0))-AP80-AP79-AP78-AP77-AP76</f>
        <v>0</v>
      </c>
      <c r="AQ81" s="177"/>
      <c r="AR81" s="181">
        <f>IF(AND(AR15&lt;=$E$81,AR16&lt;=$E$81),AR17,IF(AND(AR15&lt;=$E$81,AR16&gt;$E$81),$E$81-AR15,0))-AR80-AR79-AR78-AR77-AR76</f>
        <v>0</v>
      </c>
      <c r="AS81" s="177"/>
      <c r="AT81" s="181">
        <f>IF(AND(AT15&lt;=$E$81,AT16&lt;=$E$81),AT17,IF(AND(AT15&lt;=$E$81,AT16&gt;$E$81),$E$81-AT15,0))-AT80-AT79-AT78-AT77-AT76</f>
        <v>0</v>
      </c>
      <c r="AU81" s="177"/>
      <c r="AV81" s="181">
        <f>IF(AND(AV15&lt;=$E$81,AV16&lt;=$E$81),AV17,IF(AND(AV15&lt;=$E$81,AV16&gt;$E$81),$E$81-AV15,0))-AV80-AV79-AV78-AV77-AV76</f>
        <v>0</v>
      </c>
      <c r="AW81" s="177"/>
      <c r="AX81" s="181">
        <f>IF(AND(AX15&lt;=$E$81,AX16&lt;=$E$81),AX17,IF(AND(AX15&lt;=$E$81,AX16&gt;$E$81),$E$81-AX15,0))-AX80-AX79-AX78-AX77-AX76</f>
        <v>0</v>
      </c>
      <c r="AY81" s="177"/>
      <c r="AZ81" s="181">
        <f>IF(AND(AZ15&lt;=$E$81,AZ16&lt;=$E$81),AZ17,IF(AND(AZ15&lt;=$E$81,AZ16&gt;$E$81),$E$81-AZ15,0))-AZ80-AZ79-AZ78-AZ77-AZ76</f>
        <v>0</v>
      </c>
      <c r="BA81" s="177"/>
      <c r="BB81" s="181">
        <f>IF(AND(BB15&lt;=$E$81,BB16&lt;=$E$81),BB17,IF(AND(BB15&lt;=$E$81,BB16&gt;$E$81),$E$81-BB15,0))-BB80-BB79-BB78-BB77-BB76</f>
        <v>0</v>
      </c>
      <c r="BC81" s="177"/>
      <c r="BD81" s="181">
        <f>IF(AND(BD15&lt;=$E$81,BD16&lt;=$E$81),BD17,IF(AND(BD15&lt;=$E$81,BD16&gt;$E$81),$E$81-BD15,0))-BD80-BD79-BD78-BD77-BD76</f>
        <v>0</v>
      </c>
      <c r="BE81" s="177"/>
      <c r="BF81" s="181">
        <f>IF(AND(BF15&lt;=$E$81,BF16&lt;=$E$81),BF17,IF(AND(BF15&lt;=$E$81,BF16&gt;$E$81),$E$81-BF15,0))-BF80-BF79-BF78-BF77-BF76</f>
        <v>0</v>
      </c>
      <c r="BG81" s="177"/>
      <c r="BH81" s="181">
        <f>IF(AND(BH15&lt;=$E$81,BH16&lt;=$E$81),BH17,IF(AND(BH15&lt;=$E$81,BH16&gt;$E$81),$E$81-BH15,0))-BH80-BH79-BH78-BH77-BH76</f>
        <v>0</v>
      </c>
      <c r="BI81" s="177"/>
      <c r="BJ81" s="181">
        <f>IF(AND(BJ15&lt;=$E$81,BJ16&lt;=$E$81),BJ17,IF(AND(BJ15&lt;=$E$81,BJ16&gt;$E$81),$E$81-BJ15,0))-BJ80-BJ79-BJ78-BJ77-BJ76</f>
        <v>0</v>
      </c>
      <c r="BK81" s="177"/>
      <c r="BL81" s="181">
        <f>IF(AND(BL15&lt;=$E$81,BL16&lt;=$E$81),BL17,IF(AND(BL15&lt;=$E$81,BL16&gt;$E$81),$E$81-BL15,0))-BL80-BL79-BL78-BL77-BL76</f>
        <v>0</v>
      </c>
      <c r="BM81" s="177"/>
      <c r="BN81" s="181">
        <f>IF(AND(BN15&lt;=$E$81,BN16&lt;=$E$81),BN17,IF(AND(BN15&lt;=$E$81,BN16&gt;$E$81),$E$81-BN15,0))-BN80-BN79-BN78-BN77-BN76</f>
        <v>0</v>
      </c>
      <c r="BO81" s="177"/>
      <c r="BP81" s="181">
        <f>IF(AND(BP15&lt;=$E$81,BP16&lt;=$E$81),BP17,IF(AND(BP15&lt;=$E$81,BP16&gt;$E$81),$E$81-BP15,0))-BP80-BP79-BP78-BP77-BP76</f>
        <v>0</v>
      </c>
      <c r="BQ81" s="177"/>
      <c r="BR81" s="181">
        <f>IF(AND(BR15&lt;=$E$81,BR16&lt;=$E$81),BR17,IF(AND(BR15&lt;=$E$81,BR16&gt;$E$81),$E$81-BR15,0))-BR80-BR79-BR78-BR77-BR76</f>
        <v>0</v>
      </c>
      <c r="BS81" s="177"/>
      <c r="BT81" s="181">
        <f>IF(AND(BT15&lt;=$E$81,BT16&lt;=$E$81),BT17,IF(AND(BT15&lt;=$E$81,BT16&gt;$E$81),$E$81-BT15,0))-BT80-BT79-BT78-BT77-BT76</f>
        <v>0</v>
      </c>
      <c r="BU81" s="177"/>
      <c r="BV81" s="181">
        <f>IF(AND(BV15&lt;=$E$81,BV16&lt;=$E$81),BV17,IF(AND(BV15&lt;=$E$81,BV16&gt;$E$81),$E$81-BV15,0))-BV80-BV79-BV78-BV77-BV76</f>
        <v>0</v>
      </c>
      <c r="BW81" s="177"/>
      <c r="BX81" s="181">
        <f>IF(AND(BX15&lt;=$E$81,BX16&lt;=$E$81),BX17,IF(AND(BX15&lt;=$E$81,BX16&gt;$E$81),$E$81-BX15,0))-BX80-BX79-BX78-BX77-BX76</f>
        <v>0</v>
      </c>
      <c r="BY81" s="177"/>
      <c r="BZ81" s="181">
        <f>IF(AND(BZ15&lt;=$E$81,BZ16&lt;=$E$81),BZ17,IF(AND(BZ15&lt;=$E$81,BZ16&gt;$E$81),$E$81-BZ15,0))-BZ80-BZ79-BZ78-BZ77-BZ76</f>
        <v>0</v>
      </c>
      <c r="CA81" s="177"/>
      <c r="CB81" s="181">
        <f>IF(AND(CB15&lt;=$E$81,CB16&lt;=$E$81),CB17,IF(AND(CB15&lt;=$E$81,CB16&gt;$E$81),$E$81-CB15,0))-CB80-CB79-CB78-CB77-CB76</f>
        <v>0</v>
      </c>
      <c r="CC81" s="177"/>
      <c r="CD81" s="181">
        <f>IF(AND(CD15&lt;=$E$81,CD16&lt;=$E$81),CD17,IF(AND(CD15&lt;=$E$81,CD16&gt;$E$81),$E$81-CD15,0))-CD80-CD79-CD78-CD77-CD76</f>
        <v>0</v>
      </c>
      <c r="CE81" s="177"/>
      <c r="CF81" s="181">
        <f>IF(AND(CF15&lt;=$E$81,CF16&lt;=$E$81),CF17,IF(AND(CF15&lt;=$E$81,CF16&gt;$E$81),$E$81-CF15,0))-CF80-CF79-CF78-CF77-CF76</f>
        <v>0</v>
      </c>
      <c r="CG81" s="177"/>
      <c r="CH81" s="181">
        <f>IF(AND(CH15&lt;=$E$81,CH16&lt;=$E$81),CH17,IF(AND(CH15&lt;=$E$81,CH16&gt;$E$81),$E$81-CH15,0))-CH80-CH79-CH78-CH77-CH76</f>
        <v>0</v>
      </c>
      <c r="CI81" s="177"/>
      <c r="CJ81" s="181">
        <f>IF(AND(CJ15&lt;=$E$81,CJ16&lt;=$E$81),CJ17,IF(AND(CJ15&lt;=$E$81,CJ16&gt;$E$81),$E$81-CJ15,0))-CJ80-CJ79-CJ78-CJ77-CJ76</f>
        <v>0</v>
      </c>
      <c r="CK81" s="177"/>
      <c r="CL81" s="181">
        <f>IF(AND(CL15&lt;=$E$81,CL16&lt;=$E$81),CL17,IF(AND(CL15&lt;=$E$81,CL16&gt;$E$81),$E$81-CL15,0))-CL80-CL79-CL78-CL77-CL76</f>
        <v>0</v>
      </c>
      <c r="CM81" s="177"/>
      <c r="CN81" s="181">
        <f>IF(AND(CN15&lt;=$E$81,CN16&lt;=$E$81),CN17,IF(AND(CN15&lt;=$E$81,CN16&gt;$E$81),$E$81-CN15,0))-CN80-CN79-CN78-CN77-CN76</f>
        <v>0</v>
      </c>
      <c r="CO81" s="177"/>
      <c r="CP81" s="181">
        <f>IF(AND(CP15&lt;=$E$81,CP16&lt;=$E$81),CP17,IF(AND(CP15&lt;=$E$81,CP16&gt;$E$81),$E$81-CP15,0))-CP80-CP79-CP78-CP77-CP76</f>
        <v>0</v>
      </c>
      <c r="CQ81" s="177"/>
      <c r="CR81" s="181">
        <f>IF(AND(CR15&lt;=$E$81,CR16&lt;=$E$81),CR17,IF(AND(CR15&lt;=$E$81,CR16&gt;$E$81),$E$81-CR15,0))-CR80-CR79-CR78-CR77-CR76</f>
        <v>0</v>
      </c>
      <c r="CS81" s="177"/>
      <c r="CT81" s="181">
        <f>IF(AND(CT15&lt;=$E$81,CT16&lt;=$E$81),CT17,IF(AND(CT15&lt;=$E$81,CT16&gt;$E$81),$E$81-CT15,0))-CT80-CT79-CT78-CT77-CT76</f>
        <v>0</v>
      </c>
      <c r="CU81" s="177"/>
      <c r="CV81" s="181">
        <f>IF(AND(CV15&lt;=$E$81,CV16&lt;=$E$81),CV17,IF(AND(CV15&lt;=$E$81,CV16&gt;$E$81),$E$81-CV15,0))-CV80-CV79-CV78-CV77-CV76</f>
        <v>0</v>
      </c>
      <c r="CW81" s="177"/>
      <c r="CX81" s="181">
        <f>IF(AND(CX15&lt;=$E$81,CX16&lt;=$E$81),CX17,IF(AND(CX15&lt;=$E$81,CX16&gt;$E$81),$E$81-CX15,0))-CX80-CX79-CX78-CX77-CX76</f>
        <v>0</v>
      </c>
      <c r="CY81" s="177"/>
      <c r="CZ81" s="181">
        <f>IF(AND(CZ15&lt;=$E$81,CZ16&lt;=$E$81),CZ17,IF(AND(CZ15&lt;=$E$81,CZ16&gt;$E$81),$E$81-CZ15,0))-CZ80-CZ79-CZ78-CZ77-CZ76</f>
        <v>0</v>
      </c>
      <c r="DA81" s="177"/>
      <c r="DB81" s="181">
        <f>IF(AND(DB15&lt;=$E$81,DB16&lt;=$E$81),DB17,IF(AND(DB15&lt;=$E$81,DB16&gt;$E$81),$E$81-DB15,0))-DB80-DB79-DB78-DB77-DB76</f>
        <v>0</v>
      </c>
      <c r="DC81" s="177"/>
      <c r="DD81" s="181">
        <f>IF(AND(DD15&lt;=$E$81,DD16&lt;=$E$81),DD17,IF(AND(DD15&lt;=$E$81,DD16&gt;$E$81),$E$81-DD15,0))-DD80-DD79-DD78-DD77-DD76</f>
        <v>0</v>
      </c>
      <c r="DE81" s="177"/>
      <c r="DF81" s="181">
        <f>IF(AND(DF15&lt;=$E$81,DF16&lt;=$E$81),DF17,IF(AND(DF15&lt;=$E$81,DF16&gt;$E$81),$E$81-DF15,0))-DF80-DF79-DF78-DF77-DF76</f>
        <v>0</v>
      </c>
      <c r="DG81" s="177"/>
      <c r="DH81" s="181">
        <f>IF(AND(DH15&lt;=$E$81,DH16&lt;=$E$81),DH17,IF(AND(DH15&lt;=$E$81,DH16&gt;$E$81),$E$81-DH15,0))-DH80-DH79-DH78-DH77-DH76</f>
        <v>0</v>
      </c>
      <c r="DI81" s="177"/>
      <c r="DJ81" s="181">
        <f>IF(AND(DJ15&lt;=$E$81,DJ16&lt;=$E$81),DJ17,IF(AND(DJ15&lt;=$E$81,DJ16&gt;$E$81),$E$81-DJ15,0))-DJ80-DJ79-DJ78-DJ77-DJ76</f>
        <v>0</v>
      </c>
      <c r="DK81" s="177"/>
      <c r="DL81" s="181">
        <f>IF(AND(DL15&lt;=$E$81,DL16&lt;=$E$81),DL17,IF(AND(DL15&lt;=$E$81,DL16&gt;$E$81),$E$81-DL15,0))-DL80-DL79-DL78-DL77-DL76</f>
        <v>0</v>
      </c>
      <c r="DM81" s="177"/>
      <c r="DN81" s="181">
        <f>IF(AND(DN15&lt;=$E$81,DN16&lt;=$E$81),DN17,IF(AND(DN15&lt;=$E$81,DN16&gt;$E$81),$E$81-DN15,0))-DN80-DN79-DN78-DN77-DN76</f>
        <v>0</v>
      </c>
      <c r="DO81" s="177"/>
      <c r="DP81" s="181">
        <f>IF(AND(DP15&lt;=$E$81,DP16&lt;=$E$81),DP17,IF(AND(DP15&lt;=$E$81,DP16&gt;$E$81),$E$81-DP15,0))-DP80-DP79-DP78-DP77-DP76</f>
        <v>0</v>
      </c>
      <c r="DQ81" s="177"/>
      <c r="DR81" s="181">
        <f>IF(AND(DR15&lt;=$E$81,DR16&lt;=$E$81),DR17,IF(AND(DR15&lt;=$E$81,DR16&gt;$E$81),$E$81-DR15,0))-DR80-DR79-DR78-DR77-DR76</f>
        <v>0</v>
      </c>
      <c r="DS81" s="177"/>
      <c r="DT81" s="181">
        <f>IF(AND(DT15&lt;=$E$81,DT16&lt;=$E$81),DT17,IF(AND(DT15&lt;=$E$81,DT16&gt;$E$81),$E$81-DT15,0))-DT80-DT79-DT78-DT77-DT76</f>
        <v>0</v>
      </c>
      <c r="DU81" s="177"/>
      <c r="DV81" s="181">
        <f>IF(AND(DV15&lt;=$E$81,DV16&lt;=$E$81),DV17,IF(AND(DV15&lt;=$E$81,DV16&gt;$E$81),$E$81-DV15,0))-DV80-DV79-DV78-DV77-DV76</f>
        <v>0</v>
      </c>
      <c r="DW81" s="177"/>
      <c r="DX81" s="181">
        <f>IF(AND(DX15&lt;=$E$81,DX16&lt;=$E$81),DX17,IF(AND(DX15&lt;=$E$81,DX16&gt;$E$81),$E$81-DX15,0))-DX80-DX79-DX78-DX77-DX76</f>
        <v>0</v>
      </c>
      <c r="DY81" s="177"/>
      <c r="DZ81" s="178">
        <f t="shared" si="5"/>
        <v>0</v>
      </c>
    </row>
    <row r="82" spans="2:130" ht="11.25" hidden="1" customHeight="1" x14ac:dyDescent="0.2">
      <c r="B82" s="333"/>
      <c r="C82" s="336"/>
      <c r="D82" s="175"/>
      <c r="E82" s="176">
        <v>70</v>
      </c>
      <c r="F82" s="181">
        <f>IF(AND(F15&lt;=$E$82,F16&lt;=$E$82),F17,IF(AND(F15&lt;=$E$82,F16&gt;$E$82),$E$82-F15,0))-F81-F80-F79-F78-F77-F76</f>
        <v>0</v>
      </c>
      <c r="G82" s="177"/>
      <c r="H82" s="181">
        <f>IF(AND(H15&lt;=$E$82,H16&lt;=$E$82),H17,IF(AND(H15&lt;=$E$82,H16&gt;$E$82),$E$82-H15,0))-H81-H80-H79-H78-H77-H76</f>
        <v>0</v>
      </c>
      <c r="I82" s="177"/>
      <c r="J82" s="181">
        <f>IF(AND(J15&lt;=$E$82,J16&lt;=$E$82),J17,IF(AND(J15&lt;=$E$82,J16&gt;$E$82),$E$82-J15,0))-J81-J80-J79-J78-J77-J76</f>
        <v>0</v>
      </c>
      <c r="K82" s="177"/>
      <c r="L82" s="181">
        <f>IF(AND(L15&lt;=$E$82,L16&lt;=$E$82),L17,IF(AND(L15&lt;=$E$82,L16&gt;$E$82),$E$82-L15,0))-L81-L80-L79-L78-L77-L76</f>
        <v>0</v>
      </c>
      <c r="M82" s="177"/>
      <c r="N82" s="181">
        <f>IF(AND(N15&lt;=$E$82,N16&lt;=$E$82),N17,IF(AND(N15&lt;=$E$82,N16&gt;$E$82),$E$82-N15,0))-N81-N80-N79-N78-N77-N76</f>
        <v>0</v>
      </c>
      <c r="O82" s="177"/>
      <c r="P82" s="181">
        <f>IF(AND(P15&lt;=$E$82,P16&lt;=$E$82),P17,IF(AND(P15&lt;=$E$82,P16&gt;$E$82),$E$82-P15,0))-P81-P80-P79-P78-P77-P76</f>
        <v>0</v>
      </c>
      <c r="Q82" s="177"/>
      <c r="R82" s="181">
        <f>IF(AND(R15&lt;=$E$82,R16&lt;=$E$82),R17,IF(AND(R15&lt;=$E$82,R16&gt;$E$82),$E$82-R15,0))-R81-R80-R79-R78-R77-R76</f>
        <v>0</v>
      </c>
      <c r="S82" s="177"/>
      <c r="T82" s="181">
        <f>IF(AND(T15&lt;=$E$82,T16&lt;=$E$82),T17,IF(AND(T15&lt;=$E$82,T16&gt;$E$82),$E$82-T15,0))-T81-T80-T79-T78-T77-T76</f>
        <v>0</v>
      </c>
      <c r="U82" s="177"/>
      <c r="V82" s="181">
        <f>IF(AND(V15&lt;=$E$82,V16&lt;=$E$82),V17,IF(AND(V15&lt;=$E$82,V16&gt;$E$82),$E$82-V15,0))-V81-V80-V79-V78-V77-V76</f>
        <v>0</v>
      </c>
      <c r="W82" s="177"/>
      <c r="X82" s="181">
        <f>IF(AND(X15&lt;=$E$82,X16&lt;=$E$82),X17,IF(AND(X15&lt;=$E$82,X16&gt;$E$82),$E$82-X15,0))-X81-X80-X79-X78-X77-X76</f>
        <v>0</v>
      </c>
      <c r="Y82" s="177"/>
      <c r="Z82" s="181">
        <f>IF(AND(Z15&lt;=$E$82,Z16&lt;=$E$82),Z17,IF(AND(Z15&lt;=$E$82,Z16&gt;$E$82),$E$82-Z15,0))-Z81-Z80-Z79-Z78-Z77-Z76</f>
        <v>0</v>
      </c>
      <c r="AA82" s="177"/>
      <c r="AB82" s="181">
        <f>IF(AND(AB15&lt;=$E$82,AB16&lt;=$E$82),AB17,IF(AND(AB15&lt;=$E$82,AB16&gt;$E$82),$E$82-AB15,0))-AB81-AB80-AB79-AB78-AB77-AB76</f>
        <v>0</v>
      </c>
      <c r="AC82" s="177"/>
      <c r="AD82" s="181">
        <f>IF(AND(AD15&lt;=$E$82,AD16&lt;=$E$82),AD17,IF(AND(AD15&lt;=$E$82,AD16&gt;$E$82),$E$82-AD15,0))-AD81-AD80-AD79-AD78-AD77-AD76</f>
        <v>0</v>
      </c>
      <c r="AE82" s="177"/>
      <c r="AF82" s="181">
        <f>IF(AND(AF15&lt;=$E$82,AF16&lt;=$E$82),AF17,IF(AND(AF15&lt;=$E$82,AF16&gt;$E$82),$E$82-AF15,0))-AF81-AF80-AF79-AF78-AF77-AF76</f>
        <v>0</v>
      </c>
      <c r="AG82" s="177"/>
      <c r="AH82" s="181">
        <f>IF(AND(AH15&lt;=$E$82,AH16&lt;=$E$82),AH17,IF(AND(AH15&lt;=$E$82,AH16&gt;$E$82),$E$82-AH15,0))-AH81-AH80-AH79-AH78-AH77-AH76</f>
        <v>0</v>
      </c>
      <c r="AI82" s="177"/>
      <c r="AJ82" s="181">
        <f>IF(AND(AJ15&lt;=$E$82,AJ16&lt;=$E$82),AJ17,IF(AND(AJ15&lt;=$E$82,AJ16&gt;$E$82),$E$82-AJ15,0))-AJ81-AJ80-AJ79-AJ78-AJ77-AJ76</f>
        <v>0</v>
      </c>
      <c r="AK82" s="177"/>
      <c r="AL82" s="181">
        <f>IF(AND(AL15&lt;=$E$82,AL16&lt;=$E$82),AL17,IF(AND(AL15&lt;=$E$82,AL16&gt;$E$82),$E$82-AL15,0))-AL81-AL80-AL79-AL78-AL77-AL76</f>
        <v>0</v>
      </c>
      <c r="AM82" s="177"/>
      <c r="AN82" s="181">
        <f>IF(AND(AN15&lt;=$E$82,AN16&lt;=$E$82),AN17,IF(AND(AN15&lt;=$E$82,AN16&gt;$E$82),$E$82-AN15,0))-AN81-AN80-AN79-AN78-AN77-AN76</f>
        <v>0</v>
      </c>
      <c r="AO82" s="177"/>
      <c r="AP82" s="181">
        <f>IF(AND(AP15&lt;=$E$82,AP16&lt;=$E$82),AP17,IF(AND(AP15&lt;=$E$82,AP16&gt;$E$82),$E$82-AP15,0))-AP81-AP80-AP79-AP78-AP77-AP76</f>
        <v>0</v>
      </c>
      <c r="AQ82" s="177"/>
      <c r="AR82" s="181">
        <f>IF(AND(AR15&lt;=$E$82,AR16&lt;=$E$82),AR17,IF(AND(AR15&lt;=$E$82,AR16&gt;$E$82),$E$82-AR15,0))-AR81-AR80-AR79-AR78-AR77-AR76</f>
        <v>0</v>
      </c>
      <c r="AS82" s="177"/>
      <c r="AT82" s="181">
        <f>IF(AND(AT15&lt;=$E$82,AT16&lt;=$E$82),AT17,IF(AND(AT15&lt;=$E$82,AT16&gt;$E$82),$E$82-AT15,0))-AT81-AT80-AT79-AT78-AT77-AT76</f>
        <v>0</v>
      </c>
      <c r="AU82" s="177"/>
      <c r="AV82" s="181">
        <f>IF(AND(AV15&lt;=$E$82,AV16&lt;=$E$82),AV17,IF(AND(AV15&lt;=$E$82,AV16&gt;$E$82),$E$82-AV15,0))-AV81-AV80-AV79-AV78-AV77-AV76</f>
        <v>0</v>
      </c>
      <c r="AW82" s="177"/>
      <c r="AX82" s="181">
        <f>IF(AND(AX15&lt;=$E$82,AX16&lt;=$E$82),AX17,IF(AND(AX15&lt;=$E$82,AX16&gt;$E$82),$E$82-AX15,0))-AX81-AX80-AX79-AX78-AX77-AX76</f>
        <v>0</v>
      </c>
      <c r="AY82" s="177"/>
      <c r="AZ82" s="181">
        <f>IF(AND(AZ15&lt;=$E$82,AZ16&lt;=$E$82),AZ17,IF(AND(AZ15&lt;=$E$82,AZ16&gt;$E$82),$E$82-AZ15,0))-AZ81-AZ80-AZ79-AZ78-AZ77-AZ76</f>
        <v>0</v>
      </c>
      <c r="BA82" s="177"/>
      <c r="BB82" s="181">
        <f>IF(AND(BB15&lt;=$E$82,BB16&lt;=$E$82),BB17,IF(AND(BB15&lt;=$E$82,BB16&gt;$E$82),$E$82-BB15,0))-BB81-BB80-BB79-BB78-BB77-BB76</f>
        <v>0</v>
      </c>
      <c r="BC82" s="177"/>
      <c r="BD82" s="181">
        <f>IF(AND(BD15&lt;=$E$82,BD16&lt;=$E$82),BD17,IF(AND(BD15&lt;=$E$82,BD16&gt;$E$82),$E$82-BD15,0))-BD81-BD80-BD79-BD78-BD77-BD76</f>
        <v>0</v>
      </c>
      <c r="BE82" s="177"/>
      <c r="BF82" s="181">
        <f>IF(AND(BF15&lt;=$E$82,BF16&lt;=$E$82),BF17,IF(AND(BF15&lt;=$E$82,BF16&gt;$E$82),$E$82-BF15,0))-BF81-BF80-BF79-BF78-BF77-BF76</f>
        <v>0</v>
      </c>
      <c r="BG82" s="177"/>
      <c r="BH82" s="181">
        <f>IF(AND(BH15&lt;=$E$82,BH16&lt;=$E$82),BH17,IF(AND(BH15&lt;=$E$82,BH16&gt;$E$82),$E$82-BH15,0))-BH81-BH80-BH79-BH78-BH77-BH76</f>
        <v>0</v>
      </c>
      <c r="BI82" s="177"/>
      <c r="BJ82" s="181">
        <f>IF(AND(BJ15&lt;=$E$82,BJ16&lt;=$E$82),BJ17,IF(AND(BJ15&lt;=$E$82,BJ16&gt;$E$82),$E$82-BJ15,0))-BJ81-BJ80-BJ79-BJ78-BJ77-BJ76</f>
        <v>0</v>
      </c>
      <c r="BK82" s="177"/>
      <c r="BL82" s="181">
        <f>IF(AND(BL15&lt;=$E$82,BL16&lt;=$E$82),BL17,IF(AND(BL15&lt;=$E$82,BL16&gt;$E$82),$E$82-BL15,0))-BL81-BL80-BL79-BL78-BL77-BL76</f>
        <v>0</v>
      </c>
      <c r="BM82" s="177"/>
      <c r="BN82" s="181">
        <f>IF(AND(BN15&lt;=$E$82,BN16&lt;=$E$82),BN17,IF(AND(BN15&lt;=$E$82,BN16&gt;$E$82),$E$82-BN15,0))-BN81-BN80-BN79-BN78-BN77-BN76</f>
        <v>0</v>
      </c>
      <c r="BO82" s="177"/>
      <c r="BP82" s="181">
        <f>IF(AND(BP15&lt;=$E$82,BP16&lt;=$E$82),BP17,IF(AND(BP15&lt;=$E$82,BP16&gt;$E$82),$E$82-BP15,0))-BP81-BP80-BP79-BP78-BP77-BP76</f>
        <v>0</v>
      </c>
      <c r="BQ82" s="177"/>
      <c r="BR82" s="181">
        <f>IF(AND(BR15&lt;=$E$82,BR16&lt;=$E$82),BR17,IF(AND(BR15&lt;=$E$82,BR16&gt;$E$82),$E$82-BR15,0))-BR81-BR80-BR79-BR78-BR77-BR76</f>
        <v>0</v>
      </c>
      <c r="BS82" s="177"/>
      <c r="BT82" s="181">
        <f>IF(AND(BT15&lt;=$E$82,BT16&lt;=$E$82),BT17,IF(AND(BT15&lt;=$E$82,BT16&gt;$E$82),$E$82-BT15,0))-BT81-BT80-BT79-BT78-BT77-BT76</f>
        <v>0</v>
      </c>
      <c r="BU82" s="177"/>
      <c r="BV82" s="181">
        <f>IF(AND(BV15&lt;=$E$82,BV16&lt;=$E$82),BV17,IF(AND(BV15&lt;=$E$82,BV16&gt;$E$82),$E$82-BV15,0))-BV81-BV80-BV79-BV78-BV77-BV76</f>
        <v>0</v>
      </c>
      <c r="BW82" s="177"/>
      <c r="BX82" s="181">
        <f>IF(AND(BX15&lt;=$E$82,BX16&lt;=$E$82),BX17,IF(AND(BX15&lt;=$E$82,BX16&gt;$E$82),$E$82-BX15,0))-BX81-BX80-BX79-BX78-BX77-BX76</f>
        <v>0</v>
      </c>
      <c r="BY82" s="177"/>
      <c r="BZ82" s="181">
        <f>IF(AND(BZ15&lt;=$E$82,BZ16&lt;=$E$82),BZ17,IF(AND(BZ15&lt;=$E$82,BZ16&gt;$E$82),$E$82-BZ15,0))-BZ81-BZ80-BZ79-BZ78-BZ77-BZ76</f>
        <v>0</v>
      </c>
      <c r="CA82" s="177"/>
      <c r="CB82" s="181">
        <f>IF(AND(CB15&lt;=$E$82,CB16&lt;=$E$82),CB17,IF(AND(CB15&lt;=$E$82,CB16&gt;$E$82),$E$82-CB15,0))-CB81-CB80-CB79-CB78-CB77-CB76</f>
        <v>0</v>
      </c>
      <c r="CC82" s="177"/>
      <c r="CD82" s="181">
        <f>IF(AND(CD15&lt;=$E$82,CD16&lt;=$E$82),CD17,IF(AND(CD15&lt;=$E$82,CD16&gt;$E$82),$E$82-CD15,0))-CD81-CD80-CD79-CD78-CD77-CD76</f>
        <v>0</v>
      </c>
      <c r="CE82" s="177"/>
      <c r="CF82" s="181">
        <f>IF(AND(CF15&lt;=$E$82,CF16&lt;=$E$82),CF17,IF(AND(CF15&lt;=$E$82,CF16&gt;$E$82),$E$82-CF15,0))-CF81-CF80-CF79-CF78-CF77-CF76</f>
        <v>0</v>
      </c>
      <c r="CG82" s="177"/>
      <c r="CH82" s="181">
        <f>IF(AND(CH15&lt;=$E$82,CH16&lt;=$E$82),CH17,IF(AND(CH15&lt;=$E$82,CH16&gt;$E$82),$E$82-CH15,0))-CH81-CH80-CH79-CH78-CH77-CH76</f>
        <v>0</v>
      </c>
      <c r="CI82" s="177"/>
      <c r="CJ82" s="181">
        <f>IF(AND(CJ15&lt;=$E$82,CJ16&lt;=$E$82),CJ17,IF(AND(CJ15&lt;=$E$82,CJ16&gt;$E$82),$E$82-CJ15,0))-CJ81-CJ80-CJ79-CJ78-CJ77-CJ76</f>
        <v>0</v>
      </c>
      <c r="CK82" s="177"/>
      <c r="CL82" s="181">
        <f>IF(AND(CL15&lt;=$E$82,CL16&lt;=$E$82),CL17,IF(AND(CL15&lt;=$E$82,CL16&gt;$E$82),$E$82-CL15,0))-CL81-CL80-CL79-CL78-CL77-CL76</f>
        <v>0</v>
      </c>
      <c r="CM82" s="177"/>
      <c r="CN82" s="181">
        <f>IF(AND(CN15&lt;=$E$82,CN16&lt;=$E$82),CN17,IF(AND(CN15&lt;=$E$82,CN16&gt;$E$82),$E$82-CN15,0))-CN81-CN80-CN79-CN78-CN77-CN76</f>
        <v>0</v>
      </c>
      <c r="CO82" s="177"/>
      <c r="CP82" s="181">
        <f>IF(AND(CP15&lt;=$E$82,CP16&lt;=$E$82),CP17,IF(AND(CP15&lt;=$E$82,CP16&gt;$E$82),$E$82-CP15,0))-CP81-CP80-CP79-CP78-CP77-CP76</f>
        <v>0</v>
      </c>
      <c r="CQ82" s="177"/>
      <c r="CR82" s="181">
        <f>IF(AND(CR15&lt;=$E$82,CR16&lt;=$E$82),CR17,IF(AND(CR15&lt;=$E$82,CR16&gt;$E$82),$E$82-CR15,0))-CR81-CR80-CR79-CR78-CR77-CR76</f>
        <v>0</v>
      </c>
      <c r="CS82" s="177"/>
      <c r="CT82" s="181">
        <f>IF(AND(CT15&lt;=$E$82,CT16&lt;=$E$82),CT17,IF(AND(CT15&lt;=$E$82,CT16&gt;$E$82),$E$82-CT15,0))-CT81-CT80-CT79-CT78-CT77-CT76</f>
        <v>0</v>
      </c>
      <c r="CU82" s="177"/>
      <c r="CV82" s="181">
        <f>IF(AND(CV15&lt;=$E$82,CV16&lt;=$E$82),CV17,IF(AND(CV15&lt;=$E$82,CV16&gt;$E$82),$E$82-CV15,0))-CV81-CV80-CV79-CV78-CV77-CV76</f>
        <v>0</v>
      </c>
      <c r="CW82" s="177"/>
      <c r="CX82" s="181">
        <f>IF(AND(CX15&lt;=$E$82,CX16&lt;=$E$82),CX17,IF(AND(CX15&lt;=$E$82,CX16&gt;$E$82),$E$82-CX15,0))-CX81-CX80-CX79-CX78-CX77-CX76</f>
        <v>0</v>
      </c>
      <c r="CY82" s="177"/>
      <c r="CZ82" s="181">
        <f>IF(AND(CZ15&lt;=$E$82,CZ16&lt;=$E$82),CZ17,IF(AND(CZ15&lt;=$E$82,CZ16&gt;$E$82),$E$82-CZ15,0))-CZ81-CZ80-CZ79-CZ78-CZ77-CZ76</f>
        <v>0</v>
      </c>
      <c r="DA82" s="177"/>
      <c r="DB82" s="181">
        <f>IF(AND(DB15&lt;=$E$82,DB16&lt;=$E$82),DB17,IF(AND(DB15&lt;=$E$82,DB16&gt;$E$82),$E$82-DB15,0))-DB81-DB80-DB79-DB78-DB77-DB76</f>
        <v>0</v>
      </c>
      <c r="DC82" s="177"/>
      <c r="DD82" s="181">
        <f>IF(AND(DD15&lt;=$E$82,DD16&lt;=$E$82),DD17,IF(AND(DD15&lt;=$E$82,DD16&gt;$E$82),$E$82-DD15,0))-DD81-DD80-DD79-DD78-DD77-DD76</f>
        <v>0</v>
      </c>
      <c r="DE82" s="177"/>
      <c r="DF82" s="181">
        <f>IF(AND(DF15&lt;=$E$82,DF16&lt;=$E$82),DF17,IF(AND(DF15&lt;=$E$82,DF16&gt;$E$82),$E$82-DF15,0))-DF81-DF80-DF79-DF78-DF77-DF76</f>
        <v>0</v>
      </c>
      <c r="DG82" s="177"/>
      <c r="DH82" s="181">
        <f>IF(AND(DH15&lt;=$E$82,DH16&lt;=$E$82),DH17,IF(AND(DH15&lt;=$E$82,DH16&gt;$E$82),$E$82-DH15,0))-DH81-DH80-DH79-DH78-DH77-DH76</f>
        <v>0</v>
      </c>
      <c r="DI82" s="177"/>
      <c r="DJ82" s="181">
        <f>IF(AND(DJ15&lt;=$E$82,DJ16&lt;=$E$82),DJ17,IF(AND(DJ15&lt;=$E$82,DJ16&gt;$E$82),$E$82-DJ15,0))-DJ81-DJ80-DJ79-DJ78-DJ77-DJ76</f>
        <v>0</v>
      </c>
      <c r="DK82" s="177"/>
      <c r="DL82" s="181">
        <f>IF(AND(DL15&lt;=$E$82,DL16&lt;=$E$82),DL17,IF(AND(DL15&lt;=$E$82,DL16&gt;$E$82),$E$82-DL15,0))-DL81-DL80-DL79-DL78-DL77-DL76</f>
        <v>0</v>
      </c>
      <c r="DM82" s="177"/>
      <c r="DN82" s="181">
        <f>IF(AND(DN15&lt;=$E$82,DN16&lt;=$E$82),DN17,IF(AND(DN15&lt;=$E$82,DN16&gt;$E$82),$E$82-DN15,0))-DN81-DN80-DN79-DN78-DN77-DN76</f>
        <v>0</v>
      </c>
      <c r="DO82" s="177"/>
      <c r="DP82" s="181">
        <f>IF(AND(DP15&lt;=$E$82,DP16&lt;=$E$82),DP17,IF(AND(DP15&lt;=$E$82,DP16&gt;$E$82),$E$82-DP15,0))-DP81-DP80-DP79-DP78-DP77-DP76</f>
        <v>0</v>
      </c>
      <c r="DQ82" s="177"/>
      <c r="DR82" s="181">
        <f>IF(AND(DR15&lt;=$E$82,DR16&lt;=$E$82),DR17,IF(AND(DR15&lt;=$E$82,DR16&gt;$E$82),$E$82-DR15,0))-DR81-DR80-DR79-DR78-DR77-DR76</f>
        <v>0</v>
      </c>
      <c r="DS82" s="177"/>
      <c r="DT82" s="181">
        <f>IF(AND(DT15&lt;=$E$82,DT16&lt;=$E$82),DT17,IF(AND(DT15&lt;=$E$82,DT16&gt;$E$82),$E$82-DT15,0))-DT81-DT80-DT79-DT78-DT77-DT76</f>
        <v>0</v>
      </c>
      <c r="DU82" s="177"/>
      <c r="DV82" s="181">
        <f>IF(AND(DV15&lt;=$E$82,DV16&lt;=$E$82),DV17,IF(AND(DV15&lt;=$E$82,DV16&gt;$E$82),$E$82-DV15,0))-DV81-DV80-DV79-DV78-DV77-DV76</f>
        <v>0</v>
      </c>
      <c r="DW82" s="177"/>
      <c r="DX82" s="181">
        <f>IF(AND(DX15&lt;=$E$82,DX16&lt;=$E$82),DX17,IF(AND(DX15&lt;=$E$82,DX16&gt;$E$82),$E$82-DX15,0))-DX81-DX80-DX79-DX78-DX77-DX76</f>
        <v>0</v>
      </c>
      <c r="DY82" s="177"/>
      <c r="DZ82" s="178">
        <f t="shared" si="5"/>
        <v>0</v>
      </c>
    </row>
    <row r="83" spans="2:130" ht="11.25" hidden="1" customHeight="1" x14ac:dyDescent="0.2">
      <c r="B83" s="333"/>
      <c r="C83" s="336"/>
      <c r="D83" s="175"/>
      <c r="E83" s="176">
        <v>80</v>
      </c>
      <c r="F83" s="181">
        <f>IF(AND(F15&lt;=$E$83,F16&lt;=$E$83),F17,IF(AND(F15&lt;=$E$83,F16&gt;$E$83),$E$83-F15,0))-F82-F81-F80-F79-F78-F77-F76</f>
        <v>0</v>
      </c>
      <c r="G83" s="177"/>
      <c r="H83" s="181">
        <f>IF(AND(H15&lt;=$E$83,H16&lt;=$E$83),H17,IF(AND(H15&lt;=$E$83,H16&gt;$E$83),$E$83-H15,0))-H82-H81-H80-H79-H78-H77-H76</f>
        <v>0</v>
      </c>
      <c r="I83" s="177"/>
      <c r="J83" s="181">
        <f>IF(AND(J15&lt;=$E$83,J16&lt;=$E$83),J17,IF(AND(J15&lt;=$E$83,J16&gt;$E$83),$E$83-J15,0))-J82-J81-J80-J79-J78-J77-J76</f>
        <v>0</v>
      </c>
      <c r="K83" s="177"/>
      <c r="L83" s="181">
        <f>IF(AND(L15&lt;=$E$83,L16&lt;=$E$83),L17,IF(AND(L15&lt;=$E$83,L16&gt;$E$83),$E$83-L15,0))-L82-L81-L80-L79-L78-L77-L76</f>
        <v>0</v>
      </c>
      <c r="M83" s="177"/>
      <c r="N83" s="181">
        <f>IF(AND(N15&lt;=$E$83,N16&lt;=$E$83),N17,IF(AND(N15&lt;=$E$83,N16&gt;$E$83),$E$83-N15,0))-N82-N81-N80-N79-N78-N77-N76</f>
        <v>0</v>
      </c>
      <c r="O83" s="177"/>
      <c r="P83" s="181">
        <f>IF(AND(P15&lt;=$E$83,P16&lt;=$E$83),P17,IF(AND(P15&lt;=$E$83,P16&gt;$E$83),$E$83-P15,0))-P82-P81-P80-P79-P78-P77-P76</f>
        <v>0</v>
      </c>
      <c r="Q83" s="177"/>
      <c r="R83" s="181">
        <f>IF(AND(R15&lt;=$E$83,R16&lt;=$E$83),R17,IF(AND(R15&lt;=$E$83,R16&gt;$E$83),$E$83-R15,0))-R82-R81-R80-R79-R78-R77-R76</f>
        <v>0</v>
      </c>
      <c r="S83" s="177"/>
      <c r="T83" s="181">
        <f>IF(AND(T15&lt;=$E$83,T16&lt;=$E$83),T17,IF(AND(T15&lt;=$E$83,T16&gt;$E$83),$E$83-T15,0))-T82-T81-T80-T79-T78-T77-T76</f>
        <v>0</v>
      </c>
      <c r="U83" s="177"/>
      <c r="V83" s="181">
        <f>IF(AND(V15&lt;=$E$83,V16&lt;=$E$83),V17,IF(AND(V15&lt;=$E$83,V16&gt;$E$83),$E$83-V15,0))-V82-V81-V80-V79-V78-V77-V76</f>
        <v>0</v>
      </c>
      <c r="W83" s="177"/>
      <c r="X83" s="181">
        <f>IF(AND(X15&lt;=$E$83,X16&lt;=$E$83),X17,IF(AND(X15&lt;=$E$83,X16&gt;$E$83),$E$83-X15,0))-X82-X81-X80-X79-X78-X77-X76</f>
        <v>0</v>
      </c>
      <c r="Y83" s="177"/>
      <c r="Z83" s="181">
        <f>IF(AND(Z15&lt;=$E$83,Z16&lt;=$E$83),Z17,IF(AND(Z15&lt;=$E$83,Z16&gt;$E$83),$E$83-Z15,0))-Z82-Z81-Z80-Z79-Z78-Z77-Z76</f>
        <v>0</v>
      </c>
      <c r="AA83" s="177"/>
      <c r="AB83" s="181">
        <f>IF(AND(AB15&lt;=$E$83,AB16&lt;=$E$83),AB17,IF(AND(AB15&lt;=$E$83,AB16&gt;$E$83),$E$83-AB15,0))-AB82-AB81-AB80-AB79-AB78-AB77-AB76</f>
        <v>0</v>
      </c>
      <c r="AC83" s="177"/>
      <c r="AD83" s="181">
        <f>IF(AND(AD15&lt;=$E$83,AD16&lt;=$E$83),AD17,IF(AND(AD15&lt;=$E$83,AD16&gt;$E$83),$E$83-AD15,0))-AD82-AD81-AD80-AD79-AD78-AD77-AD76</f>
        <v>0</v>
      </c>
      <c r="AE83" s="177"/>
      <c r="AF83" s="181">
        <f>IF(AND(AF15&lt;=$E$83,AF16&lt;=$E$83),AF17,IF(AND(AF15&lt;=$E$83,AF16&gt;$E$83),$E$83-AF15,0))-AF82-AF81-AF80-AF79-AF78-AF77-AF76</f>
        <v>0</v>
      </c>
      <c r="AG83" s="177"/>
      <c r="AH83" s="181">
        <f>IF(AND(AH15&lt;=$E$83,AH16&lt;=$E$83),AH17,IF(AND(AH15&lt;=$E$83,AH16&gt;$E$83),$E$83-AH15,0))-AH82-AH81-AH80-AH79-AH78-AH77-AH76</f>
        <v>0</v>
      </c>
      <c r="AI83" s="177"/>
      <c r="AJ83" s="181">
        <f>IF(AND(AJ15&lt;=$E$83,AJ16&lt;=$E$83),AJ17,IF(AND(AJ15&lt;=$E$83,AJ16&gt;$E$83),$E$83-AJ15,0))-AJ82-AJ81-AJ80-AJ79-AJ78-AJ77-AJ76</f>
        <v>0</v>
      </c>
      <c r="AK83" s="177"/>
      <c r="AL83" s="181">
        <f>IF(AND(AL15&lt;=$E$83,AL16&lt;=$E$83),AL17,IF(AND(AL15&lt;=$E$83,AL16&gt;$E$83),$E$83-AL15,0))-AL82-AL81-AL80-AL79-AL78-AL77-AL76</f>
        <v>0</v>
      </c>
      <c r="AM83" s="177"/>
      <c r="AN83" s="181">
        <f>IF(AND(AN15&lt;=$E$83,AN16&lt;=$E$83),AN17,IF(AND(AN15&lt;=$E$83,AN16&gt;$E$83),$E$83-AN15,0))-AN82-AN81-AN80-AN79-AN78-AN77-AN76</f>
        <v>0</v>
      </c>
      <c r="AO83" s="177"/>
      <c r="AP83" s="181">
        <f>IF(AND(AP15&lt;=$E$83,AP16&lt;=$E$83),AP17,IF(AND(AP15&lt;=$E$83,AP16&gt;$E$83),$E$83-AP15,0))-AP82-AP81-AP80-AP79-AP78-AP77-AP76</f>
        <v>0</v>
      </c>
      <c r="AQ83" s="177"/>
      <c r="AR83" s="181">
        <f>IF(AND(AR15&lt;=$E$83,AR16&lt;=$E$83),AR17,IF(AND(AR15&lt;=$E$83,AR16&gt;$E$83),$E$83-AR15,0))-AR82-AR81-AR80-AR79-AR78-AR77-AR76</f>
        <v>0</v>
      </c>
      <c r="AS83" s="177"/>
      <c r="AT83" s="181">
        <f>IF(AND(AT15&lt;=$E$83,AT16&lt;=$E$83),AT17,IF(AND(AT15&lt;=$E$83,AT16&gt;$E$83),$E$83-AT15,0))-AT82-AT81-AT80-AT79-AT78-AT77-AT76</f>
        <v>0</v>
      </c>
      <c r="AU83" s="177"/>
      <c r="AV83" s="181">
        <f>IF(AND(AV15&lt;=$E$83,AV16&lt;=$E$83),AV17,IF(AND(AV15&lt;=$E$83,AV16&gt;$E$83),$E$83-AV15,0))-AV82-AV81-AV80-AV79-AV78-AV77-AV76</f>
        <v>0</v>
      </c>
      <c r="AW83" s="177"/>
      <c r="AX83" s="181">
        <f>IF(AND(AX15&lt;=$E$83,AX16&lt;=$E$83),AX17,IF(AND(AX15&lt;=$E$83,AX16&gt;$E$83),$E$83-AX15,0))-AX82-AX81-AX80-AX79-AX78-AX77-AX76</f>
        <v>0</v>
      </c>
      <c r="AY83" s="177"/>
      <c r="AZ83" s="181">
        <f>IF(AND(AZ15&lt;=$E$83,AZ16&lt;=$E$83),AZ17,IF(AND(AZ15&lt;=$E$83,AZ16&gt;$E$83),$E$83-AZ15,0))-AZ82-AZ81-AZ80-AZ79-AZ78-AZ77-AZ76</f>
        <v>0</v>
      </c>
      <c r="BA83" s="177"/>
      <c r="BB83" s="181">
        <f>IF(AND(BB15&lt;=$E$83,BB16&lt;=$E$83),BB17,IF(AND(BB15&lt;=$E$83,BB16&gt;$E$83),$E$83-BB15,0))-BB82-BB81-BB80-BB79-BB78-BB77-BB76</f>
        <v>0</v>
      </c>
      <c r="BC83" s="177"/>
      <c r="BD83" s="181">
        <f>IF(AND(BD15&lt;=$E$83,BD16&lt;=$E$83),BD17,IF(AND(BD15&lt;=$E$83,BD16&gt;$E$83),$E$83-BD15,0))-BD82-BD81-BD80-BD79-BD78-BD77-BD76</f>
        <v>0</v>
      </c>
      <c r="BE83" s="177"/>
      <c r="BF83" s="181">
        <f>IF(AND(BF15&lt;=$E$83,BF16&lt;=$E$83),BF17,IF(AND(BF15&lt;=$E$83,BF16&gt;$E$83),$E$83-BF15,0))-BF82-BF81-BF80-BF79-BF78-BF77-BF76</f>
        <v>0</v>
      </c>
      <c r="BG83" s="177"/>
      <c r="BH83" s="181">
        <f>IF(AND(BH15&lt;=$E$83,BH16&lt;=$E$83),BH17,IF(AND(BH15&lt;=$E$83,BH16&gt;$E$83),$E$83-BH15,0))-BH82-BH81-BH80-BH79-BH78-BH77-BH76</f>
        <v>0</v>
      </c>
      <c r="BI83" s="177"/>
      <c r="BJ83" s="181">
        <f>IF(AND(BJ15&lt;=$E$83,BJ16&lt;=$E$83),BJ17,IF(AND(BJ15&lt;=$E$83,BJ16&gt;$E$83),$E$83-BJ15,0))-BJ82-BJ81-BJ80-BJ79-BJ78-BJ77-BJ76</f>
        <v>0</v>
      </c>
      <c r="BK83" s="177"/>
      <c r="BL83" s="181">
        <f>IF(AND(BL15&lt;=$E$83,BL16&lt;=$E$83),BL17,IF(AND(BL15&lt;=$E$83,BL16&gt;$E$83),$E$83-BL15,0))-BL82-BL81-BL80-BL79-BL78-BL77-BL76</f>
        <v>0</v>
      </c>
      <c r="BM83" s="177"/>
      <c r="BN83" s="181">
        <f>IF(AND(BN15&lt;=$E$83,BN16&lt;=$E$83),BN17,IF(AND(BN15&lt;=$E$83,BN16&gt;$E$83),$E$83-BN15,0))-BN82-BN81-BN80-BN79-BN78-BN77-BN76</f>
        <v>0</v>
      </c>
      <c r="BO83" s="177"/>
      <c r="BP83" s="181">
        <f>IF(AND(BP15&lt;=$E$83,BP16&lt;=$E$83),BP17,IF(AND(BP15&lt;=$E$83,BP16&gt;$E$83),$E$83-BP15,0))-BP82-BP81-BP80-BP79-BP78-BP77-BP76</f>
        <v>0</v>
      </c>
      <c r="BQ83" s="177"/>
      <c r="BR83" s="181">
        <f>IF(AND(BR15&lt;=$E$83,BR16&lt;=$E$83),BR17,IF(AND(BR15&lt;=$E$83,BR16&gt;$E$83),$E$83-BR15,0))-BR82-BR81-BR80-BR79-BR78-BR77-BR76</f>
        <v>0</v>
      </c>
      <c r="BS83" s="177"/>
      <c r="BT83" s="181">
        <f>IF(AND(BT15&lt;=$E$83,BT16&lt;=$E$83),BT17,IF(AND(BT15&lt;=$E$83,BT16&gt;$E$83),$E$83-BT15,0))-BT82-BT81-BT80-BT79-BT78-BT77-BT76</f>
        <v>0</v>
      </c>
      <c r="BU83" s="177"/>
      <c r="BV83" s="181">
        <f>IF(AND(BV15&lt;=$E$83,BV16&lt;=$E$83),BV17,IF(AND(BV15&lt;=$E$83,BV16&gt;$E$83),$E$83-BV15,0))-BV82-BV81-BV80-BV79-BV78-BV77-BV76</f>
        <v>0</v>
      </c>
      <c r="BW83" s="177"/>
      <c r="BX83" s="181">
        <f>IF(AND(BX15&lt;=$E$83,BX16&lt;=$E$83),BX17,IF(AND(BX15&lt;=$E$83,BX16&gt;$E$83),$E$83-BX15,0))-BX82-BX81-BX80-BX79-BX78-BX77-BX76</f>
        <v>0</v>
      </c>
      <c r="BY83" s="177"/>
      <c r="BZ83" s="181">
        <f>IF(AND(BZ15&lt;=$E$83,BZ16&lt;=$E$83),BZ17,IF(AND(BZ15&lt;=$E$83,BZ16&gt;$E$83),$E$83-BZ15,0))-BZ82-BZ81-BZ80-BZ79-BZ78-BZ77-BZ76</f>
        <v>0</v>
      </c>
      <c r="CA83" s="177"/>
      <c r="CB83" s="181">
        <f>IF(AND(CB15&lt;=$E$83,CB16&lt;=$E$83),CB17,IF(AND(CB15&lt;=$E$83,CB16&gt;$E$83),$E$83-CB15,0))-CB82-CB81-CB80-CB79-CB78-CB77-CB76</f>
        <v>0</v>
      </c>
      <c r="CC83" s="177"/>
      <c r="CD83" s="181">
        <f>IF(AND(CD15&lt;=$E$83,CD16&lt;=$E$83),CD17,IF(AND(CD15&lt;=$E$83,CD16&gt;$E$83),$E$83-CD15,0))-CD82-CD81-CD80-CD79-CD78-CD77-CD76</f>
        <v>0</v>
      </c>
      <c r="CE83" s="177"/>
      <c r="CF83" s="181">
        <f>IF(AND(CF15&lt;=$E$83,CF16&lt;=$E$83),CF17,IF(AND(CF15&lt;=$E$83,CF16&gt;$E$83),$E$83-CF15,0))-CF82-CF81-CF80-CF79-CF78-CF77-CF76</f>
        <v>0</v>
      </c>
      <c r="CG83" s="177"/>
      <c r="CH83" s="181">
        <f>IF(AND(CH15&lt;=$E$83,CH16&lt;=$E$83),CH17,IF(AND(CH15&lt;=$E$83,CH16&gt;$E$83),$E$83-CH15,0))-CH82-CH81-CH80-CH79-CH78-CH77-CH76</f>
        <v>0</v>
      </c>
      <c r="CI83" s="177"/>
      <c r="CJ83" s="181">
        <f>IF(AND(CJ15&lt;=$E$83,CJ16&lt;=$E$83),CJ17,IF(AND(CJ15&lt;=$E$83,CJ16&gt;$E$83),$E$83-CJ15,0))-CJ82-CJ81-CJ80-CJ79-CJ78-CJ77-CJ76</f>
        <v>0</v>
      </c>
      <c r="CK83" s="177"/>
      <c r="CL83" s="181">
        <f>IF(AND(CL15&lt;=$E$83,CL16&lt;=$E$83),CL17,IF(AND(CL15&lt;=$E$83,CL16&gt;$E$83),$E$83-CL15,0))-CL82-CL81-CL80-CL79-CL78-CL77-CL76</f>
        <v>0</v>
      </c>
      <c r="CM83" s="177"/>
      <c r="CN83" s="181">
        <f>IF(AND(CN15&lt;=$E$83,CN16&lt;=$E$83),CN17,IF(AND(CN15&lt;=$E$83,CN16&gt;$E$83),$E$83-CN15,0))-CN82-CN81-CN80-CN79-CN78-CN77-CN76</f>
        <v>0</v>
      </c>
      <c r="CO83" s="177"/>
      <c r="CP83" s="181">
        <f>IF(AND(CP15&lt;=$E$83,CP16&lt;=$E$83),CP17,IF(AND(CP15&lt;=$E$83,CP16&gt;$E$83),$E$83-CP15,0))-CP82-CP81-CP80-CP79-CP78-CP77-CP76</f>
        <v>0</v>
      </c>
      <c r="CQ83" s="177"/>
      <c r="CR83" s="181">
        <f>IF(AND(CR15&lt;=$E$83,CR16&lt;=$E$83),CR17,IF(AND(CR15&lt;=$E$83,CR16&gt;$E$83),$E$83-CR15,0))-CR82-CR81-CR80-CR79-CR78-CR77-CR76</f>
        <v>0</v>
      </c>
      <c r="CS83" s="177"/>
      <c r="CT83" s="181">
        <f>IF(AND(CT15&lt;=$E$83,CT16&lt;=$E$83),CT17,IF(AND(CT15&lt;=$E$83,CT16&gt;$E$83),$E$83-CT15,0))-CT82-CT81-CT80-CT79-CT78-CT77-CT76</f>
        <v>0</v>
      </c>
      <c r="CU83" s="177"/>
      <c r="CV83" s="181">
        <f>IF(AND(CV15&lt;=$E$83,CV16&lt;=$E$83),CV17,IF(AND(CV15&lt;=$E$83,CV16&gt;$E$83),$E$83-CV15,0))-CV82-CV81-CV80-CV79-CV78-CV77-CV76</f>
        <v>0</v>
      </c>
      <c r="CW83" s="177"/>
      <c r="CX83" s="181">
        <f>IF(AND(CX15&lt;=$E$83,CX16&lt;=$E$83),CX17,IF(AND(CX15&lt;=$E$83,CX16&gt;$E$83),$E$83-CX15,0))-CX82-CX81-CX80-CX79-CX78-CX77-CX76</f>
        <v>0</v>
      </c>
      <c r="CY83" s="177"/>
      <c r="CZ83" s="181">
        <f>IF(AND(CZ15&lt;=$E$83,CZ16&lt;=$E$83),CZ17,IF(AND(CZ15&lt;=$E$83,CZ16&gt;$E$83),$E$83-CZ15,0))-CZ82-CZ81-CZ80-CZ79-CZ78-CZ77-CZ76</f>
        <v>0</v>
      </c>
      <c r="DA83" s="177"/>
      <c r="DB83" s="181">
        <f>IF(AND(DB15&lt;=$E$83,DB16&lt;=$E$83),DB17,IF(AND(DB15&lt;=$E$83,DB16&gt;$E$83),$E$83-DB15,0))-DB82-DB81-DB80-DB79-DB78-DB77-DB76</f>
        <v>0</v>
      </c>
      <c r="DC83" s="177"/>
      <c r="DD83" s="181">
        <f>IF(AND(DD15&lt;=$E$83,DD16&lt;=$E$83),DD17,IF(AND(DD15&lt;=$E$83,DD16&gt;$E$83),$E$83-DD15,0))-DD82-DD81-DD80-DD79-DD78-DD77-DD76</f>
        <v>0</v>
      </c>
      <c r="DE83" s="177"/>
      <c r="DF83" s="181">
        <f>IF(AND(DF15&lt;=$E$83,DF16&lt;=$E$83),DF17,IF(AND(DF15&lt;=$E$83,DF16&gt;$E$83),$E$83-DF15,0))-DF82-DF81-DF80-DF79-DF78-DF77-DF76</f>
        <v>0</v>
      </c>
      <c r="DG83" s="177"/>
      <c r="DH83" s="181">
        <f>IF(AND(DH15&lt;=$E$83,DH16&lt;=$E$83),DH17,IF(AND(DH15&lt;=$E$83,DH16&gt;$E$83),$E$83-DH15,0))-DH82-DH81-DH80-DH79-DH78-DH77-DH76</f>
        <v>0</v>
      </c>
      <c r="DI83" s="177"/>
      <c r="DJ83" s="181">
        <f>IF(AND(DJ15&lt;=$E$83,DJ16&lt;=$E$83),DJ17,IF(AND(DJ15&lt;=$E$83,DJ16&gt;$E$83),$E$83-DJ15,0))-DJ82-DJ81-DJ80-DJ79-DJ78-DJ77-DJ76</f>
        <v>0</v>
      </c>
      <c r="DK83" s="177"/>
      <c r="DL83" s="181">
        <f>IF(AND(DL15&lt;=$E$83,DL16&lt;=$E$83),DL17,IF(AND(DL15&lt;=$E$83,DL16&gt;$E$83),$E$83-DL15,0))-DL82-DL81-DL80-DL79-DL78-DL77-DL76</f>
        <v>0</v>
      </c>
      <c r="DM83" s="177"/>
      <c r="DN83" s="181">
        <f>IF(AND(DN15&lt;=$E$83,DN16&lt;=$E$83),DN17,IF(AND(DN15&lt;=$E$83,DN16&gt;$E$83),$E$83-DN15,0))-DN82-DN81-DN80-DN79-DN78-DN77-DN76</f>
        <v>0</v>
      </c>
      <c r="DO83" s="177"/>
      <c r="DP83" s="181">
        <f>IF(AND(DP15&lt;=$E$83,DP16&lt;=$E$83),DP17,IF(AND(DP15&lt;=$E$83,DP16&gt;$E$83),$E$83-DP15,0))-DP82-DP81-DP80-DP79-DP78-DP77-DP76</f>
        <v>0</v>
      </c>
      <c r="DQ83" s="177"/>
      <c r="DR83" s="181">
        <f>IF(AND(DR15&lt;=$E$83,DR16&lt;=$E$83),DR17,IF(AND(DR15&lt;=$E$83,DR16&gt;$E$83),$E$83-DR15,0))-DR82-DR81-DR80-DR79-DR78-DR77-DR76</f>
        <v>0</v>
      </c>
      <c r="DS83" s="177"/>
      <c r="DT83" s="181">
        <f>IF(AND(DT15&lt;=$E$83,DT16&lt;=$E$83),DT17,IF(AND(DT15&lt;=$E$83,DT16&gt;$E$83),$E$83-DT15,0))-DT82-DT81-DT80-DT79-DT78-DT77-DT76</f>
        <v>0</v>
      </c>
      <c r="DU83" s="177"/>
      <c r="DV83" s="181">
        <f>IF(AND(DV15&lt;=$E$83,DV16&lt;=$E$83),DV17,IF(AND(DV15&lt;=$E$83,DV16&gt;$E$83),$E$83-DV15,0))-DV82-DV81-DV80-DV79-DV78-DV77-DV76</f>
        <v>0</v>
      </c>
      <c r="DW83" s="177"/>
      <c r="DX83" s="181">
        <f>IF(AND(DX15&lt;=$E$83,DX16&lt;=$E$83),DX17,IF(AND(DX15&lt;=$E$83,DX16&gt;$E$83),$E$83-DX15,0))-DX82-DX81-DX80-DX79-DX78-DX77-DX76</f>
        <v>0</v>
      </c>
      <c r="DY83" s="177"/>
      <c r="DZ83" s="178">
        <f t="shared" si="5"/>
        <v>0</v>
      </c>
    </row>
    <row r="84" spans="2:130" ht="11.25" hidden="1" customHeight="1" x14ac:dyDescent="0.2">
      <c r="B84" s="333"/>
      <c r="C84" s="336"/>
      <c r="D84" s="175"/>
      <c r="E84" s="176">
        <v>90</v>
      </c>
      <c r="F84" s="181">
        <f>IF(AND(F15&lt;=$E$84,F16&lt;=$E$84),F17,IF(AND(F15&lt;=$E$84,F16&gt;$E$84),$E$84-F15,0))-F83-F82-F81-F80-F79-F78-F77-F76</f>
        <v>0</v>
      </c>
      <c r="G84" s="177"/>
      <c r="H84" s="181">
        <f>IF(AND(H15&lt;=$E$84,H16&lt;=$E$84),H17,IF(AND(H15&lt;=$E$84,H16&gt;$E$84),$E$84-H15,0))-H83-H82-H81-H80-H79-H78-H77-H76</f>
        <v>0</v>
      </c>
      <c r="I84" s="177"/>
      <c r="J84" s="181">
        <f>IF(AND(J15&lt;=$E$84,J16&lt;=$E$84),J17,IF(AND(J15&lt;=$E$84,J16&gt;$E$84),$E$84-J15,0))-J83-J82-J81-J80-J79-J78-J77-J76</f>
        <v>0</v>
      </c>
      <c r="K84" s="177"/>
      <c r="L84" s="181">
        <f>IF(AND(L15&lt;=$E$84,L16&lt;=$E$84),L17,IF(AND(L15&lt;=$E$84,L16&gt;$E$84),$E$84-L15,0))-L83-L82-L81-L80-L79-L78-L77-L76</f>
        <v>0</v>
      </c>
      <c r="M84" s="177"/>
      <c r="N84" s="181">
        <f>IF(AND(N15&lt;=$E$84,N16&lt;=$E$84),N17,IF(AND(N15&lt;=$E$84,N16&gt;$E$84),$E$84-N15,0))-N83-N82-N81-N80-N79-N78-N77-N76</f>
        <v>0</v>
      </c>
      <c r="O84" s="177"/>
      <c r="P84" s="181">
        <f>IF(AND(P15&lt;=$E$84,P16&lt;=$E$84),P17,IF(AND(P15&lt;=$E$84,P16&gt;$E$84),$E$84-P15,0))-P83-P82-P81-P80-P79-P78-P77-P76</f>
        <v>0</v>
      </c>
      <c r="Q84" s="177"/>
      <c r="R84" s="181">
        <f>IF(AND(R15&lt;=$E$84,R16&lt;=$E$84),R17,IF(AND(R15&lt;=$E$84,R16&gt;$E$84),$E$84-R15,0))-R83-R82-R81-R80-R79-R78-R77-R76</f>
        <v>0</v>
      </c>
      <c r="S84" s="177"/>
      <c r="T84" s="181">
        <f>IF(AND(T15&lt;=$E$84,T16&lt;=$E$84),T17,IF(AND(T15&lt;=$E$84,T16&gt;$E$84),$E$84-T15,0))-T83-T82-T81-T80-T79-T78-T77-T76</f>
        <v>0</v>
      </c>
      <c r="U84" s="177"/>
      <c r="V84" s="181">
        <f>IF(AND(V15&lt;=$E$84,V16&lt;=$E$84),V17,IF(AND(V15&lt;=$E$84,V16&gt;$E$84),$E$84-V15,0))-V83-V82-V81-V80-V79-V78-V77-V76</f>
        <v>0</v>
      </c>
      <c r="W84" s="177"/>
      <c r="X84" s="181">
        <f>IF(AND(X15&lt;=$E$84,X16&lt;=$E$84),X17,IF(AND(X15&lt;=$E$84,X16&gt;$E$84),$E$84-X15,0))-X83-X82-X81-X80-X79-X78-X77-X76</f>
        <v>0</v>
      </c>
      <c r="Y84" s="177"/>
      <c r="Z84" s="181">
        <f>IF(AND(Z15&lt;=$E$84,Z16&lt;=$E$84),Z17,IF(AND(Z15&lt;=$E$84,Z16&gt;$E$84),$E$84-Z15,0))-Z83-Z82-Z81-Z80-Z79-Z78-Z77-Z76</f>
        <v>0</v>
      </c>
      <c r="AA84" s="177"/>
      <c r="AB84" s="181">
        <f>IF(AND(AB15&lt;=$E$84,AB16&lt;=$E$84),AB17,IF(AND(AB15&lt;=$E$84,AB16&gt;$E$84),$E$84-AB15,0))-AB83-AB82-AB81-AB80-AB79-AB78-AB77-AB76</f>
        <v>0</v>
      </c>
      <c r="AC84" s="177"/>
      <c r="AD84" s="181">
        <f>IF(AND(AD15&lt;=$E$84,AD16&lt;=$E$84),AD17,IF(AND(AD15&lt;=$E$84,AD16&gt;$E$84),$E$84-AD15,0))-AD83-AD82-AD81-AD80-AD79-AD78-AD77-AD76</f>
        <v>0</v>
      </c>
      <c r="AE84" s="177"/>
      <c r="AF84" s="181">
        <f>IF(AND(AF15&lt;=$E$84,AF16&lt;=$E$84),AF17,IF(AND(AF15&lt;=$E$84,AF16&gt;$E$84),$E$84-AF15,0))-AF83-AF82-AF81-AF80-AF79-AF78-AF77-AF76</f>
        <v>0</v>
      </c>
      <c r="AG84" s="177"/>
      <c r="AH84" s="181">
        <f>IF(AND(AH15&lt;=$E$84,AH16&lt;=$E$84),AH17,IF(AND(AH15&lt;=$E$84,AH16&gt;$E$84),$E$84-AH15,0))-AH83-AH82-AH81-AH80-AH79-AH78-AH77-AH76</f>
        <v>0</v>
      </c>
      <c r="AI84" s="177"/>
      <c r="AJ84" s="181">
        <f>IF(AND(AJ15&lt;=$E$84,AJ16&lt;=$E$84),AJ17,IF(AND(AJ15&lt;=$E$84,AJ16&gt;$E$84),$E$84-AJ15,0))-AJ83-AJ82-AJ81-AJ80-AJ79-AJ78-AJ77-AJ76</f>
        <v>0</v>
      </c>
      <c r="AK84" s="177"/>
      <c r="AL84" s="181">
        <f>IF(AND(AL15&lt;=$E$84,AL16&lt;=$E$84),AL17,IF(AND(AL15&lt;=$E$84,AL16&gt;$E$84),$E$84-AL15,0))-AL83-AL82-AL81-AL80-AL79-AL78-AL77-AL76</f>
        <v>0</v>
      </c>
      <c r="AM84" s="177"/>
      <c r="AN84" s="181">
        <f>IF(AND(AN15&lt;=$E$84,AN16&lt;=$E$84),AN17,IF(AND(AN15&lt;=$E$84,AN16&gt;$E$84),$E$84-AN15,0))-AN83-AN82-AN81-AN80-AN79-AN78-AN77-AN76</f>
        <v>0</v>
      </c>
      <c r="AO84" s="177"/>
      <c r="AP84" s="181">
        <f>IF(AND(AP15&lt;=$E$84,AP16&lt;=$E$84),AP17,IF(AND(AP15&lt;=$E$84,AP16&gt;$E$84),$E$84-AP15,0))-AP83-AP82-AP81-AP80-AP79-AP78-AP77-AP76</f>
        <v>0</v>
      </c>
      <c r="AQ84" s="177"/>
      <c r="AR84" s="181">
        <f>IF(AND(AR15&lt;=$E$84,AR16&lt;=$E$84),AR17,IF(AND(AR15&lt;=$E$84,AR16&gt;$E$84),$E$84-AR15,0))-AR83-AR82-AR81-AR80-AR79-AR78-AR77-AR76</f>
        <v>0</v>
      </c>
      <c r="AS84" s="177"/>
      <c r="AT84" s="181">
        <f>IF(AND(AT15&lt;=$E$84,AT16&lt;=$E$84),AT17,IF(AND(AT15&lt;=$E$84,AT16&gt;$E$84),$E$84-AT15,0))-AT83-AT82-AT81-AT80-AT79-AT78-AT77-AT76</f>
        <v>0</v>
      </c>
      <c r="AU84" s="177"/>
      <c r="AV84" s="181">
        <f>IF(AND(AV15&lt;=$E$84,AV16&lt;=$E$84),AV17,IF(AND(AV15&lt;=$E$84,AV16&gt;$E$84),$E$84-AV15,0))-AV83-AV82-AV81-AV80-AV79-AV78-AV77-AV76</f>
        <v>0</v>
      </c>
      <c r="AW84" s="177"/>
      <c r="AX84" s="181">
        <f>IF(AND(AX15&lt;=$E$84,AX16&lt;=$E$84),AX17,IF(AND(AX15&lt;=$E$84,AX16&gt;$E$84),$E$84-AX15,0))-AX83-AX82-AX81-AX80-AX79-AX78-AX77-AX76</f>
        <v>0</v>
      </c>
      <c r="AY84" s="177"/>
      <c r="AZ84" s="181">
        <f>IF(AND(AZ15&lt;=$E$84,AZ16&lt;=$E$84),AZ17,IF(AND(AZ15&lt;=$E$84,AZ16&gt;$E$84),$E$84-AZ15,0))-AZ83-AZ82-AZ81-AZ80-AZ79-AZ78-AZ77-AZ76</f>
        <v>0</v>
      </c>
      <c r="BA84" s="177"/>
      <c r="BB84" s="181">
        <f>IF(AND(BB15&lt;=$E$84,BB16&lt;=$E$84),BB17,IF(AND(BB15&lt;=$E$84,BB16&gt;$E$84),$E$84-BB15,0))-BB83-BB82-BB81-BB80-BB79-BB78-BB77-BB76</f>
        <v>0</v>
      </c>
      <c r="BC84" s="177"/>
      <c r="BD84" s="181">
        <f>IF(AND(BD15&lt;=$E$84,BD16&lt;=$E$84),BD17,IF(AND(BD15&lt;=$E$84,BD16&gt;$E$84),$E$84-BD15,0))-BD83-BD82-BD81-BD80-BD79-BD78-BD77-BD76</f>
        <v>0</v>
      </c>
      <c r="BE84" s="177"/>
      <c r="BF84" s="181">
        <f>IF(AND(BF15&lt;=$E$84,BF16&lt;=$E$84),BF17,IF(AND(BF15&lt;=$E$84,BF16&gt;$E$84),$E$84-BF15,0))-BF83-BF82-BF81-BF80-BF79-BF78-BF77-BF76</f>
        <v>0</v>
      </c>
      <c r="BG84" s="177"/>
      <c r="BH84" s="181">
        <f>IF(AND(BH15&lt;=$E$84,BH16&lt;=$E$84),BH17,IF(AND(BH15&lt;=$E$84,BH16&gt;$E$84),$E$84-BH15,0))-BH83-BH82-BH81-BH80-BH79-BH78-BH77-BH76</f>
        <v>0</v>
      </c>
      <c r="BI84" s="177"/>
      <c r="BJ84" s="181">
        <f>IF(AND(BJ15&lt;=$E$84,BJ16&lt;=$E$84),BJ17,IF(AND(BJ15&lt;=$E$84,BJ16&gt;$E$84),$E$84-BJ15,0))-BJ83-BJ82-BJ81-BJ80-BJ79-BJ78-BJ77-BJ76</f>
        <v>0</v>
      </c>
      <c r="BK84" s="177"/>
      <c r="BL84" s="181">
        <f>IF(AND(BL15&lt;=$E$84,BL16&lt;=$E$84),BL17,IF(AND(BL15&lt;=$E$84,BL16&gt;$E$84),$E$84-BL15,0))-BL83-BL82-BL81-BL80-BL79-BL78-BL77-BL76</f>
        <v>0</v>
      </c>
      <c r="BM84" s="177"/>
      <c r="BN84" s="181">
        <f>IF(AND(BN15&lt;=$E$84,BN16&lt;=$E$84),BN17,IF(AND(BN15&lt;=$E$84,BN16&gt;$E$84),$E$84-BN15,0))-BN83-BN82-BN81-BN80-BN79-BN78-BN77-BN76</f>
        <v>0</v>
      </c>
      <c r="BO84" s="177"/>
      <c r="BP84" s="181">
        <f>IF(AND(BP15&lt;=$E$84,BP16&lt;=$E$84),BP17,IF(AND(BP15&lt;=$E$84,BP16&gt;$E$84),$E$84-BP15,0))-BP83-BP82-BP81-BP80-BP79-BP78-BP77-BP76</f>
        <v>0</v>
      </c>
      <c r="BQ84" s="177"/>
      <c r="BR84" s="181">
        <f>IF(AND(BR15&lt;=$E$84,BR16&lt;=$E$84),BR17,IF(AND(BR15&lt;=$E$84,BR16&gt;$E$84),$E$84-BR15,0))-BR83-BR82-BR81-BR80-BR79-BR78-BR77-BR76</f>
        <v>0</v>
      </c>
      <c r="BS84" s="177"/>
      <c r="BT84" s="181">
        <f>IF(AND(BT15&lt;=$E$84,BT16&lt;=$E$84),BT17,IF(AND(BT15&lt;=$E$84,BT16&gt;$E$84),$E$84-BT15,0))-BT83-BT82-BT81-BT80-BT79-BT78-BT77-BT76</f>
        <v>0</v>
      </c>
      <c r="BU84" s="177"/>
      <c r="BV84" s="181">
        <f>IF(AND(BV15&lt;=$E$84,BV16&lt;=$E$84),BV17,IF(AND(BV15&lt;=$E$84,BV16&gt;$E$84),$E$84-BV15,0))-BV83-BV82-BV81-BV80-BV79-BV78-BV77-BV76</f>
        <v>0</v>
      </c>
      <c r="BW84" s="177"/>
      <c r="BX84" s="181">
        <f>IF(AND(BX15&lt;=$E$84,BX16&lt;=$E$84),BX17,IF(AND(BX15&lt;=$E$84,BX16&gt;$E$84),$E$84-BX15,0))-BX83-BX82-BX81-BX80-BX79-BX78-BX77-BX76</f>
        <v>0</v>
      </c>
      <c r="BY84" s="177"/>
      <c r="BZ84" s="181">
        <f>IF(AND(BZ15&lt;=$E$84,BZ16&lt;=$E$84),BZ17,IF(AND(BZ15&lt;=$E$84,BZ16&gt;$E$84),$E$84-BZ15,0))-BZ83-BZ82-BZ81-BZ80-BZ79-BZ78-BZ77-BZ76</f>
        <v>0</v>
      </c>
      <c r="CA84" s="177"/>
      <c r="CB84" s="181">
        <f>IF(AND(CB15&lt;=$E$84,CB16&lt;=$E$84),CB17,IF(AND(CB15&lt;=$E$84,CB16&gt;$E$84),$E$84-CB15,0))-CB83-CB82-CB81-CB80-CB79-CB78-CB77-CB76</f>
        <v>0</v>
      </c>
      <c r="CC84" s="177"/>
      <c r="CD84" s="181">
        <f>IF(AND(CD15&lt;=$E$84,CD16&lt;=$E$84),CD17,IF(AND(CD15&lt;=$E$84,CD16&gt;$E$84),$E$84-CD15,0))-CD83-CD82-CD81-CD80-CD79-CD78-CD77-CD76</f>
        <v>0</v>
      </c>
      <c r="CE84" s="177"/>
      <c r="CF84" s="181">
        <f>IF(AND(CF15&lt;=$E$84,CF16&lt;=$E$84),CF17,IF(AND(CF15&lt;=$E$84,CF16&gt;$E$84),$E$84-CF15,0))-CF83-CF82-CF81-CF80-CF79-CF78-CF77-CF76</f>
        <v>0</v>
      </c>
      <c r="CG84" s="177"/>
      <c r="CH84" s="181">
        <f>IF(AND(CH15&lt;=$E$84,CH16&lt;=$E$84),CH17,IF(AND(CH15&lt;=$E$84,CH16&gt;$E$84),$E$84-CH15,0))-CH83-CH82-CH81-CH80-CH79-CH78-CH77-CH76</f>
        <v>0</v>
      </c>
      <c r="CI84" s="177"/>
      <c r="CJ84" s="181">
        <f>IF(AND(CJ15&lt;=$E$84,CJ16&lt;=$E$84),CJ17,IF(AND(CJ15&lt;=$E$84,CJ16&gt;$E$84),$E$84-CJ15,0))-CJ83-CJ82-CJ81-CJ80-CJ79-CJ78-CJ77-CJ76</f>
        <v>0</v>
      </c>
      <c r="CK84" s="177"/>
      <c r="CL84" s="181">
        <f>IF(AND(CL15&lt;=$E$84,CL16&lt;=$E$84),CL17,IF(AND(CL15&lt;=$E$84,CL16&gt;$E$84),$E$84-CL15,0))-CL83-CL82-CL81-CL80-CL79-CL78-CL77-CL76</f>
        <v>0</v>
      </c>
      <c r="CM84" s="177"/>
      <c r="CN84" s="181">
        <f>IF(AND(CN15&lt;=$E$84,CN16&lt;=$E$84),CN17,IF(AND(CN15&lt;=$E$84,CN16&gt;$E$84),$E$84-CN15,0))-CN83-CN82-CN81-CN80-CN79-CN78-CN77-CN76</f>
        <v>0</v>
      </c>
      <c r="CO84" s="177"/>
      <c r="CP84" s="181">
        <f>IF(AND(CP15&lt;=$E$84,CP16&lt;=$E$84),CP17,IF(AND(CP15&lt;=$E$84,CP16&gt;$E$84),$E$84-CP15,0))-CP83-CP82-CP81-CP80-CP79-CP78-CP77-CP76</f>
        <v>0</v>
      </c>
      <c r="CQ84" s="177"/>
      <c r="CR84" s="181">
        <f>IF(AND(CR15&lt;=$E$84,CR16&lt;=$E$84),CR17,IF(AND(CR15&lt;=$E$84,CR16&gt;$E$84),$E$84-CR15,0))-CR83-CR82-CR81-CR80-CR79-CR78-CR77-CR76</f>
        <v>0</v>
      </c>
      <c r="CS84" s="177"/>
      <c r="CT84" s="181">
        <f>IF(AND(CT15&lt;=$E$84,CT16&lt;=$E$84),CT17,IF(AND(CT15&lt;=$E$84,CT16&gt;$E$84),$E$84-CT15,0))-CT83-CT82-CT81-CT80-CT79-CT78-CT77-CT76</f>
        <v>0</v>
      </c>
      <c r="CU84" s="177"/>
      <c r="CV84" s="181">
        <f>IF(AND(CV15&lt;=$E$84,CV16&lt;=$E$84),CV17,IF(AND(CV15&lt;=$E$84,CV16&gt;$E$84),$E$84-CV15,0))-CV83-CV82-CV81-CV80-CV79-CV78-CV77-CV76</f>
        <v>0</v>
      </c>
      <c r="CW84" s="177"/>
      <c r="CX84" s="181">
        <f>IF(AND(CX15&lt;=$E$84,CX16&lt;=$E$84),CX17,IF(AND(CX15&lt;=$E$84,CX16&gt;$E$84),$E$84-CX15,0))-CX83-CX82-CX81-CX80-CX79-CX78-CX77-CX76</f>
        <v>0</v>
      </c>
      <c r="CY84" s="177"/>
      <c r="CZ84" s="181">
        <f>IF(AND(CZ15&lt;=$E$84,CZ16&lt;=$E$84),CZ17,IF(AND(CZ15&lt;=$E$84,CZ16&gt;$E$84),$E$84-CZ15,0))-CZ83-CZ82-CZ81-CZ80-CZ79-CZ78-CZ77-CZ76</f>
        <v>0</v>
      </c>
      <c r="DA84" s="177"/>
      <c r="DB84" s="181">
        <f>IF(AND(DB15&lt;=$E$84,DB16&lt;=$E$84),DB17,IF(AND(DB15&lt;=$E$84,DB16&gt;$E$84),$E$84-DB15,0))-DB83-DB82-DB81-DB80-DB79-DB78-DB77-DB76</f>
        <v>0</v>
      </c>
      <c r="DC84" s="177"/>
      <c r="DD84" s="181">
        <f>IF(AND(DD15&lt;=$E$84,DD16&lt;=$E$84),DD17,IF(AND(DD15&lt;=$E$84,DD16&gt;$E$84),$E$84-DD15,0))-DD83-DD82-DD81-DD80-DD79-DD78-DD77-DD76</f>
        <v>0</v>
      </c>
      <c r="DE84" s="177"/>
      <c r="DF84" s="181">
        <f>IF(AND(DF15&lt;=$E$84,DF16&lt;=$E$84),DF17,IF(AND(DF15&lt;=$E$84,DF16&gt;$E$84),$E$84-DF15,0))-DF83-DF82-DF81-DF80-DF79-DF78-DF77-DF76</f>
        <v>0</v>
      </c>
      <c r="DG84" s="177"/>
      <c r="DH84" s="181">
        <f>IF(AND(DH15&lt;=$E$84,DH16&lt;=$E$84),DH17,IF(AND(DH15&lt;=$E$84,DH16&gt;$E$84),$E$84-DH15,0))-DH83-DH82-DH81-DH80-DH79-DH78-DH77-DH76</f>
        <v>0</v>
      </c>
      <c r="DI84" s="177"/>
      <c r="DJ84" s="181">
        <f>IF(AND(DJ15&lt;=$E$84,DJ16&lt;=$E$84),DJ17,IF(AND(DJ15&lt;=$E$84,DJ16&gt;$E$84),$E$84-DJ15,0))-DJ83-DJ82-DJ81-DJ80-DJ79-DJ78-DJ77-DJ76</f>
        <v>0</v>
      </c>
      <c r="DK84" s="177"/>
      <c r="DL84" s="181">
        <f>IF(AND(DL15&lt;=$E$84,DL16&lt;=$E$84),DL17,IF(AND(DL15&lt;=$E$84,DL16&gt;$E$84),$E$84-DL15,0))-DL83-DL82-DL81-DL80-DL79-DL78-DL77-DL76</f>
        <v>0</v>
      </c>
      <c r="DM84" s="177"/>
      <c r="DN84" s="181">
        <f>IF(AND(DN15&lt;=$E$84,DN16&lt;=$E$84),DN17,IF(AND(DN15&lt;=$E$84,DN16&gt;$E$84),$E$84-DN15,0))-DN83-DN82-DN81-DN80-DN79-DN78-DN77-DN76</f>
        <v>0</v>
      </c>
      <c r="DO84" s="177"/>
      <c r="DP84" s="181">
        <f>IF(AND(DP15&lt;=$E$84,DP16&lt;=$E$84),DP17,IF(AND(DP15&lt;=$E$84,DP16&gt;$E$84),$E$84-DP15,0))-DP83-DP82-DP81-DP80-DP79-DP78-DP77-DP76</f>
        <v>0</v>
      </c>
      <c r="DQ84" s="177"/>
      <c r="DR84" s="181">
        <f>IF(AND(DR15&lt;=$E$84,DR16&lt;=$E$84),DR17,IF(AND(DR15&lt;=$E$84,DR16&gt;$E$84),$E$84-DR15,0))-DR83-DR82-DR81-DR80-DR79-DR78-DR77-DR76</f>
        <v>0</v>
      </c>
      <c r="DS84" s="177"/>
      <c r="DT84" s="181">
        <f>IF(AND(DT15&lt;=$E$84,DT16&lt;=$E$84),DT17,IF(AND(DT15&lt;=$E$84,DT16&gt;$E$84),$E$84-DT15,0))-DT83-DT82-DT81-DT80-DT79-DT78-DT77-DT76</f>
        <v>0</v>
      </c>
      <c r="DU84" s="177"/>
      <c r="DV84" s="181">
        <f>IF(AND(DV15&lt;=$E$84,DV16&lt;=$E$84),DV17,IF(AND(DV15&lt;=$E$84,DV16&gt;$E$84),$E$84-DV15,0))-DV83-DV82-DV81-DV80-DV79-DV78-DV77-DV76</f>
        <v>0</v>
      </c>
      <c r="DW84" s="177"/>
      <c r="DX84" s="181">
        <f>IF(AND(DX15&lt;=$E$84,DX16&lt;=$E$84),DX17,IF(AND(DX15&lt;=$E$84,DX16&gt;$E$84),$E$84-DX15,0))-DX83-DX82-DX81-DX80-DX79-DX78-DX77-DX76</f>
        <v>0</v>
      </c>
      <c r="DY84" s="177"/>
      <c r="DZ84" s="178">
        <f t="shared" si="5"/>
        <v>0</v>
      </c>
    </row>
    <row r="85" spans="2:130" ht="11.25" hidden="1" customHeight="1" x14ac:dyDescent="0.2">
      <c r="B85" s="333"/>
      <c r="C85" s="336"/>
      <c r="D85" s="175"/>
      <c r="E85" s="176">
        <v>100</v>
      </c>
      <c r="F85" s="181">
        <f>IF(AND(F15&lt;=$E$85,F16&lt;=$E$85),F17,IF(AND(F15&lt;=$E$85,F16&gt;$E$85),$E$85-F15,0))-F84-F83-F82-F81-F80-F79-F78-F77-F76</f>
        <v>0</v>
      </c>
      <c r="G85" s="177"/>
      <c r="H85" s="181">
        <f>IF(AND(H15&lt;=$E$85,H16&lt;=$E$85),H17,IF(AND(H15&lt;=$E$85,H16&gt;$E$85),$E$85-H15,0))-H84-H83-H82-H81-H80-H79-H78-H77-H76</f>
        <v>0</v>
      </c>
      <c r="I85" s="177"/>
      <c r="J85" s="181">
        <f>IF(AND(J15&lt;=$E$85,J16&lt;=$E$85),J17,IF(AND(J15&lt;=$E$85,J16&gt;$E$85),$E$85-J15,0))-J84-J83-J82-J81-J80-J79-J78-J77-J76</f>
        <v>0</v>
      </c>
      <c r="K85" s="177"/>
      <c r="L85" s="181">
        <f>IF(AND(L15&lt;=$E$85,L16&lt;=$E$85),L17,IF(AND(L15&lt;=$E$85,L16&gt;$E$85),$E$85-L15,0))-L84-L83-L82-L81-L80-L79-L78-L77-L76</f>
        <v>0</v>
      </c>
      <c r="M85" s="177"/>
      <c r="N85" s="181">
        <f>IF(AND(N15&lt;=$E$85,N16&lt;=$E$85),N17,IF(AND(N15&lt;=$E$85,N16&gt;$E$85),$E$85-N15,0))-N84-N83-N82-N81-N80-N79-N78-N77-N76</f>
        <v>0</v>
      </c>
      <c r="O85" s="177"/>
      <c r="P85" s="181">
        <f>IF(AND(P15&lt;=$E$85,P16&lt;=$E$85),P17,IF(AND(P15&lt;=$E$85,P16&gt;$E$85),$E$85-P15,0))-P84-P83-P82-P81-P80-P79-P78-P77-P76</f>
        <v>0</v>
      </c>
      <c r="Q85" s="177"/>
      <c r="R85" s="181">
        <f>IF(AND(R15&lt;=$E$85,R16&lt;=$E$85),R17,IF(AND(R15&lt;=$E$85,R16&gt;$E$85),$E$85-R15,0))-R84-R83-R82-R81-R80-R79-R78-R77-R76</f>
        <v>0</v>
      </c>
      <c r="S85" s="177"/>
      <c r="T85" s="181">
        <f>IF(AND(T15&lt;=$E$85,T16&lt;=$E$85),T17,IF(AND(T15&lt;=$E$85,T16&gt;$E$85),$E$85-T15,0))-T84-T83-T82-T81-T80-T79-T78-T77-T76</f>
        <v>0</v>
      </c>
      <c r="U85" s="177"/>
      <c r="V85" s="181">
        <f>IF(AND(V15&lt;=$E$85,V16&lt;=$E$85),V17,IF(AND(V15&lt;=$E$85,V16&gt;$E$85),$E$85-V15,0))-V84-V83-V82-V81-V80-V79-V78-V77-V76</f>
        <v>0</v>
      </c>
      <c r="W85" s="177"/>
      <c r="X85" s="181">
        <f>IF(AND(X15&lt;=$E$85,X16&lt;=$E$85),X17,IF(AND(X15&lt;=$E$85,X16&gt;$E$85),$E$85-X15,0))-X84-X83-X82-X81-X80-X79-X78-X77-X76</f>
        <v>0</v>
      </c>
      <c r="Y85" s="177"/>
      <c r="Z85" s="181">
        <f>IF(AND(Z15&lt;=$E$85,Z16&lt;=$E$85),Z17,IF(AND(Z15&lt;=$E$85,Z16&gt;$E$85),$E$85-Z15,0))-Z84-Z83-Z82-Z81-Z80-Z79-Z78-Z77-Z76</f>
        <v>0</v>
      </c>
      <c r="AA85" s="177"/>
      <c r="AB85" s="181">
        <f>IF(AND(AB15&lt;=$E$85,AB16&lt;=$E$85),AB17,IF(AND(AB15&lt;=$E$85,AB16&gt;$E$85),$E$85-AB15,0))-AB84-AB83-AB82-AB81-AB80-AB79-AB78-AB77-AB76</f>
        <v>0</v>
      </c>
      <c r="AC85" s="177"/>
      <c r="AD85" s="181">
        <f>IF(AND(AD15&lt;=$E$85,AD16&lt;=$E$85),AD17,IF(AND(AD15&lt;=$E$85,AD16&gt;$E$85),$E$85-AD15,0))-AD84-AD83-AD82-AD81-AD80-AD79-AD78-AD77-AD76</f>
        <v>0</v>
      </c>
      <c r="AE85" s="177"/>
      <c r="AF85" s="181">
        <f>IF(AND(AF15&lt;=$E$85,AF16&lt;=$E$85),AF17,IF(AND(AF15&lt;=$E$85,AF16&gt;$E$85),$E$85-AF15,0))-AF84-AF83-AF82-AF81-AF80-AF79-AF78-AF77-AF76</f>
        <v>0</v>
      </c>
      <c r="AG85" s="177"/>
      <c r="AH85" s="181">
        <f>IF(AND(AH15&lt;=$E$85,AH16&lt;=$E$85),AH17,IF(AND(AH15&lt;=$E$85,AH16&gt;$E$85),$E$85-AH15,0))-AH84-AH83-AH82-AH81-AH80-AH79-AH78-AH77-AH76</f>
        <v>0</v>
      </c>
      <c r="AI85" s="177"/>
      <c r="AJ85" s="181">
        <f>IF(AND(AJ15&lt;=$E$85,AJ16&lt;=$E$85),AJ17,IF(AND(AJ15&lt;=$E$85,AJ16&gt;$E$85),$E$85-AJ15,0))-AJ84-AJ83-AJ82-AJ81-AJ80-AJ79-AJ78-AJ77-AJ76</f>
        <v>0</v>
      </c>
      <c r="AK85" s="177"/>
      <c r="AL85" s="181">
        <f>IF(AND(AL15&lt;=$E$85,AL16&lt;=$E$85),AL17,IF(AND(AL15&lt;=$E$85,AL16&gt;$E$85),$E$85-AL15,0))-AL84-AL83-AL82-AL81-AL80-AL79-AL78-AL77-AL76</f>
        <v>0</v>
      </c>
      <c r="AM85" s="177"/>
      <c r="AN85" s="181">
        <f>IF(AND(AN15&lt;=$E$85,AN16&lt;=$E$85),AN17,IF(AND(AN15&lt;=$E$85,AN16&gt;$E$85),$E$85-AN15,0))-AN84-AN83-AN82-AN81-AN80-AN79-AN78-AN77-AN76</f>
        <v>0</v>
      </c>
      <c r="AO85" s="177"/>
      <c r="AP85" s="181">
        <f>IF(AND(AP15&lt;=$E$85,AP16&lt;=$E$85),AP17,IF(AND(AP15&lt;=$E$85,AP16&gt;$E$85),$E$85-AP15,0))-AP84-AP83-AP82-AP81-AP80-AP79-AP78-AP77-AP76</f>
        <v>0</v>
      </c>
      <c r="AQ85" s="177"/>
      <c r="AR85" s="181">
        <f>IF(AND(AR15&lt;=$E$85,AR16&lt;=$E$85),AR17,IF(AND(AR15&lt;=$E$85,AR16&gt;$E$85),$E$85-AR15,0))-AR84-AR83-AR82-AR81-AR80-AR79-AR78-AR77-AR76</f>
        <v>0</v>
      </c>
      <c r="AS85" s="177"/>
      <c r="AT85" s="181">
        <f>IF(AND(AT15&lt;=$E$85,AT16&lt;=$E$85),AT17,IF(AND(AT15&lt;=$E$85,AT16&gt;$E$85),$E$85-AT15,0))-AT84-AT83-AT82-AT81-AT80-AT79-AT78-AT77-AT76</f>
        <v>0</v>
      </c>
      <c r="AU85" s="177"/>
      <c r="AV85" s="181">
        <f>IF(AND(AV15&lt;=$E$85,AV16&lt;=$E$85),AV17,IF(AND(AV15&lt;=$E$85,AV16&gt;$E$85),$E$85-AV15,0))-AV84-AV83-AV82-AV81-AV80-AV79-AV78-AV77-AV76</f>
        <v>0</v>
      </c>
      <c r="AW85" s="177"/>
      <c r="AX85" s="181">
        <f>IF(AND(AX15&lt;=$E$85,AX16&lt;=$E$85),AX17,IF(AND(AX15&lt;=$E$85,AX16&gt;$E$85),$E$85-AX15,0))-AX84-AX83-AX82-AX81-AX80-AX79-AX78-AX77-AX76</f>
        <v>0</v>
      </c>
      <c r="AY85" s="177"/>
      <c r="AZ85" s="181">
        <f>IF(AND(AZ15&lt;=$E$85,AZ16&lt;=$E$85),AZ17,IF(AND(AZ15&lt;=$E$85,AZ16&gt;$E$85),$E$85-AZ15,0))-AZ84-AZ83-AZ82-AZ81-AZ80-AZ79-AZ78-AZ77-AZ76</f>
        <v>0</v>
      </c>
      <c r="BA85" s="177"/>
      <c r="BB85" s="181">
        <f>IF(AND(BB15&lt;=$E$85,BB16&lt;=$E$85),BB17,IF(AND(BB15&lt;=$E$85,BB16&gt;$E$85),$E$85-BB15,0))-BB84-BB83-BB82-BB81-BB80-BB79-BB78-BB77-BB76</f>
        <v>0</v>
      </c>
      <c r="BC85" s="177"/>
      <c r="BD85" s="181">
        <f>IF(AND(BD15&lt;=$E$85,BD16&lt;=$E$85),BD17,IF(AND(BD15&lt;=$E$85,BD16&gt;$E$85),$E$85-BD15,0))-BD84-BD83-BD82-BD81-BD80-BD79-BD78-BD77-BD76</f>
        <v>0</v>
      </c>
      <c r="BE85" s="177"/>
      <c r="BF85" s="181">
        <f>IF(AND(BF15&lt;=$E$85,BF16&lt;=$E$85),BF17,IF(AND(BF15&lt;=$E$85,BF16&gt;$E$85),$E$85-BF15,0))-BF84-BF83-BF82-BF81-BF80-BF79-BF78-BF77-BF76</f>
        <v>0</v>
      </c>
      <c r="BG85" s="177"/>
      <c r="BH85" s="181">
        <f>IF(AND(BH15&lt;=$E$85,BH16&lt;=$E$85),BH17,IF(AND(BH15&lt;=$E$85,BH16&gt;$E$85),$E$85-BH15,0))-BH84-BH83-BH82-BH81-BH80-BH79-BH78-BH77-BH76</f>
        <v>0</v>
      </c>
      <c r="BI85" s="177"/>
      <c r="BJ85" s="181">
        <f>IF(AND(BJ15&lt;=$E$85,BJ16&lt;=$E$85),BJ17,IF(AND(BJ15&lt;=$E$85,BJ16&gt;$E$85),$E$85-BJ15,0))-BJ84-BJ83-BJ82-BJ81-BJ80-BJ79-BJ78-BJ77-BJ76</f>
        <v>0</v>
      </c>
      <c r="BK85" s="177"/>
      <c r="BL85" s="181">
        <f>IF(AND(BL15&lt;=$E$85,BL16&lt;=$E$85),BL17,IF(AND(BL15&lt;=$E$85,BL16&gt;$E$85),$E$85-BL15,0))-BL84-BL83-BL82-BL81-BL80-BL79-BL78-BL77-BL76</f>
        <v>0</v>
      </c>
      <c r="BM85" s="177"/>
      <c r="BN85" s="181">
        <f>IF(AND(BN15&lt;=$E$85,BN16&lt;=$E$85),BN17,IF(AND(BN15&lt;=$E$85,BN16&gt;$E$85),$E$85-BN15,0))-BN84-BN83-BN82-BN81-BN80-BN79-BN78-BN77-BN76</f>
        <v>0</v>
      </c>
      <c r="BO85" s="177"/>
      <c r="BP85" s="181">
        <f>IF(AND(BP15&lt;=$E$85,BP16&lt;=$E$85),BP17,IF(AND(BP15&lt;=$E$85,BP16&gt;$E$85),$E$85-BP15,0))-BP84-BP83-BP82-BP81-BP80-BP79-BP78-BP77-BP76</f>
        <v>0</v>
      </c>
      <c r="BQ85" s="177"/>
      <c r="BR85" s="181">
        <f>IF(AND(BR15&lt;=$E$85,BR16&lt;=$E$85),BR17,IF(AND(BR15&lt;=$E$85,BR16&gt;$E$85),$E$85-BR15,0))-BR84-BR83-BR82-BR81-BR80-BR79-BR78-BR77-BR76</f>
        <v>0</v>
      </c>
      <c r="BS85" s="177"/>
      <c r="BT85" s="181">
        <f>IF(AND(BT15&lt;=$E$85,BT16&lt;=$E$85),BT17,IF(AND(BT15&lt;=$E$85,BT16&gt;$E$85),$E$85-BT15,0))-BT84-BT83-BT82-BT81-BT80-BT79-BT78-BT77-BT76</f>
        <v>0</v>
      </c>
      <c r="BU85" s="177"/>
      <c r="BV85" s="181">
        <f>IF(AND(BV15&lt;=$E$85,BV16&lt;=$E$85),BV17,IF(AND(BV15&lt;=$E$85,BV16&gt;$E$85),$E$85-BV15,0))-BV84-BV83-BV82-BV81-BV80-BV79-BV78-BV77-BV76</f>
        <v>0</v>
      </c>
      <c r="BW85" s="177"/>
      <c r="BX85" s="181">
        <f>IF(AND(BX15&lt;=$E$85,BX16&lt;=$E$85),BX17,IF(AND(BX15&lt;=$E$85,BX16&gt;$E$85),$E$85-BX15,0))-BX84-BX83-BX82-BX81-BX80-BX79-BX78-BX77-BX76</f>
        <v>0</v>
      </c>
      <c r="BY85" s="177"/>
      <c r="BZ85" s="181">
        <f>IF(AND(BZ15&lt;=$E$85,BZ16&lt;=$E$85),BZ17,IF(AND(BZ15&lt;=$E$85,BZ16&gt;$E$85),$E$85-BZ15,0))-BZ84-BZ83-BZ82-BZ81-BZ80-BZ79-BZ78-BZ77-BZ76</f>
        <v>0</v>
      </c>
      <c r="CA85" s="177"/>
      <c r="CB85" s="181">
        <f>IF(AND(CB15&lt;=$E$85,CB16&lt;=$E$85),CB17,IF(AND(CB15&lt;=$E$85,CB16&gt;$E$85),$E$85-CB15,0))-CB84-CB83-CB82-CB81-CB80-CB79-CB78-CB77-CB76</f>
        <v>0</v>
      </c>
      <c r="CC85" s="177"/>
      <c r="CD85" s="181">
        <f>IF(AND(CD15&lt;=$E$85,CD16&lt;=$E$85),CD17,IF(AND(CD15&lt;=$E$85,CD16&gt;$E$85),$E$85-CD15,0))-CD84-CD83-CD82-CD81-CD80-CD79-CD78-CD77-CD76</f>
        <v>0</v>
      </c>
      <c r="CE85" s="177"/>
      <c r="CF85" s="181">
        <f>IF(AND(CF15&lt;=$E$85,CF16&lt;=$E$85),CF17,IF(AND(CF15&lt;=$E$85,CF16&gt;$E$85),$E$85-CF15,0))-CF84-CF83-CF82-CF81-CF80-CF79-CF78-CF77-CF76</f>
        <v>0</v>
      </c>
      <c r="CG85" s="177"/>
      <c r="CH85" s="181">
        <f>IF(AND(CH15&lt;=$E$85,CH16&lt;=$E$85),CH17,IF(AND(CH15&lt;=$E$85,CH16&gt;$E$85),$E$85-CH15,0))-CH84-CH83-CH82-CH81-CH80-CH79-CH78-CH77-CH76</f>
        <v>0</v>
      </c>
      <c r="CI85" s="177"/>
      <c r="CJ85" s="181">
        <f>IF(AND(CJ15&lt;=$E$85,CJ16&lt;=$E$85),CJ17,IF(AND(CJ15&lt;=$E$85,CJ16&gt;$E$85),$E$85-CJ15,0))-CJ84-CJ83-CJ82-CJ81-CJ80-CJ79-CJ78-CJ77-CJ76</f>
        <v>0</v>
      </c>
      <c r="CK85" s="177"/>
      <c r="CL85" s="181">
        <f>IF(AND(CL15&lt;=$E$85,CL16&lt;=$E$85),CL17,IF(AND(CL15&lt;=$E$85,CL16&gt;$E$85),$E$85-CL15,0))-CL84-CL83-CL82-CL81-CL80-CL79-CL78-CL77-CL76</f>
        <v>0</v>
      </c>
      <c r="CM85" s="177"/>
      <c r="CN85" s="181">
        <f>IF(AND(CN15&lt;=$E$85,CN16&lt;=$E$85),CN17,IF(AND(CN15&lt;=$E$85,CN16&gt;$E$85),$E$85-CN15,0))-CN84-CN83-CN82-CN81-CN80-CN79-CN78-CN77-CN76</f>
        <v>0</v>
      </c>
      <c r="CO85" s="177"/>
      <c r="CP85" s="181">
        <f>IF(AND(CP15&lt;=$E$85,CP16&lt;=$E$85),CP17,IF(AND(CP15&lt;=$E$85,CP16&gt;$E$85),$E$85-CP15,0))-CP84-CP83-CP82-CP81-CP80-CP79-CP78-CP77-CP76</f>
        <v>0</v>
      </c>
      <c r="CQ85" s="177"/>
      <c r="CR85" s="181">
        <f>IF(AND(CR15&lt;=$E$85,CR16&lt;=$E$85),CR17,IF(AND(CR15&lt;=$E$85,CR16&gt;$E$85),$E$85-CR15,0))-CR84-CR83-CR82-CR81-CR80-CR79-CR78-CR77-CR76</f>
        <v>0</v>
      </c>
      <c r="CS85" s="177"/>
      <c r="CT85" s="181">
        <f>IF(AND(CT15&lt;=$E$85,CT16&lt;=$E$85),CT17,IF(AND(CT15&lt;=$E$85,CT16&gt;$E$85),$E$85-CT15,0))-CT84-CT83-CT82-CT81-CT80-CT79-CT78-CT77-CT76</f>
        <v>0</v>
      </c>
      <c r="CU85" s="177"/>
      <c r="CV85" s="181">
        <f>IF(AND(CV15&lt;=$E$85,CV16&lt;=$E$85),CV17,IF(AND(CV15&lt;=$E$85,CV16&gt;$E$85),$E$85-CV15,0))-CV84-CV83-CV82-CV81-CV80-CV79-CV78-CV77-CV76</f>
        <v>0</v>
      </c>
      <c r="CW85" s="177"/>
      <c r="CX85" s="181">
        <f>IF(AND(CX15&lt;=$E$85,CX16&lt;=$E$85),CX17,IF(AND(CX15&lt;=$E$85,CX16&gt;$E$85),$E$85-CX15,0))-CX84-CX83-CX82-CX81-CX80-CX79-CX78-CX77-CX76</f>
        <v>0</v>
      </c>
      <c r="CY85" s="177"/>
      <c r="CZ85" s="181">
        <f>IF(AND(CZ15&lt;=$E$85,CZ16&lt;=$E$85),CZ17,IF(AND(CZ15&lt;=$E$85,CZ16&gt;$E$85),$E$85-CZ15,0))-CZ84-CZ83-CZ82-CZ81-CZ80-CZ79-CZ78-CZ77-CZ76</f>
        <v>0</v>
      </c>
      <c r="DA85" s="177"/>
      <c r="DB85" s="181">
        <f>IF(AND(DB15&lt;=$E$85,DB16&lt;=$E$85),DB17,IF(AND(DB15&lt;=$E$85,DB16&gt;$E$85),$E$85-DB15,0))-DB84-DB83-DB82-DB81-DB80-DB79-DB78-DB77-DB76</f>
        <v>0</v>
      </c>
      <c r="DC85" s="177"/>
      <c r="DD85" s="181">
        <f>IF(AND(DD15&lt;=$E$85,DD16&lt;=$E$85),DD17,IF(AND(DD15&lt;=$E$85,DD16&gt;$E$85),$E$85-DD15,0))-DD84-DD83-DD82-DD81-DD80-DD79-DD78-DD77-DD76</f>
        <v>0</v>
      </c>
      <c r="DE85" s="177"/>
      <c r="DF85" s="181">
        <f>IF(AND(DF15&lt;=$E$85,DF16&lt;=$E$85),DF17,IF(AND(DF15&lt;=$E$85,DF16&gt;$E$85),$E$85-DF15,0))-DF84-DF83-DF82-DF81-DF80-DF79-DF78-DF77-DF76</f>
        <v>0</v>
      </c>
      <c r="DG85" s="177"/>
      <c r="DH85" s="181">
        <f>IF(AND(DH15&lt;=$E$85,DH16&lt;=$E$85),DH17,IF(AND(DH15&lt;=$E$85,DH16&gt;$E$85),$E$85-DH15,0))-DH84-DH83-DH82-DH81-DH80-DH79-DH78-DH77-DH76</f>
        <v>0</v>
      </c>
      <c r="DI85" s="177"/>
      <c r="DJ85" s="181">
        <f>IF(AND(DJ15&lt;=$E$85,DJ16&lt;=$E$85),DJ17,IF(AND(DJ15&lt;=$E$85,DJ16&gt;$E$85),$E$85-DJ15,0))-DJ84-DJ83-DJ82-DJ81-DJ80-DJ79-DJ78-DJ77-DJ76</f>
        <v>0</v>
      </c>
      <c r="DK85" s="177"/>
      <c r="DL85" s="181">
        <f>IF(AND(DL15&lt;=$E$85,DL16&lt;=$E$85),DL17,IF(AND(DL15&lt;=$E$85,DL16&gt;$E$85),$E$85-DL15,0))-DL84-DL83-DL82-DL81-DL80-DL79-DL78-DL77-DL76</f>
        <v>0</v>
      </c>
      <c r="DM85" s="177"/>
      <c r="DN85" s="181">
        <f>IF(AND(DN15&lt;=$E$85,DN16&lt;=$E$85),DN17,IF(AND(DN15&lt;=$E$85,DN16&gt;$E$85),$E$85-DN15,0))-DN84-DN83-DN82-DN81-DN80-DN79-DN78-DN77-DN76</f>
        <v>0</v>
      </c>
      <c r="DO85" s="177"/>
      <c r="DP85" s="181">
        <f>IF(AND(DP15&lt;=$E$85,DP16&lt;=$E$85),DP17,IF(AND(DP15&lt;=$E$85,DP16&gt;$E$85),$E$85-DP15,0))-DP84-DP83-DP82-DP81-DP80-DP79-DP78-DP77-DP76</f>
        <v>0</v>
      </c>
      <c r="DQ85" s="177"/>
      <c r="DR85" s="181">
        <f>IF(AND(DR15&lt;=$E$85,DR16&lt;=$E$85),DR17,IF(AND(DR15&lt;=$E$85,DR16&gt;$E$85),$E$85-DR15,0))-DR84-DR83-DR82-DR81-DR80-DR79-DR78-DR77-DR76</f>
        <v>0</v>
      </c>
      <c r="DS85" s="177"/>
      <c r="DT85" s="181">
        <f>IF(AND(DT15&lt;=$E$85,DT16&lt;=$E$85),DT17,IF(AND(DT15&lt;=$E$85,DT16&gt;$E$85),$E$85-DT15,0))-DT84-DT83-DT82-DT81-DT80-DT79-DT78-DT77-DT76</f>
        <v>0</v>
      </c>
      <c r="DU85" s="177"/>
      <c r="DV85" s="181">
        <f>IF(AND(DV15&lt;=$E$85,DV16&lt;=$E$85),DV17,IF(AND(DV15&lt;=$E$85,DV16&gt;$E$85),$E$85-DV15,0))-DV84-DV83-DV82-DV81-DV80-DV79-DV78-DV77-DV76</f>
        <v>0</v>
      </c>
      <c r="DW85" s="177"/>
      <c r="DX85" s="181">
        <f>IF(AND(DX15&lt;=$E$85,DX16&lt;=$E$85),DX17,IF(AND(DX15&lt;=$E$85,DX16&gt;$E$85),$E$85-DX15,0))-DX84-DX83-DX82-DX81-DX80-DX79-DX78-DX77-DX76</f>
        <v>0</v>
      </c>
      <c r="DY85" s="177"/>
      <c r="DZ85" s="178">
        <f>SUM(F85:DY85)</f>
        <v>0</v>
      </c>
    </row>
    <row r="86" spans="2:130" s="58" customFormat="1" ht="11.25" hidden="1" customHeight="1" x14ac:dyDescent="0.2">
      <c r="B86" s="333"/>
      <c r="C86" s="336"/>
      <c r="D86" s="182"/>
      <c r="E86" s="183" t="s">
        <v>11</v>
      </c>
      <c r="F86" s="184">
        <f>SUM(F76:F85)</f>
        <v>0</v>
      </c>
      <c r="G86" s="184"/>
      <c r="H86" s="184">
        <f>SUM(H76:H85)</f>
        <v>0</v>
      </c>
      <c r="I86" s="184"/>
      <c r="J86" s="184">
        <f>SUM(J76:J85)</f>
        <v>0</v>
      </c>
      <c r="K86" s="184"/>
      <c r="L86" s="184">
        <f>SUM(L76:L85)</f>
        <v>0</v>
      </c>
      <c r="M86" s="184"/>
      <c r="N86" s="184">
        <f>SUM(N76:N85)</f>
        <v>0</v>
      </c>
      <c r="O86" s="184"/>
      <c r="P86" s="184">
        <f>SUM(P76:P85)</f>
        <v>0</v>
      </c>
      <c r="Q86" s="184"/>
      <c r="R86" s="184">
        <f>SUM(R76:R85)</f>
        <v>0</v>
      </c>
      <c r="S86" s="184"/>
      <c r="T86" s="184">
        <f>SUM(T76:T85)</f>
        <v>0</v>
      </c>
      <c r="U86" s="184"/>
      <c r="V86" s="184">
        <f>SUM(V76:V85)</f>
        <v>0</v>
      </c>
      <c r="W86" s="184"/>
      <c r="X86" s="184">
        <f>SUM(X76:X85)</f>
        <v>0</v>
      </c>
      <c r="Y86" s="184"/>
      <c r="Z86" s="184">
        <f>SUM(Z76:Z85)</f>
        <v>0</v>
      </c>
      <c r="AA86" s="184"/>
      <c r="AB86" s="184">
        <f>SUM(AB76:AB85)</f>
        <v>0</v>
      </c>
      <c r="AC86" s="184"/>
      <c r="AD86" s="184">
        <f>SUM(AD76:AD85)</f>
        <v>0</v>
      </c>
      <c r="AE86" s="184"/>
      <c r="AF86" s="184">
        <f>SUM(AF76:AF85)</f>
        <v>0</v>
      </c>
      <c r="AG86" s="184"/>
      <c r="AH86" s="184">
        <f>SUM(AH76:AH85)</f>
        <v>0</v>
      </c>
      <c r="AI86" s="184"/>
      <c r="AJ86" s="184">
        <f>SUM(AJ76:AJ85)</f>
        <v>0</v>
      </c>
      <c r="AK86" s="184"/>
      <c r="AL86" s="184">
        <f>SUM(AL76:AL85)</f>
        <v>0</v>
      </c>
      <c r="AM86" s="184"/>
      <c r="AN86" s="184">
        <f>SUM(AN76:AN85)</f>
        <v>0</v>
      </c>
      <c r="AO86" s="184"/>
      <c r="AP86" s="184">
        <f>SUM(AP76:AP85)</f>
        <v>0</v>
      </c>
      <c r="AQ86" s="184"/>
      <c r="AR86" s="184">
        <f>SUM(AR76:AR85)</f>
        <v>0</v>
      </c>
      <c r="AS86" s="184"/>
      <c r="AT86" s="184">
        <f>SUM(AT76:AT85)</f>
        <v>0</v>
      </c>
      <c r="AU86" s="184"/>
      <c r="AV86" s="184">
        <f>SUM(AV76:AV85)</f>
        <v>0</v>
      </c>
      <c r="AW86" s="184"/>
      <c r="AX86" s="184">
        <f>SUM(AX76:AX85)</f>
        <v>0</v>
      </c>
      <c r="AY86" s="184"/>
      <c r="AZ86" s="184">
        <f>SUM(AZ76:AZ85)</f>
        <v>0</v>
      </c>
      <c r="BA86" s="184"/>
      <c r="BB86" s="184">
        <f>SUM(BB76:BB85)</f>
        <v>0</v>
      </c>
      <c r="BC86" s="184"/>
      <c r="BD86" s="184">
        <f>SUM(BD76:BD85)</f>
        <v>0</v>
      </c>
      <c r="BE86" s="184"/>
      <c r="BF86" s="184">
        <f>SUM(BF76:BF85)</f>
        <v>0</v>
      </c>
      <c r="BG86" s="184"/>
      <c r="BH86" s="184">
        <f>SUM(BH76:BH85)</f>
        <v>0</v>
      </c>
      <c r="BI86" s="184"/>
      <c r="BJ86" s="184">
        <f>SUM(BJ76:BJ85)</f>
        <v>0</v>
      </c>
      <c r="BK86" s="184"/>
      <c r="BL86" s="184">
        <f>SUM(BL76:BL85)</f>
        <v>0</v>
      </c>
      <c r="BM86" s="184"/>
      <c r="BN86" s="184">
        <f>SUM(BN76:BN85)</f>
        <v>0</v>
      </c>
      <c r="BO86" s="184"/>
      <c r="BP86" s="184">
        <f>SUM(BP76:BP85)</f>
        <v>0</v>
      </c>
      <c r="BQ86" s="184"/>
      <c r="BR86" s="184">
        <f>SUM(BR76:BR85)</f>
        <v>0</v>
      </c>
      <c r="BS86" s="184"/>
      <c r="BT86" s="184">
        <f>SUM(BT76:BT85)</f>
        <v>0</v>
      </c>
      <c r="BU86" s="184"/>
      <c r="BV86" s="184">
        <f>SUM(BV76:BV85)</f>
        <v>0</v>
      </c>
      <c r="BW86" s="184"/>
      <c r="BX86" s="184">
        <f>SUM(BX76:BX85)</f>
        <v>0</v>
      </c>
      <c r="BY86" s="184"/>
      <c r="BZ86" s="184">
        <f>SUM(BZ76:BZ85)</f>
        <v>0</v>
      </c>
      <c r="CA86" s="184"/>
      <c r="CB86" s="184">
        <f>SUM(CB76:CB85)</f>
        <v>0</v>
      </c>
      <c r="CC86" s="184"/>
      <c r="CD86" s="184">
        <f>SUM(CD76:CD85)</f>
        <v>0</v>
      </c>
      <c r="CE86" s="184"/>
      <c r="CF86" s="184">
        <f>SUM(CF76:CF85)</f>
        <v>0</v>
      </c>
      <c r="CG86" s="184"/>
      <c r="CH86" s="184">
        <f>SUM(CH76:CH85)</f>
        <v>0</v>
      </c>
      <c r="CI86" s="184"/>
      <c r="CJ86" s="184">
        <f>SUM(CJ76:CJ85)</f>
        <v>0</v>
      </c>
      <c r="CK86" s="184"/>
      <c r="CL86" s="184">
        <f>SUM(CL76:CL85)</f>
        <v>0</v>
      </c>
      <c r="CM86" s="184"/>
      <c r="CN86" s="184">
        <f>SUM(CN76:CN85)</f>
        <v>0</v>
      </c>
      <c r="CO86" s="184"/>
      <c r="CP86" s="184">
        <f>SUM(CP76:CP85)</f>
        <v>0</v>
      </c>
      <c r="CQ86" s="184"/>
      <c r="CR86" s="184">
        <f>SUM(CR76:CR85)</f>
        <v>0</v>
      </c>
      <c r="CS86" s="184"/>
      <c r="CT86" s="184">
        <f>SUM(CT76:CT85)</f>
        <v>0</v>
      </c>
      <c r="CU86" s="184"/>
      <c r="CV86" s="184">
        <f>SUM(CV76:CV85)</f>
        <v>0</v>
      </c>
      <c r="CW86" s="184"/>
      <c r="CX86" s="184">
        <f>SUM(CX76:CX85)</f>
        <v>0</v>
      </c>
      <c r="CY86" s="184"/>
      <c r="CZ86" s="184">
        <f>SUM(CZ76:CZ85)</f>
        <v>0</v>
      </c>
      <c r="DA86" s="184"/>
      <c r="DB86" s="184">
        <f>SUM(DB76:DB85)</f>
        <v>0</v>
      </c>
      <c r="DC86" s="184"/>
      <c r="DD86" s="184">
        <f>SUM(DD76:DD85)</f>
        <v>0</v>
      </c>
      <c r="DE86" s="184"/>
      <c r="DF86" s="184">
        <f>SUM(DF76:DF85)</f>
        <v>0</v>
      </c>
      <c r="DG86" s="184"/>
      <c r="DH86" s="184">
        <f>SUM(DH76:DH85)</f>
        <v>0</v>
      </c>
      <c r="DI86" s="184"/>
      <c r="DJ86" s="184">
        <f>SUM(DJ76:DJ85)</f>
        <v>0</v>
      </c>
      <c r="DK86" s="184"/>
      <c r="DL86" s="184">
        <f>SUM(DL76:DL85)</f>
        <v>0</v>
      </c>
      <c r="DM86" s="184"/>
      <c r="DN86" s="184">
        <f>SUM(DN76:DN85)</f>
        <v>0</v>
      </c>
      <c r="DO86" s="184"/>
      <c r="DP86" s="184">
        <f>SUM(DP76:DP85)</f>
        <v>0</v>
      </c>
      <c r="DQ86" s="184"/>
      <c r="DR86" s="184">
        <f>SUM(DR76:DR85)</f>
        <v>0</v>
      </c>
      <c r="DS86" s="184"/>
      <c r="DT86" s="184">
        <f>SUM(DT76:DT85)</f>
        <v>0</v>
      </c>
      <c r="DU86" s="184"/>
      <c r="DV86" s="184">
        <f>SUM(DV76:DV85)</f>
        <v>0</v>
      </c>
      <c r="DW86" s="184"/>
      <c r="DX86" s="184">
        <f>SUM(DX76:DX85)</f>
        <v>0</v>
      </c>
      <c r="DY86" s="184"/>
      <c r="DZ86" s="185">
        <f>SUM(F86:DY86)</f>
        <v>0</v>
      </c>
    </row>
    <row r="87" spans="2:130" ht="11.25" hidden="1" customHeight="1" x14ac:dyDescent="0.2">
      <c r="B87" s="333"/>
      <c r="C87" s="335" t="s">
        <v>23</v>
      </c>
      <c r="D87" s="175"/>
      <c r="E87" s="176">
        <v>200</v>
      </c>
      <c r="F87" s="177">
        <f>IF(AND(F$18&lt;=$E87,F$19&lt;=$E87),F$20,IF(AND(F$18&lt;=$E87,F$19&gt;$E87),$E87-F$18,0))</f>
        <v>0</v>
      </c>
      <c r="G87" s="177"/>
      <c r="H87" s="177">
        <f>IF(AND(H$18&lt;=$E87,H$19&lt;=$E87),H$20,IF(AND(H$18&lt;=$E87,H$19&gt;$E87),$E87-H$18,0))</f>
        <v>0</v>
      </c>
      <c r="I87" s="177"/>
      <c r="J87" s="177">
        <f>IF(AND(J$18&lt;=$E87,J$19&lt;=$E87),J$20,IF(AND(J$18&lt;=$E87,J$19&gt;$E87),$E87-J$18,0))</f>
        <v>0</v>
      </c>
      <c r="K87" s="177"/>
      <c r="L87" s="177">
        <f>IF(AND(L$18&lt;=$E87,L$19&lt;=$E87),L$20,IF(AND(L$18&lt;=$E87,L$19&gt;$E87),$E87-L$18,0))</f>
        <v>0</v>
      </c>
      <c r="M87" s="177"/>
      <c r="N87" s="177">
        <f>IF(AND(N$18&lt;=$E87,N$19&lt;=$E87),N$20,IF(AND(N$18&lt;=$E87,N$19&gt;$E87),$E87-N$18,0))</f>
        <v>0</v>
      </c>
      <c r="O87" s="177"/>
      <c r="P87" s="177">
        <f>IF(AND(P$18&lt;=$E87,P$19&lt;=$E87),P$20,IF(AND(P$18&lt;=$E87,P$19&gt;$E87),$E87-P$18,0))</f>
        <v>0</v>
      </c>
      <c r="Q87" s="177"/>
      <c r="R87" s="177">
        <f>IF(AND(R$18&lt;=$E87,R$19&lt;=$E87),R$20,IF(AND(R$18&lt;=$E87,R$19&gt;$E87),$E87-R$18,0))</f>
        <v>0</v>
      </c>
      <c r="S87" s="177"/>
      <c r="T87" s="177">
        <f>IF(AND(T$18&lt;=$E87,T$19&lt;=$E87),T$20,IF(AND(T$18&lt;=$E87,T$19&gt;$E87),$E87-T$18,0))</f>
        <v>0</v>
      </c>
      <c r="U87" s="177"/>
      <c r="V87" s="177">
        <f>IF(AND(V$18&lt;=$E87,V$19&lt;=$E87),V$20,IF(AND(V$18&lt;=$E87,V$19&gt;$E87),$E87-V$18,0))</f>
        <v>0</v>
      </c>
      <c r="W87" s="177"/>
      <c r="X87" s="177">
        <f>IF(AND(X$18&lt;=$E87,X$19&lt;=$E87),X$20,IF(AND(X$18&lt;=$E87,X$19&gt;$E87),$E87-X$18,0))</f>
        <v>0</v>
      </c>
      <c r="Y87" s="177"/>
      <c r="Z87" s="177">
        <f>IF(AND(Z$18&lt;=$E87,Z$19&lt;=$E87),Z$20,IF(AND(Z$18&lt;=$E87,Z$19&gt;$E87),$E87-Z$18,0))</f>
        <v>0</v>
      </c>
      <c r="AA87" s="177"/>
      <c r="AB87" s="177">
        <f>IF(AND(AB$18&lt;=$E87,AB$19&lt;=$E87),AB$20,IF(AND(AB$18&lt;=$E87,AB$19&gt;$E87),$E87-AB$18,0))</f>
        <v>0</v>
      </c>
      <c r="AC87" s="177"/>
      <c r="AD87" s="177">
        <f>IF(AND(AD$18&lt;=$E87,AD$19&lt;=$E87),AD$20,IF(AND(AD$18&lt;=$E87,AD$19&gt;$E87),$E87-AD$18,0))</f>
        <v>0</v>
      </c>
      <c r="AE87" s="177"/>
      <c r="AF87" s="177">
        <f>IF(AND(AF$18&lt;=$E87,AF$19&lt;=$E87),AF$20,IF(AND(AF$18&lt;=$E87,AF$19&gt;$E87),$E87-AF$18,0))</f>
        <v>0</v>
      </c>
      <c r="AG87" s="177"/>
      <c r="AH87" s="177">
        <f>IF(AND(AH$18&lt;=$E87,AH$19&lt;=$E87),AH$20,IF(AND(AH$18&lt;=$E87,AH$19&gt;$E87),$E87-AH$18,0))</f>
        <v>0</v>
      </c>
      <c r="AI87" s="177"/>
      <c r="AJ87" s="177">
        <f>IF(AND(AJ$18&lt;=$E87,AJ$19&lt;=$E87),AJ$20,IF(AND(AJ$18&lt;=$E87,AJ$19&gt;$E87),$E87-AJ$18,0))</f>
        <v>0</v>
      </c>
      <c r="AK87" s="177"/>
      <c r="AL87" s="177">
        <f>IF(AND(AL$18&lt;=$E87,AL$19&lt;=$E87),AL$20,IF(AND(AL$18&lt;=$E87,AL$19&gt;$E87),$E87-AL$18,0))</f>
        <v>0</v>
      </c>
      <c r="AM87" s="177"/>
      <c r="AN87" s="177">
        <f>IF(AND(AN$18&lt;=$E87,AN$19&lt;=$E87),AN$20,IF(AND(AN$18&lt;=$E87,AN$19&gt;$E87),$E87-AN$18,0))</f>
        <v>0</v>
      </c>
      <c r="AO87" s="177"/>
      <c r="AP87" s="177">
        <f>IF(AND(AP$18&lt;=$E87,AP$19&lt;=$E87),AP$20,IF(AND(AP$18&lt;=$E87,AP$19&gt;$E87),$E87-AP$18,0))</f>
        <v>0</v>
      </c>
      <c r="AQ87" s="177"/>
      <c r="AR87" s="177">
        <f>IF(AND(AR$18&lt;=$E87,AR$19&lt;=$E87),AR$20,IF(AND(AR$18&lt;=$E87,AR$19&gt;$E87),$E87-AR$18,0))</f>
        <v>0</v>
      </c>
      <c r="AS87" s="177"/>
      <c r="AT87" s="177">
        <f>IF(AND(AT$18&lt;=$E87,AT$19&lt;=$E87),AT$20,IF(AND(AT$18&lt;=$E87,AT$19&gt;$E87),$E87-AT$18,0))</f>
        <v>0</v>
      </c>
      <c r="AU87" s="177"/>
      <c r="AV87" s="177">
        <f>IF(AND(AV$18&lt;=$E87,AV$19&lt;=$E87),AV$20,IF(AND(AV$18&lt;=$E87,AV$19&gt;$E87),$E87-AV$18,0))</f>
        <v>0</v>
      </c>
      <c r="AW87" s="177"/>
      <c r="AX87" s="177">
        <f>IF(AND(AX$18&lt;=$E87,AX$19&lt;=$E87),AX$20,IF(AND(AX$18&lt;=$E87,AX$19&gt;$E87),$E87-AX$18,0))</f>
        <v>0</v>
      </c>
      <c r="AY87" s="177"/>
      <c r="AZ87" s="177">
        <f>IF(AND(AZ$18&lt;=$E87,AZ$19&lt;=$E87),AZ$20,IF(AND(AZ$18&lt;=$E87,AZ$19&gt;$E87),$E87-AZ$18,0))</f>
        <v>0</v>
      </c>
      <c r="BA87" s="177"/>
      <c r="BB87" s="177">
        <f>IF(AND(BB$18&lt;=$E87,BB$19&lt;=$E87),BB$20,IF(AND(BB$18&lt;=$E87,BB$19&gt;$E87),$E87-BB$18,0))</f>
        <v>0</v>
      </c>
      <c r="BC87" s="177"/>
      <c r="BD87" s="177">
        <f>IF(AND(BD$18&lt;=$E87,BD$19&lt;=$E87),BD$20,IF(AND(BD$18&lt;=$E87,BD$19&gt;$E87),$E87-BD$18,0))</f>
        <v>0</v>
      </c>
      <c r="BE87" s="177"/>
      <c r="BF87" s="177">
        <f>IF(AND(BF$18&lt;=$E87,BF$19&lt;=$E87),BF$20,IF(AND(BF$18&lt;=$E87,BF$19&gt;$E87),$E87-BF$18,0))</f>
        <v>0</v>
      </c>
      <c r="BG87" s="177"/>
      <c r="BH87" s="177">
        <f>IF(AND(BH$18&lt;=$E87,BH$19&lt;=$E87),BH$20,IF(AND(BH$18&lt;=$E87,BH$19&gt;$E87),$E87-BH$18,0))</f>
        <v>0</v>
      </c>
      <c r="BI87" s="177"/>
      <c r="BJ87" s="177">
        <f>IF(AND(BJ$18&lt;=$E87,BJ$19&lt;=$E87),BJ$20,IF(AND(BJ$18&lt;=$E87,BJ$19&gt;$E87),$E87-BJ$18,0))</f>
        <v>0</v>
      </c>
      <c r="BK87" s="177"/>
      <c r="BL87" s="177">
        <f>IF(AND(BL$18&lt;=$E87,BL$19&lt;=$E87),BL$20,IF(AND(BL$18&lt;=$E87,BL$19&gt;$E87),$E87-BL$18,0))</f>
        <v>0</v>
      </c>
      <c r="BM87" s="177"/>
      <c r="BN87" s="177">
        <f>IF(AND(BN$18&lt;=$E87,BN$19&lt;=$E87),BN$20,IF(AND(BN$18&lt;=$E87,BN$19&gt;$E87),$E87-BN$18,0))</f>
        <v>0</v>
      </c>
      <c r="BO87" s="177"/>
      <c r="BP87" s="177">
        <f>IF(AND(BP$18&lt;=$E87,BP$19&lt;=$E87),BP$20,IF(AND(BP$18&lt;=$E87,BP$19&gt;$E87),$E87-BP$18,0))</f>
        <v>0</v>
      </c>
      <c r="BQ87" s="177"/>
      <c r="BR87" s="177">
        <f>IF(AND(BR$18&lt;=$E87,BR$19&lt;=$E87),BR$20,IF(AND(BR$18&lt;=$E87,BR$19&gt;$E87),$E87-BR$18,0))</f>
        <v>0</v>
      </c>
      <c r="BS87" s="177"/>
      <c r="BT87" s="177">
        <f>IF(AND(BT$18&lt;=$E87,BT$19&lt;=$E87),BT$20,IF(AND(BT$18&lt;=$E87,BT$19&gt;$E87),$E87-BT$18,0))</f>
        <v>0</v>
      </c>
      <c r="BU87" s="177"/>
      <c r="BV87" s="177">
        <f>IF(AND(BV$18&lt;=$E87,BV$19&lt;=$E87),BV$20,IF(AND(BV$18&lt;=$E87,BV$19&gt;$E87),$E87-BV$18,0))</f>
        <v>0</v>
      </c>
      <c r="BW87" s="177"/>
      <c r="BX87" s="177">
        <f>IF(AND(BX$18&lt;=$E87,BX$19&lt;=$E87),BX$20,IF(AND(BX$18&lt;=$E87,BX$19&gt;$E87),$E87-BX$18,0))</f>
        <v>0</v>
      </c>
      <c r="BY87" s="177"/>
      <c r="BZ87" s="177">
        <f>IF(AND(BZ$18&lt;=$E87,BZ$19&lt;=$E87),BZ$20,IF(AND(BZ$18&lt;=$E87,BZ$19&gt;$E87),$E87-BZ$18,0))</f>
        <v>0</v>
      </c>
      <c r="CA87" s="177"/>
      <c r="CB87" s="177">
        <f>IF(AND(CB$18&lt;=$E87,CB$19&lt;=$E87),CB$20,IF(AND(CB$18&lt;=$E87,CB$19&gt;$E87),$E87-CB$18,0))</f>
        <v>0</v>
      </c>
      <c r="CC87" s="177"/>
      <c r="CD87" s="177">
        <f>IF(AND(CD$18&lt;=$E87,CD$19&lt;=$E87),CD$20,IF(AND(CD$18&lt;=$E87,CD$19&gt;$E87),$E87-CD$18,0))</f>
        <v>0</v>
      </c>
      <c r="CE87" s="177"/>
      <c r="CF87" s="177">
        <f>IF(AND(CF$18&lt;=$E87,CF$19&lt;=$E87),CF$20,IF(AND(CF$18&lt;=$E87,CF$19&gt;$E87),$E87-CF$18,0))</f>
        <v>0</v>
      </c>
      <c r="CG87" s="177"/>
      <c r="CH87" s="177">
        <f>IF(AND(CH$18&lt;=$E87,CH$19&lt;=$E87),CH$20,IF(AND(CH$18&lt;=$E87,CH$19&gt;$E87),$E87-CH$18,0))</f>
        <v>0</v>
      </c>
      <c r="CI87" s="177"/>
      <c r="CJ87" s="177">
        <f>IF(AND(CJ$18&lt;=$E87,CJ$19&lt;=$E87),CJ$20,IF(AND(CJ$18&lt;=$E87,CJ$19&gt;$E87),$E87-CJ$18,0))</f>
        <v>0</v>
      </c>
      <c r="CK87" s="177"/>
      <c r="CL87" s="177">
        <f>IF(AND(CL$18&lt;=$E87,CL$19&lt;=$E87),CL$20,IF(AND(CL$18&lt;=$E87,CL$19&gt;$E87),$E87-CL$18,0))</f>
        <v>0</v>
      </c>
      <c r="CM87" s="177"/>
      <c r="CN87" s="177">
        <f>IF(AND(CN$18&lt;=$E87,CN$19&lt;=$E87),CN$20,IF(AND(CN$18&lt;=$E87,CN$19&gt;$E87),$E87-CN$18,0))</f>
        <v>0</v>
      </c>
      <c r="CO87" s="177"/>
      <c r="CP87" s="177">
        <f>IF(AND(CP$18&lt;=$E87,CP$19&lt;=$E87),CP$20,IF(AND(CP$18&lt;=$E87,CP$19&gt;$E87),$E87-CP$18,0))</f>
        <v>0</v>
      </c>
      <c r="CQ87" s="177"/>
      <c r="CR87" s="177">
        <f>IF(AND(CR$18&lt;=$E87,CR$19&lt;=$E87),CR$20,IF(AND(CR$18&lt;=$E87,CR$19&gt;$E87),$E87-CR$18,0))</f>
        <v>0</v>
      </c>
      <c r="CS87" s="177"/>
      <c r="CT87" s="177">
        <f>IF(AND(CT$18&lt;=$E87,CT$19&lt;=$E87),CT$20,IF(AND(CT$18&lt;=$E87,CT$19&gt;$E87),$E87-CT$18,0))</f>
        <v>0</v>
      </c>
      <c r="CU87" s="177"/>
      <c r="CV87" s="177">
        <f>IF(AND(CV$18&lt;=$E87,CV$19&lt;=$E87),CV$20,IF(AND(CV$18&lt;=$E87,CV$19&gt;$E87),$E87-CV$18,0))</f>
        <v>0</v>
      </c>
      <c r="CW87" s="177"/>
      <c r="CX87" s="177">
        <f>IF(AND(CX$18&lt;=$E87,CX$19&lt;=$E87),CX$20,IF(AND(CX$18&lt;=$E87,CX$19&gt;$E87),$E87-CX$18,0))</f>
        <v>0</v>
      </c>
      <c r="CY87" s="177"/>
      <c r="CZ87" s="177">
        <f>IF(AND(CZ$18&lt;=$E87,CZ$19&lt;=$E87),CZ$20,IF(AND(CZ$18&lt;=$E87,CZ$19&gt;$E87),$E87-CZ$18,0))</f>
        <v>0</v>
      </c>
      <c r="DA87" s="177"/>
      <c r="DB87" s="177">
        <f>IF(AND(DB$18&lt;=$E87,DB$19&lt;=$E87),DB$20,IF(AND(DB$18&lt;=$E87,DB$19&gt;$E87),$E87-DB$18,0))</f>
        <v>0</v>
      </c>
      <c r="DC87" s="177"/>
      <c r="DD87" s="177">
        <f>IF(AND(DD$18&lt;=$E87,DD$19&lt;=$E87),DD$20,IF(AND(DD$18&lt;=$E87,DD$19&gt;$E87),$E87-DD$18,0))</f>
        <v>0</v>
      </c>
      <c r="DE87" s="177"/>
      <c r="DF87" s="177">
        <f>IF(AND(DF$18&lt;=$E87,DF$19&lt;=$E87),DF$20,IF(AND(DF$18&lt;=$E87,DF$19&gt;$E87),$E87-DF$18,0))</f>
        <v>0</v>
      </c>
      <c r="DG87" s="177"/>
      <c r="DH87" s="177">
        <f>IF(AND(DH$18&lt;=$E87,DH$19&lt;=$E87),DH$20,IF(AND(DH$18&lt;=$E87,DH$19&gt;$E87),$E87-DH$18,0))</f>
        <v>0</v>
      </c>
      <c r="DI87" s="177"/>
      <c r="DJ87" s="177">
        <f>IF(AND(DJ$18&lt;=$E87,DJ$19&lt;=$E87),DJ$20,IF(AND(DJ$18&lt;=$E87,DJ$19&gt;$E87),$E87-DJ$18,0))</f>
        <v>0</v>
      </c>
      <c r="DK87" s="177"/>
      <c r="DL87" s="177">
        <f>IF(AND(DL$18&lt;=$E87,DL$19&lt;=$E87),DL$20,IF(AND(DL$18&lt;=$E87,DL$19&gt;$E87),$E87-DL$18,0))</f>
        <v>0</v>
      </c>
      <c r="DM87" s="177"/>
      <c r="DN87" s="177">
        <f>IF(AND(DN$18&lt;=$E87,DN$19&lt;=$E87),DN$20,IF(AND(DN$18&lt;=$E87,DN$19&gt;$E87),$E87-DN$18,0))</f>
        <v>0</v>
      </c>
      <c r="DO87" s="177"/>
      <c r="DP87" s="177">
        <f>IF(AND(DP$18&lt;=$E87,DP$19&lt;=$E87),DP$20,IF(AND(DP$18&lt;=$E87,DP$19&gt;$E87),$E87-DP$18,0))</f>
        <v>0</v>
      </c>
      <c r="DQ87" s="177"/>
      <c r="DR87" s="177">
        <f>IF(AND(DR$18&lt;=$E87,DR$19&lt;=$E87),DR$20,IF(AND(DR$18&lt;=$E87,DR$19&gt;$E87),$E87-DR$18,0))</f>
        <v>0</v>
      </c>
      <c r="DS87" s="177"/>
      <c r="DT87" s="177">
        <f>IF(AND(DT$18&lt;=$E87,DT$19&lt;=$E87),DT$20,IF(AND(DT$18&lt;=$E87,DT$19&gt;$E87),$E87-DT$18,0))</f>
        <v>0</v>
      </c>
      <c r="DU87" s="177"/>
      <c r="DV87" s="177">
        <f>IF(AND(DV$18&lt;=$E87,DV$19&lt;=$E87),DV$20,IF(AND(DV$18&lt;=$E87,DV$19&gt;$E87),$E87-DV$18,0))</f>
        <v>0</v>
      </c>
      <c r="DW87" s="177"/>
      <c r="DX87" s="177">
        <f>IF(AND(DX$18&lt;=$E87,DX$19&lt;=$E87),DX$20,IF(AND(DX$18&lt;=$E87,DX$19&gt;$E87),$E87-DX$18,0))</f>
        <v>0</v>
      </c>
      <c r="DY87" s="177"/>
      <c r="DZ87" s="178">
        <f t="shared" si="5"/>
        <v>0</v>
      </c>
    </row>
    <row r="88" spans="2:130" ht="11.25" hidden="1" customHeight="1" x14ac:dyDescent="0.2">
      <c r="B88" s="333"/>
      <c r="C88" s="335"/>
      <c r="D88" s="175"/>
      <c r="E88" s="176">
        <v>400</v>
      </c>
      <c r="F88" s="177">
        <f>IF(AND(F$18&lt;=$E88,F$19&lt;=$E88),F$20,IF(AND(F$18&lt;=$E88,F$19&gt;$E88),$E88-F$18,0))-F87</f>
        <v>0</v>
      </c>
      <c r="G88" s="177"/>
      <c r="H88" s="177">
        <f>IF(AND(H$18&lt;=$E88,H$19&lt;=$E88),H$20,IF(AND(H$18&lt;=$E88,H$19&gt;$E88),$E88-H$18,0))-H87</f>
        <v>0</v>
      </c>
      <c r="I88" s="177"/>
      <c r="J88" s="177">
        <f>IF(AND(J$18&lt;=$E88,J$19&lt;=$E88),J$20,IF(AND(J$18&lt;=$E88,J$19&gt;$E88),$E88-J$18,0))-J87</f>
        <v>0</v>
      </c>
      <c r="K88" s="177"/>
      <c r="L88" s="177">
        <f>IF(AND(L$18&lt;=$E88,L$19&lt;=$E88),L$20,IF(AND(L$18&lt;=$E88,L$19&gt;$E88),$E88-L$18,0))-L87</f>
        <v>0</v>
      </c>
      <c r="M88" s="177"/>
      <c r="N88" s="177">
        <f>IF(AND(N$18&lt;=$E88,N$19&lt;=$E88),N$20,IF(AND(N$18&lt;=$E88,N$19&gt;$E88),$E88-N$18,0))-N87</f>
        <v>0</v>
      </c>
      <c r="O88" s="177"/>
      <c r="P88" s="177">
        <f>IF(AND(P$18&lt;=$E88,P$19&lt;=$E88),P$20,IF(AND(P$18&lt;=$E88,P$19&gt;$E88),$E88-P$18,0))-P87</f>
        <v>0</v>
      </c>
      <c r="Q88" s="177"/>
      <c r="R88" s="177">
        <f>IF(AND(R$18&lt;=$E88,R$19&lt;=$E88),R$20,IF(AND(R$18&lt;=$E88,R$19&gt;$E88),$E88-R$18,0))-R87</f>
        <v>0</v>
      </c>
      <c r="S88" s="177"/>
      <c r="T88" s="177">
        <f>IF(AND(T$18&lt;=$E88,T$19&lt;=$E88),T$20,IF(AND(T$18&lt;=$E88,T$19&gt;$E88),$E88-T$18,0))-T87</f>
        <v>0</v>
      </c>
      <c r="U88" s="177"/>
      <c r="V88" s="177">
        <f>IF(AND(V$18&lt;=$E88,V$19&lt;=$E88),V$20,IF(AND(V$18&lt;=$E88,V$19&gt;$E88),$E88-V$18,0))-V87</f>
        <v>0</v>
      </c>
      <c r="W88" s="177"/>
      <c r="X88" s="177">
        <f>IF(AND(X$18&lt;=$E88,X$19&lt;=$E88),X$20,IF(AND(X$18&lt;=$E88,X$19&gt;$E88),$E88-X$18,0))-X87</f>
        <v>0</v>
      </c>
      <c r="Y88" s="177"/>
      <c r="Z88" s="177">
        <f>IF(AND(Z$18&lt;=$E88,Z$19&lt;=$E88),Z$20,IF(AND(Z$18&lt;=$E88,Z$19&gt;$E88),$E88-Z$18,0))-Z87</f>
        <v>0</v>
      </c>
      <c r="AA88" s="177"/>
      <c r="AB88" s="177">
        <f>IF(AND(AB$18&lt;=$E88,AB$19&lt;=$E88),AB$20,IF(AND(AB$18&lt;=$E88,AB$19&gt;$E88),$E88-AB$18,0))-AB87</f>
        <v>0</v>
      </c>
      <c r="AC88" s="177"/>
      <c r="AD88" s="177">
        <f>IF(AND(AD$18&lt;=$E88,AD$19&lt;=$E88),AD$20,IF(AND(AD$18&lt;=$E88,AD$19&gt;$E88),$E88-AD$18,0))-AD87</f>
        <v>0</v>
      </c>
      <c r="AE88" s="177"/>
      <c r="AF88" s="177">
        <f>IF(AND(AF$18&lt;=$E88,AF$19&lt;=$E88),AF$20,IF(AND(AF$18&lt;=$E88,AF$19&gt;$E88),$E88-AF$18,0))-AF87</f>
        <v>0</v>
      </c>
      <c r="AG88" s="177"/>
      <c r="AH88" s="177">
        <f>IF(AND(AH$18&lt;=$E88,AH$19&lt;=$E88),AH$20,IF(AND(AH$18&lt;=$E88,AH$19&gt;$E88),$E88-AH$18,0))-AH87</f>
        <v>0</v>
      </c>
      <c r="AI88" s="177"/>
      <c r="AJ88" s="177">
        <f>IF(AND(AJ$18&lt;=$E88,AJ$19&lt;=$E88),AJ$20,IF(AND(AJ$18&lt;=$E88,AJ$19&gt;$E88),$E88-AJ$18,0))-AJ87</f>
        <v>0</v>
      </c>
      <c r="AK88" s="177"/>
      <c r="AL88" s="177">
        <f>IF(AND(AL$18&lt;=$E88,AL$19&lt;=$E88),AL$20,IF(AND(AL$18&lt;=$E88,AL$19&gt;$E88),$E88-AL$18,0))-AL87</f>
        <v>0</v>
      </c>
      <c r="AM88" s="177"/>
      <c r="AN88" s="177">
        <f>IF(AND(AN$18&lt;=$E88,AN$19&lt;=$E88),AN$20,IF(AND(AN$18&lt;=$E88,AN$19&gt;$E88),$E88-AN$18,0))-AN87</f>
        <v>0</v>
      </c>
      <c r="AO88" s="177"/>
      <c r="AP88" s="177">
        <f>IF(AND(AP$18&lt;=$E88,AP$19&lt;=$E88),AP$20,IF(AND(AP$18&lt;=$E88,AP$19&gt;$E88),$E88-AP$18,0))-AP87</f>
        <v>0</v>
      </c>
      <c r="AQ88" s="177"/>
      <c r="AR88" s="177">
        <f>IF(AND(AR$18&lt;=$E88,AR$19&lt;=$E88),AR$20,IF(AND(AR$18&lt;=$E88,AR$19&gt;$E88),$E88-AR$18,0))-AR87</f>
        <v>0</v>
      </c>
      <c r="AS88" s="177"/>
      <c r="AT88" s="177">
        <f>IF(AND(AT$18&lt;=$E88,AT$19&lt;=$E88),AT$20,IF(AND(AT$18&lt;=$E88,AT$19&gt;$E88),$E88-AT$18,0))-AT87</f>
        <v>0</v>
      </c>
      <c r="AU88" s="177"/>
      <c r="AV88" s="177">
        <f>IF(AND(AV$18&lt;=$E88,AV$19&lt;=$E88),AV$20,IF(AND(AV$18&lt;=$E88,AV$19&gt;$E88),$E88-AV$18,0))-AV87</f>
        <v>0</v>
      </c>
      <c r="AW88" s="177"/>
      <c r="AX88" s="177">
        <f>IF(AND(AX$18&lt;=$E88,AX$19&lt;=$E88),AX$20,IF(AND(AX$18&lt;=$E88,AX$19&gt;$E88),$E88-AX$18,0))-AX87</f>
        <v>0</v>
      </c>
      <c r="AY88" s="177"/>
      <c r="AZ88" s="177">
        <f>IF(AND(AZ$18&lt;=$E88,AZ$19&lt;=$E88),AZ$20,IF(AND(AZ$18&lt;=$E88,AZ$19&gt;$E88),$E88-AZ$18,0))-AZ87</f>
        <v>0</v>
      </c>
      <c r="BA88" s="177"/>
      <c r="BB88" s="177">
        <f>IF(AND(BB$18&lt;=$E88,BB$19&lt;=$E88),BB$20,IF(AND(BB$18&lt;=$E88,BB$19&gt;$E88),$E88-BB$18,0))-BB87</f>
        <v>0</v>
      </c>
      <c r="BC88" s="177"/>
      <c r="BD88" s="177">
        <f>IF(AND(BD$18&lt;=$E88,BD$19&lt;=$E88),BD$20,IF(AND(BD$18&lt;=$E88,BD$19&gt;$E88),$E88-BD$18,0))-BD87</f>
        <v>0</v>
      </c>
      <c r="BE88" s="177"/>
      <c r="BF88" s="177">
        <f>IF(AND(BF$18&lt;=$E88,BF$19&lt;=$E88),BF$20,IF(AND(BF$18&lt;=$E88,BF$19&gt;$E88),$E88-BF$18,0))-BF87</f>
        <v>0</v>
      </c>
      <c r="BG88" s="177"/>
      <c r="BH88" s="177">
        <f>IF(AND(BH$18&lt;=$E88,BH$19&lt;=$E88),BH$20,IF(AND(BH$18&lt;=$E88,BH$19&gt;$E88),$E88-BH$18,0))-BH87</f>
        <v>0</v>
      </c>
      <c r="BI88" s="177"/>
      <c r="BJ88" s="177">
        <f>IF(AND(BJ$18&lt;=$E88,BJ$19&lt;=$E88),BJ$20,IF(AND(BJ$18&lt;=$E88,BJ$19&gt;$E88),$E88-BJ$18,0))-BJ87</f>
        <v>0</v>
      </c>
      <c r="BK88" s="177"/>
      <c r="BL88" s="177">
        <f>IF(AND(BL$18&lt;=$E88,BL$19&lt;=$E88),BL$20,IF(AND(BL$18&lt;=$E88,BL$19&gt;$E88),$E88-BL$18,0))-BL87</f>
        <v>0</v>
      </c>
      <c r="BM88" s="177"/>
      <c r="BN88" s="177">
        <f>IF(AND(BN$18&lt;=$E88,BN$19&lt;=$E88),BN$20,IF(AND(BN$18&lt;=$E88,BN$19&gt;$E88),$E88-BN$18,0))-BN87</f>
        <v>0</v>
      </c>
      <c r="BO88" s="177"/>
      <c r="BP88" s="177">
        <f>IF(AND(BP$18&lt;=$E88,BP$19&lt;=$E88),BP$20,IF(AND(BP$18&lt;=$E88,BP$19&gt;$E88),$E88-BP$18,0))-BP87</f>
        <v>0</v>
      </c>
      <c r="BQ88" s="177"/>
      <c r="BR88" s="177">
        <f>IF(AND(BR$18&lt;=$E88,BR$19&lt;=$E88),BR$20,IF(AND(BR$18&lt;=$E88,BR$19&gt;$E88),$E88-BR$18,0))-BR87</f>
        <v>0</v>
      </c>
      <c r="BS88" s="177"/>
      <c r="BT88" s="177">
        <f>IF(AND(BT$18&lt;=$E88,BT$19&lt;=$E88),BT$20,IF(AND(BT$18&lt;=$E88,BT$19&gt;$E88),$E88-BT$18,0))-BT87</f>
        <v>0</v>
      </c>
      <c r="BU88" s="177"/>
      <c r="BV88" s="177">
        <f>IF(AND(BV$18&lt;=$E88,BV$19&lt;=$E88),BV$20,IF(AND(BV$18&lt;=$E88,BV$19&gt;$E88),$E88-BV$18,0))-BV87</f>
        <v>0</v>
      </c>
      <c r="BW88" s="177"/>
      <c r="BX88" s="177">
        <f>IF(AND(BX$18&lt;=$E88,BX$19&lt;=$E88),BX$20,IF(AND(BX$18&lt;=$E88,BX$19&gt;$E88),$E88-BX$18,0))-BX87</f>
        <v>0</v>
      </c>
      <c r="BY88" s="177"/>
      <c r="BZ88" s="177">
        <f>IF(AND(BZ$18&lt;=$E88,BZ$19&lt;=$E88),BZ$20,IF(AND(BZ$18&lt;=$E88,BZ$19&gt;$E88),$E88-BZ$18,0))-BZ87</f>
        <v>0</v>
      </c>
      <c r="CA88" s="177"/>
      <c r="CB88" s="177">
        <f>IF(AND(CB$18&lt;=$E88,CB$19&lt;=$E88),CB$20,IF(AND(CB$18&lt;=$E88,CB$19&gt;$E88),$E88-CB$18,0))-CB87</f>
        <v>0</v>
      </c>
      <c r="CC88" s="177"/>
      <c r="CD88" s="177">
        <f>IF(AND(CD$18&lt;=$E88,CD$19&lt;=$E88),CD$20,IF(AND(CD$18&lt;=$E88,CD$19&gt;$E88),$E88-CD$18,0))-CD87</f>
        <v>0</v>
      </c>
      <c r="CE88" s="177"/>
      <c r="CF88" s="177">
        <f>IF(AND(CF$18&lt;=$E88,CF$19&lt;=$E88),CF$20,IF(AND(CF$18&lt;=$E88,CF$19&gt;$E88),$E88-CF$18,0))-CF87</f>
        <v>0</v>
      </c>
      <c r="CG88" s="177"/>
      <c r="CH88" s="177">
        <f>IF(AND(CH$18&lt;=$E88,CH$19&lt;=$E88),CH$20,IF(AND(CH$18&lt;=$E88,CH$19&gt;$E88),$E88-CH$18,0))-CH87</f>
        <v>0</v>
      </c>
      <c r="CI88" s="177"/>
      <c r="CJ88" s="177">
        <f>IF(AND(CJ$18&lt;=$E88,CJ$19&lt;=$E88),CJ$20,IF(AND(CJ$18&lt;=$E88,CJ$19&gt;$E88),$E88-CJ$18,0))-CJ87</f>
        <v>0</v>
      </c>
      <c r="CK88" s="177"/>
      <c r="CL88" s="177">
        <f>IF(AND(CL$18&lt;=$E88,CL$19&lt;=$E88),CL$20,IF(AND(CL$18&lt;=$E88,CL$19&gt;$E88),$E88-CL$18,0))-CL87</f>
        <v>0</v>
      </c>
      <c r="CM88" s="177"/>
      <c r="CN88" s="177">
        <f>IF(AND(CN$18&lt;=$E88,CN$19&lt;=$E88),CN$20,IF(AND(CN$18&lt;=$E88,CN$19&gt;$E88),$E88-CN$18,0))-CN87</f>
        <v>0</v>
      </c>
      <c r="CO88" s="177"/>
      <c r="CP88" s="177">
        <f>IF(AND(CP$18&lt;=$E88,CP$19&lt;=$E88),CP$20,IF(AND(CP$18&lt;=$E88,CP$19&gt;$E88),$E88-CP$18,0))-CP87</f>
        <v>0</v>
      </c>
      <c r="CQ88" s="177"/>
      <c r="CR88" s="177">
        <f>IF(AND(CR$18&lt;=$E88,CR$19&lt;=$E88),CR$20,IF(AND(CR$18&lt;=$E88,CR$19&gt;$E88),$E88-CR$18,0))-CR87</f>
        <v>0</v>
      </c>
      <c r="CS88" s="177"/>
      <c r="CT88" s="177">
        <f>IF(AND(CT$18&lt;=$E88,CT$19&lt;=$E88),CT$20,IF(AND(CT$18&lt;=$E88,CT$19&gt;$E88),$E88-CT$18,0))-CT87</f>
        <v>0</v>
      </c>
      <c r="CU88" s="177"/>
      <c r="CV88" s="177">
        <f>IF(AND(CV$18&lt;=$E88,CV$19&lt;=$E88),CV$20,IF(AND(CV$18&lt;=$E88,CV$19&gt;$E88),$E88-CV$18,0))-CV87</f>
        <v>0</v>
      </c>
      <c r="CW88" s="177"/>
      <c r="CX88" s="177">
        <f>IF(AND(CX$18&lt;=$E88,CX$19&lt;=$E88),CX$20,IF(AND(CX$18&lt;=$E88,CX$19&gt;$E88),$E88-CX$18,0))-CX87</f>
        <v>0</v>
      </c>
      <c r="CY88" s="177"/>
      <c r="CZ88" s="177">
        <f>IF(AND(CZ$18&lt;=$E88,CZ$19&lt;=$E88),CZ$20,IF(AND(CZ$18&lt;=$E88,CZ$19&gt;$E88),$E88-CZ$18,0))-CZ87</f>
        <v>0</v>
      </c>
      <c r="DA88" s="177"/>
      <c r="DB88" s="177">
        <f>IF(AND(DB$18&lt;=$E88,DB$19&lt;=$E88),DB$20,IF(AND(DB$18&lt;=$E88,DB$19&gt;$E88),$E88-DB$18,0))-DB87</f>
        <v>0</v>
      </c>
      <c r="DC88" s="177"/>
      <c r="DD88" s="177">
        <f>IF(AND(DD$18&lt;=$E88,DD$19&lt;=$E88),DD$20,IF(AND(DD$18&lt;=$E88,DD$19&gt;$E88),$E88-DD$18,0))-DD87</f>
        <v>0</v>
      </c>
      <c r="DE88" s="177"/>
      <c r="DF88" s="177">
        <f>IF(AND(DF$18&lt;=$E88,DF$19&lt;=$E88),DF$20,IF(AND(DF$18&lt;=$E88,DF$19&gt;$E88),$E88-DF$18,0))-DF87</f>
        <v>0</v>
      </c>
      <c r="DG88" s="177"/>
      <c r="DH88" s="177">
        <f>IF(AND(DH$18&lt;=$E88,DH$19&lt;=$E88),DH$20,IF(AND(DH$18&lt;=$E88,DH$19&gt;$E88),$E88-DH$18,0))-DH87</f>
        <v>0</v>
      </c>
      <c r="DI88" s="177"/>
      <c r="DJ88" s="177">
        <f>IF(AND(DJ$18&lt;=$E88,DJ$19&lt;=$E88),DJ$20,IF(AND(DJ$18&lt;=$E88,DJ$19&gt;$E88),$E88-DJ$18,0))-DJ87</f>
        <v>0</v>
      </c>
      <c r="DK88" s="177"/>
      <c r="DL88" s="177">
        <f>IF(AND(DL$18&lt;=$E88,DL$19&lt;=$E88),DL$20,IF(AND(DL$18&lt;=$E88,DL$19&gt;$E88),$E88-DL$18,0))-DL87</f>
        <v>0</v>
      </c>
      <c r="DM88" s="177"/>
      <c r="DN88" s="177">
        <f>IF(AND(DN$18&lt;=$E88,DN$19&lt;=$E88),DN$20,IF(AND(DN$18&lt;=$E88,DN$19&gt;$E88),$E88-DN$18,0))-DN87</f>
        <v>0</v>
      </c>
      <c r="DO88" s="177"/>
      <c r="DP88" s="177">
        <f>IF(AND(DP$18&lt;=$E88,DP$19&lt;=$E88),DP$20,IF(AND(DP$18&lt;=$E88,DP$19&gt;$E88),$E88-DP$18,0))-DP87</f>
        <v>0</v>
      </c>
      <c r="DQ88" s="177"/>
      <c r="DR88" s="177">
        <f>IF(AND(DR$18&lt;=$E88,DR$19&lt;=$E88),DR$20,IF(AND(DR$18&lt;=$E88,DR$19&gt;$E88),$E88-DR$18,0))-DR87</f>
        <v>0</v>
      </c>
      <c r="DS88" s="177"/>
      <c r="DT88" s="177">
        <f>IF(AND(DT$18&lt;=$E88,DT$19&lt;=$E88),DT$20,IF(AND(DT$18&lt;=$E88,DT$19&gt;$E88),$E88-DT$18,0))-DT87</f>
        <v>0</v>
      </c>
      <c r="DU88" s="177"/>
      <c r="DV88" s="177">
        <f>IF(AND(DV$18&lt;=$E88,DV$19&lt;=$E88),DV$20,IF(AND(DV$18&lt;=$E88,DV$19&gt;$E88),$E88-DV$18,0))-DV87</f>
        <v>0</v>
      </c>
      <c r="DW88" s="177"/>
      <c r="DX88" s="177">
        <f>IF(AND(DX$18&lt;=$E88,DX$19&lt;=$E88),DX$20,IF(AND(DX$18&lt;=$E88,DX$19&gt;$E88),$E88-DX$18,0))-DX87</f>
        <v>0</v>
      </c>
      <c r="DY88" s="177"/>
      <c r="DZ88" s="178">
        <f t="shared" si="5"/>
        <v>0</v>
      </c>
    </row>
    <row r="89" spans="2:130" ht="11.25" hidden="1" customHeight="1" x14ac:dyDescent="0.2">
      <c r="B89" s="333"/>
      <c r="C89" s="335"/>
      <c r="D89" s="175"/>
      <c r="E89" s="176">
        <v>600</v>
      </c>
      <c r="F89" s="177">
        <f>IF(AND(F$18&lt;=$E89,F$19&lt;=$E89),F$20,IF(AND(F$18&lt;=$E89,F$19&gt;$E89),$E89-F$18,0))-F88-F87</f>
        <v>0</v>
      </c>
      <c r="G89" s="177"/>
      <c r="H89" s="177">
        <f>IF(AND(H$18&lt;=$E89,H$19&lt;=$E89),H$20,IF(AND(H$18&lt;=$E89,H$19&gt;$E89),$E89-H$18,0))-H88-H87</f>
        <v>0</v>
      </c>
      <c r="I89" s="177"/>
      <c r="J89" s="177">
        <f>IF(AND(J$18&lt;=$E89,J$19&lt;=$E89),J$20,IF(AND(J$18&lt;=$E89,J$19&gt;$E89),$E89-J$18,0))-J88-J87</f>
        <v>0</v>
      </c>
      <c r="K89" s="177"/>
      <c r="L89" s="177">
        <f>IF(AND(L$18&lt;=$E89,L$19&lt;=$E89),L$20,IF(AND(L$18&lt;=$E89,L$19&gt;$E89),$E89-L$18,0))-L88-L87</f>
        <v>0</v>
      </c>
      <c r="M89" s="177"/>
      <c r="N89" s="177">
        <f>IF(AND(N$18&lt;=$E89,N$19&lt;=$E89),N$20,IF(AND(N$18&lt;=$E89,N$19&gt;$E89),$E89-N$18,0))-N88-N87</f>
        <v>0</v>
      </c>
      <c r="O89" s="177"/>
      <c r="P89" s="177">
        <f>IF(AND(P$18&lt;=$E89,P$19&lt;=$E89),P$20,IF(AND(P$18&lt;=$E89,P$19&gt;$E89),$E89-P$18,0))-P88-P87</f>
        <v>0</v>
      </c>
      <c r="Q89" s="177"/>
      <c r="R89" s="177">
        <f>IF(AND(R$18&lt;=$E89,R$19&lt;=$E89),R$20,IF(AND(R$18&lt;=$E89,R$19&gt;$E89),$E89-R$18,0))-R88-R87</f>
        <v>0</v>
      </c>
      <c r="S89" s="177"/>
      <c r="T89" s="177">
        <f>IF(AND(T$18&lt;=$E89,T$19&lt;=$E89),T$20,IF(AND(T$18&lt;=$E89,T$19&gt;$E89),$E89-T$18,0))-T88-T87</f>
        <v>0</v>
      </c>
      <c r="U89" s="177"/>
      <c r="V89" s="177">
        <f>IF(AND(V$18&lt;=$E89,V$19&lt;=$E89),V$20,IF(AND(V$18&lt;=$E89,V$19&gt;$E89),$E89-V$18,0))-V88-V87</f>
        <v>0</v>
      </c>
      <c r="W89" s="177"/>
      <c r="X89" s="177">
        <f>IF(AND(X$18&lt;=$E89,X$19&lt;=$E89),X$20,IF(AND(X$18&lt;=$E89,X$19&gt;$E89),$E89-X$18,0))-X88-X87</f>
        <v>0</v>
      </c>
      <c r="Y89" s="177"/>
      <c r="Z89" s="177">
        <f>IF(AND(Z$18&lt;=$E89,Z$19&lt;=$E89),Z$20,IF(AND(Z$18&lt;=$E89,Z$19&gt;$E89),$E89-Z$18,0))-Z88-Z87</f>
        <v>0</v>
      </c>
      <c r="AA89" s="177"/>
      <c r="AB89" s="177">
        <f>IF(AND(AB$18&lt;=$E89,AB$19&lt;=$E89),AB$20,IF(AND(AB$18&lt;=$E89,AB$19&gt;$E89),$E89-AB$18,0))-AB88-AB87</f>
        <v>0</v>
      </c>
      <c r="AC89" s="177"/>
      <c r="AD89" s="177">
        <f>IF(AND(AD$18&lt;=$E89,AD$19&lt;=$E89),AD$20,IF(AND(AD$18&lt;=$E89,AD$19&gt;$E89),$E89-AD$18,0))-AD88-AD87</f>
        <v>0</v>
      </c>
      <c r="AE89" s="177"/>
      <c r="AF89" s="177">
        <f>IF(AND(AF$18&lt;=$E89,AF$19&lt;=$E89),AF$20,IF(AND(AF$18&lt;=$E89,AF$19&gt;$E89),$E89-AF$18,0))-AF88-AF87</f>
        <v>0</v>
      </c>
      <c r="AG89" s="177"/>
      <c r="AH89" s="177">
        <f>IF(AND(AH$18&lt;=$E89,AH$19&lt;=$E89),AH$20,IF(AND(AH$18&lt;=$E89,AH$19&gt;$E89),$E89-AH$18,0))-AH88-AH87</f>
        <v>0</v>
      </c>
      <c r="AI89" s="177"/>
      <c r="AJ89" s="177">
        <f>IF(AND(AJ$18&lt;=$E89,AJ$19&lt;=$E89),AJ$20,IF(AND(AJ$18&lt;=$E89,AJ$19&gt;$E89),$E89-AJ$18,0))-AJ88-AJ87</f>
        <v>0</v>
      </c>
      <c r="AK89" s="177"/>
      <c r="AL89" s="177">
        <f>IF(AND(AL$18&lt;=$E89,AL$19&lt;=$E89),AL$20,IF(AND(AL$18&lt;=$E89,AL$19&gt;$E89),$E89-AL$18,0))-AL88-AL87</f>
        <v>0</v>
      </c>
      <c r="AM89" s="177"/>
      <c r="AN89" s="177">
        <f>IF(AND(AN$18&lt;=$E89,AN$19&lt;=$E89),AN$20,IF(AND(AN$18&lt;=$E89,AN$19&gt;$E89),$E89-AN$18,0))-AN88-AN87</f>
        <v>0</v>
      </c>
      <c r="AO89" s="177"/>
      <c r="AP89" s="177">
        <f>IF(AND(AP$18&lt;=$E89,AP$19&lt;=$E89),AP$20,IF(AND(AP$18&lt;=$E89,AP$19&gt;$E89),$E89-AP$18,0))-AP88-AP87</f>
        <v>0</v>
      </c>
      <c r="AQ89" s="177"/>
      <c r="AR89" s="177">
        <f>IF(AND(AR$18&lt;=$E89,AR$19&lt;=$E89),AR$20,IF(AND(AR$18&lt;=$E89,AR$19&gt;$E89),$E89-AR$18,0))-AR88-AR87</f>
        <v>0</v>
      </c>
      <c r="AS89" s="177"/>
      <c r="AT89" s="177">
        <f>IF(AND(AT$18&lt;=$E89,AT$19&lt;=$E89),AT$20,IF(AND(AT$18&lt;=$E89,AT$19&gt;$E89),$E89-AT$18,0))-AT88-AT87</f>
        <v>0</v>
      </c>
      <c r="AU89" s="177"/>
      <c r="AV89" s="177">
        <f>IF(AND(AV$18&lt;=$E89,AV$19&lt;=$E89),AV$20,IF(AND(AV$18&lt;=$E89,AV$19&gt;$E89),$E89-AV$18,0))-AV88-AV87</f>
        <v>0</v>
      </c>
      <c r="AW89" s="177"/>
      <c r="AX89" s="177">
        <f>IF(AND(AX$18&lt;=$E89,AX$19&lt;=$E89),AX$20,IF(AND(AX$18&lt;=$E89,AX$19&gt;$E89),$E89-AX$18,0))-AX88-AX87</f>
        <v>0</v>
      </c>
      <c r="AY89" s="177"/>
      <c r="AZ89" s="177">
        <f>IF(AND(AZ$18&lt;=$E89,AZ$19&lt;=$E89),AZ$20,IF(AND(AZ$18&lt;=$E89,AZ$19&gt;$E89),$E89-AZ$18,0))-AZ88-AZ87</f>
        <v>0</v>
      </c>
      <c r="BA89" s="177"/>
      <c r="BB89" s="177">
        <f>IF(AND(BB$18&lt;=$E89,BB$19&lt;=$E89),BB$20,IF(AND(BB$18&lt;=$E89,BB$19&gt;$E89),$E89-BB$18,0))-BB88-BB87</f>
        <v>0</v>
      </c>
      <c r="BC89" s="177"/>
      <c r="BD89" s="177">
        <f>IF(AND(BD$18&lt;=$E89,BD$19&lt;=$E89),BD$20,IF(AND(BD$18&lt;=$E89,BD$19&gt;$E89),$E89-BD$18,0))-BD88-BD87</f>
        <v>0</v>
      </c>
      <c r="BE89" s="177"/>
      <c r="BF89" s="177">
        <f>IF(AND(BF$18&lt;=$E89,BF$19&lt;=$E89),BF$20,IF(AND(BF$18&lt;=$E89,BF$19&gt;$E89),$E89-BF$18,0))-BF88-BF87</f>
        <v>0</v>
      </c>
      <c r="BG89" s="177"/>
      <c r="BH89" s="177">
        <f>IF(AND(BH$18&lt;=$E89,BH$19&lt;=$E89),BH$20,IF(AND(BH$18&lt;=$E89,BH$19&gt;$E89),$E89-BH$18,0))-BH88-BH87</f>
        <v>0</v>
      </c>
      <c r="BI89" s="177"/>
      <c r="BJ89" s="177">
        <f>IF(AND(BJ$18&lt;=$E89,BJ$19&lt;=$E89),BJ$20,IF(AND(BJ$18&lt;=$E89,BJ$19&gt;$E89),$E89-BJ$18,0))-BJ88-BJ87</f>
        <v>0</v>
      </c>
      <c r="BK89" s="177"/>
      <c r="BL89" s="177">
        <f>IF(AND(BL$18&lt;=$E89,BL$19&lt;=$E89),BL$20,IF(AND(BL$18&lt;=$E89,BL$19&gt;$E89),$E89-BL$18,0))-BL88-BL87</f>
        <v>0</v>
      </c>
      <c r="BM89" s="177"/>
      <c r="BN89" s="177">
        <f>IF(AND(BN$18&lt;=$E89,BN$19&lt;=$E89),BN$20,IF(AND(BN$18&lt;=$E89,BN$19&gt;$E89),$E89-BN$18,0))-BN88-BN87</f>
        <v>0</v>
      </c>
      <c r="BO89" s="177"/>
      <c r="BP89" s="177">
        <f>IF(AND(BP$18&lt;=$E89,BP$19&lt;=$E89),BP$20,IF(AND(BP$18&lt;=$E89,BP$19&gt;$E89),$E89-BP$18,0))-BP88-BP87</f>
        <v>0</v>
      </c>
      <c r="BQ89" s="177"/>
      <c r="BR89" s="177">
        <f>IF(AND(BR$18&lt;=$E89,BR$19&lt;=$E89),BR$20,IF(AND(BR$18&lt;=$E89,BR$19&gt;$E89),$E89-BR$18,0))-BR88-BR87</f>
        <v>0</v>
      </c>
      <c r="BS89" s="177"/>
      <c r="BT89" s="177">
        <f>IF(AND(BT$18&lt;=$E89,BT$19&lt;=$E89),BT$20,IF(AND(BT$18&lt;=$E89,BT$19&gt;$E89),$E89-BT$18,0))-BT88-BT87</f>
        <v>0</v>
      </c>
      <c r="BU89" s="177"/>
      <c r="BV89" s="177">
        <f>IF(AND(BV$18&lt;=$E89,BV$19&lt;=$E89),BV$20,IF(AND(BV$18&lt;=$E89,BV$19&gt;$E89),$E89-BV$18,0))-BV88-BV87</f>
        <v>0</v>
      </c>
      <c r="BW89" s="177"/>
      <c r="BX89" s="177">
        <f>IF(AND(BX$18&lt;=$E89,BX$19&lt;=$E89),BX$20,IF(AND(BX$18&lt;=$E89,BX$19&gt;$E89),$E89-BX$18,0))-BX88-BX87</f>
        <v>0</v>
      </c>
      <c r="BY89" s="177"/>
      <c r="BZ89" s="177">
        <f>IF(AND(BZ$18&lt;=$E89,BZ$19&lt;=$E89),BZ$20,IF(AND(BZ$18&lt;=$E89,BZ$19&gt;$E89),$E89-BZ$18,0))-BZ88-BZ87</f>
        <v>0</v>
      </c>
      <c r="CA89" s="177"/>
      <c r="CB89" s="177">
        <f>IF(AND(CB$18&lt;=$E89,CB$19&lt;=$E89),CB$20,IF(AND(CB$18&lt;=$E89,CB$19&gt;$E89),$E89-CB$18,0))-CB88-CB87</f>
        <v>0</v>
      </c>
      <c r="CC89" s="177"/>
      <c r="CD89" s="177">
        <f>IF(AND(CD$18&lt;=$E89,CD$19&lt;=$E89),CD$20,IF(AND(CD$18&lt;=$E89,CD$19&gt;$E89),$E89-CD$18,0))-CD88-CD87</f>
        <v>0</v>
      </c>
      <c r="CE89" s="177"/>
      <c r="CF89" s="177">
        <f>IF(AND(CF$18&lt;=$E89,CF$19&lt;=$E89),CF$20,IF(AND(CF$18&lt;=$E89,CF$19&gt;$E89),$E89-CF$18,0))-CF88-CF87</f>
        <v>0</v>
      </c>
      <c r="CG89" s="177"/>
      <c r="CH89" s="177">
        <f>IF(AND(CH$18&lt;=$E89,CH$19&lt;=$E89),CH$20,IF(AND(CH$18&lt;=$E89,CH$19&gt;$E89),$E89-CH$18,0))-CH88-CH87</f>
        <v>0</v>
      </c>
      <c r="CI89" s="177"/>
      <c r="CJ89" s="177">
        <f>IF(AND(CJ$18&lt;=$E89,CJ$19&lt;=$E89),CJ$20,IF(AND(CJ$18&lt;=$E89,CJ$19&gt;$E89),$E89-CJ$18,0))-CJ88-CJ87</f>
        <v>0</v>
      </c>
      <c r="CK89" s="177"/>
      <c r="CL89" s="177">
        <f>IF(AND(CL$18&lt;=$E89,CL$19&lt;=$E89),CL$20,IF(AND(CL$18&lt;=$E89,CL$19&gt;$E89),$E89-CL$18,0))-CL88-CL87</f>
        <v>0</v>
      </c>
      <c r="CM89" s="177"/>
      <c r="CN89" s="177">
        <f>IF(AND(CN$18&lt;=$E89,CN$19&lt;=$E89),CN$20,IF(AND(CN$18&lt;=$E89,CN$19&gt;$E89),$E89-CN$18,0))-CN88-CN87</f>
        <v>0</v>
      </c>
      <c r="CO89" s="177"/>
      <c r="CP89" s="177">
        <f>IF(AND(CP$18&lt;=$E89,CP$19&lt;=$E89),CP$20,IF(AND(CP$18&lt;=$E89,CP$19&gt;$E89),$E89-CP$18,0))-CP88-CP87</f>
        <v>0</v>
      </c>
      <c r="CQ89" s="177"/>
      <c r="CR89" s="177">
        <f>IF(AND(CR$18&lt;=$E89,CR$19&lt;=$E89),CR$20,IF(AND(CR$18&lt;=$E89,CR$19&gt;$E89),$E89-CR$18,0))-CR88-CR87</f>
        <v>0</v>
      </c>
      <c r="CS89" s="177"/>
      <c r="CT89" s="177">
        <f>IF(AND(CT$18&lt;=$E89,CT$19&lt;=$E89),CT$20,IF(AND(CT$18&lt;=$E89,CT$19&gt;$E89),$E89-CT$18,0))-CT88-CT87</f>
        <v>0</v>
      </c>
      <c r="CU89" s="177"/>
      <c r="CV89" s="177">
        <f>IF(AND(CV$18&lt;=$E89,CV$19&lt;=$E89),CV$20,IF(AND(CV$18&lt;=$E89,CV$19&gt;$E89),$E89-CV$18,0))-CV88-CV87</f>
        <v>0</v>
      </c>
      <c r="CW89" s="177"/>
      <c r="CX89" s="177">
        <f>IF(AND(CX$18&lt;=$E89,CX$19&lt;=$E89),CX$20,IF(AND(CX$18&lt;=$E89,CX$19&gt;$E89),$E89-CX$18,0))-CX88-CX87</f>
        <v>0</v>
      </c>
      <c r="CY89" s="177"/>
      <c r="CZ89" s="177">
        <f>IF(AND(CZ$18&lt;=$E89,CZ$19&lt;=$E89),CZ$20,IF(AND(CZ$18&lt;=$E89,CZ$19&gt;$E89),$E89-CZ$18,0))-CZ88-CZ87</f>
        <v>0</v>
      </c>
      <c r="DA89" s="177"/>
      <c r="DB89" s="177">
        <f>IF(AND(DB$18&lt;=$E89,DB$19&lt;=$E89),DB$20,IF(AND(DB$18&lt;=$E89,DB$19&gt;$E89),$E89-DB$18,0))-DB88-DB87</f>
        <v>0</v>
      </c>
      <c r="DC89" s="177"/>
      <c r="DD89" s="177">
        <f>IF(AND(DD$18&lt;=$E89,DD$19&lt;=$E89),DD$20,IF(AND(DD$18&lt;=$E89,DD$19&gt;$E89),$E89-DD$18,0))-DD88-DD87</f>
        <v>0</v>
      </c>
      <c r="DE89" s="177"/>
      <c r="DF89" s="177">
        <f>IF(AND(DF$18&lt;=$E89,DF$19&lt;=$E89),DF$20,IF(AND(DF$18&lt;=$E89,DF$19&gt;$E89),$E89-DF$18,0))-DF88-DF87</f>
        <v>0</v>
      </c>
      <c r="DG89" s="177"/>
      <c r="DH89" s="177">
        <f>IF(AND(DH$18&lt;=$E89,DH$19&lt;=$E89),DH$20,IF(AND(DH$18&lt;=$E89,DH$19&gt;$E89),$E89-DH$18,0))-DH88-DH87</f>
        <v>0</v>
      </c>
      <c r="DI89" s="177"/>
      <c r="DJ89" s="177">
        <f>IF(AND(DJ$18&lt;=$E89,DJ$19&lt;=$E89),DJ$20,IF(AND(DJ$18&lt;=$E89,DJ$19&gt;$E89),$E89-DJ$18,0))-DJ88-DJ87</f>
        <v>0</v>
      </c>
      <c r="DK89" s="177"/>
      <c r="DL89" s="177">
        <f>IF(AND(DL$18&lt;=$E89,DL$19&lt;=$E89),DL$20,IF(AND(DL$18&lt;=$E89,DL$19&gt;$E89),$E89-DL$18,0))-DL88-DL87</f>
        <v>0</v>
      </c>
      <c r="DM89" s="177"/>
      <c r="DN89" s="177">
        <f>IF(AND(DN$18&lt;=$E89,DN$19&lt;=$E89),DN$20,IF(AND(DN$18&lt;=$E89,DN$19&gt;$E89),$E89-DN$18,0))-DN88-DN87</f>
        <v>0</v>
      </c>
      <c r="DO89" s="177"/>
      <c r="DP89" s="177">
        <f>IF(AND(DP$18&lt;=$E89,DP$19&lt;=$E89),DP$20,IF(AND(DP$18&lt;=$E89,DP$19&gt;$E89),$E89-DP$18,0))-DP88-DP87</f>
        <v>0</v>
      </c>
      <c r="DQ89" s="177"/>
      <c r="DR89" s="177">
        <f>IF(AND(DR$18&lt;=$E89,DR$19&lt;=$E89),DR$20,IF(AND(DR$18&lt;=$E89,DR$19&gt;$E89),$E89-DR$18,0))-DR88-DR87</f>
        <v>0</v>
      </c>
      <c r="DS89" s="177"/>
      <c r="DT89" s="177">
        <f>IF(AND(DT$18&lt;=$E89,DT$19&lt;=$E89),DT$20,IF(AND(DT$18&lt;=$E89,DT$19&gt;$E89),$E89-DT$18,0))-DT88-DT87</f>
        <v>0</v>
      </c>
      <c r="DU89" s="177"/>
      <c r="DV89" s="177">
        <f>IF(AND(DV$18&lt;=$E89,DV$19&lt;=$E89),DV$20,IF(AND(DV$18&lt;=$E89,DV$19&gt;$E89),$E89-DV$18,0))-DV88-DV87</f>
        <v>0</v>
      </c>
      <c r="DW89" s="177"/>
      <c r="DX89" s="177">
        <f>IF(AND(DX$18&lt;=$E89,DX$19&lt;=$E89),DX$20,IF(AND(DX$18&lt;=$E89,DX$19&gt;$E89),$E89-DX$18,0))-DX88-DX87</f>
        <v>0</v>
      </c>
      <c r="DY89" s="177"/>
      <c r="DZ89" s="178">
        <f t="shared" si="5"/>
        <v>0</v>
      </c>
    </row>
    <row r="90" spans="2:130" ht="11.25" hidden="1" customHeight="1" x14ac:dyDescent="0.2">
      <c r="B90" s="333"/>
      <c r="C90" s="335"/>
      <c r="D90" s="175"/>
      <c r="E90" s="176">
        <v>800</v>
      </c>
      <c r="F90" s="177">
        <f>IF(AND(F$18&lt;=$E90,F$19&lt;=$E90),F$20,IF(AND(F$18&lt;=$E90,F$19&gt;$E90),$E90-F$18,0))-F89-F88-F87</f>
        <v>0</v>
      </c>
      <c r="G90" s="177"/>
      <c r="H90" s="177">
        <f>IF(AND(H$18&lt;=$E90,H$19&lt;=$E90),H$20,IF(AND(H$18&lt;=$E90,H$19&gt;$E90),$E90-H$18,0))-H89-H88-H87</f>
        <v>0</v>
      </c>
      <c r="I90" s="177"/>
      <c r="J90" s="177">
        <f>IF(AND(J$18&lt;=$E90,J$19&lt;=$E90),J$20,IF(AND(J$18&lt;=$E90,J$19&gt;$E90),$E90-J$18,0))-J89-J88-J87</f>
        <v>0</v>
      </c>
      <c r="K90" s="177"/>
      <c r="L90" s="177">
        <f>IF(AND(L$18&lt;=$E90,L$19&lt;=$E90),L$20,IF(AND(L$18&lt;=$E90,L$19&gt;$E90),$E90-L$18,0))-L89-L88-L87</f>
        <v>0</v>
      </c>
      <c r="M90" s="177"/>
      <c r="N90" s="177">
        <f>IF(AND(N$18&lt;=$E90,N$19&lt;=$E90),N$20,IF(AND(N$18&lt;=$E90,N$19&gt;$E90),$E90-N$18,0))-N89-N88-N87</f>
        <v>0</v>
      </c>
      <c r="O90" s="177"/>
      <c r="P90" s="177">
        <f>IF(AND(P$18&lt;=$E90,P$19&lt;=$E90),P$20,IF(AND(P$18&lt;=$E90,P$19&gt;$E90),$E90-P$18,0))-P89-P88-P87</f>
        <v>0</v>
      </c>
      <c r="Q90" s="177"/>
      <c r="R90" s="177">
        <f>IF(AND(R$18&lt;=$E90,R$19&lt;=$E90),R$20,IF(AND(R$18&lt;=$E90,R$19&gt;$E90),$E90-R$18,0))-R89-R88-R87</f>
        <v>0</v>
      </c>
      <c r="S90" s="177"/>
      <c r="T90" s="177">
        <f>IF(AND(T$18&lt;=$E90,T$19&lt;=$E90),T$20,IF(AND(T$18&lt;=$E90,T$19&gt;$E90),$E90-T$18,0))-T89-T88-T87</f>
        <v>0</v>
      </c>
      <c r="U90" s="177"/>
      <c r="V90" s="177">
        <f>IF(AND(V$18&lt;=$E90,V$19&lt;=$E90),V$20,IF(AND(V$18&lt;=$E90,V$19&gt;$E90),$E90-V$18,0))-V89-V88-V87</f>
        <v>0</v>
      </c>
      <c r="W90" s="177"/>
      <c r="X90" s="177">
        <f>IF(AND(X$18&lt;=$E90,X$19&lt;=$E90),X$20,IF(AND(X$18&lt;=$E90,X$19&gt;$E90),$E90-X$18,0))-X89-X88-X87</f>
        <v>0</v>
      </c>
      <c r="Y90" s="177"/>
      <c r="Z90" s="177">
        <f>IF(AND(Z$18&lt;=$E90,Z$19&lt;=$E90),Z$20,IF(AND(Z$18&lt;=$E90,Z$19&gt;$E90),$E90-Z$18,0))-Z89-Z88-Z87</f>
        <v>0</v>
      </c>
      <c r="AA90" s="177"/>
      <c r="AB90" s="177">
        <f>IF(AND(AB$18&lt;=$E90,AB$19&lt;=$E90),AB$20,IF(AND(AB$18&lt;=$E90,AB$19&gt;$E90),$E90-AB$18,0))-AB89-AB88-AB87</f>
        <v>0</v>
      </c>
      <c r="AC90" s="177"/>
      <c r="AD90" s="177">
        <f>IF(AND(AD$18&lt;=$E90,AD$19&lt;=$E90),AD$20,IF(AND(AD$18&lt;=$E90,AD$19&gt;$E90),$E90-AD$18,0))-AD89-AD88-AD87</f>
        <v>0</v>
      </c>
      <c r="AE90" s="177"/>
      <c r="AF90" s="177">
        <f>IF(AND(AF$18&lt;=$E90,AF$19&lt;=$E90),AF$20,IF(AND(AF$18&lt;=$E90,AF$19&gt;$E90),$E90-AF$18,0))-AF89-AF88-AF87</f>
        <v>0</v>
      </c>
      <c r="AG90" s="177"/>
      <c r="AH90" s="177">
        <f>IF(AND(AH$18&lt;=$E90,AH$19&lt;=$E90),AH$20,IF(AND(AH$18&lt;=$E90,AH$19&gt;$E90),$E90-AH$18,0))-AH89-AH88-AH87</f>
        <v>0</v>
      </c>
      <c r="AI90" s="177"/>
      <c r="AJ90" s="177">
        <f>IF(AND(AJ$18&lt;=$E90,AJ$19&lt;=$E90),AJ$20,IF(AND(AJ$18&lt;=$E90,AJ$19&gt;$E90),$E90-AJ$18,0))-AJ89-AJ88-AJ87</f>
        <v>0</v>
      </c>
      <c r="AK90" s="177"/>
      <c r="AL90" s="177">
        <f>IF(AND(AL$18&lt;=$E90,AL$19&lt;=$E90),AL$20,IF(AND(AL$18&lt;=$E90,AL$19&gt;$E90),$E90-AL$18,0))-AL89-AL88-AL87</f>
        <v>0</v>
      </c>
      <c r="AM90" s="177"/>
      <c r="AN90" s="177">
        <f>IF(AND(AN$18&lt;=$E90,AN$19&lt;=$E90),AN$20,IF(AND(AN$18&lt;=$E90,AN$19&gt;$E90),$E90-AN$18,0))-AN89-AN88-AN87</f>
        <v>0</v>
      </c>
      <c r="AO90" s="177"/>
      <c r="AP90" s="177">
        <f>IF(AND(AP$18&lt;=$E90,AP$19&lt;=$E90),AP$20,IF(AND(AP$18&lt;=$E90,AP$19&gt;$E90),$E90-AP$18,0))-AP89-AP88-AP87</f>
        <v>0</v>
      </c>
      <c r="AQ90" s="177"/>
      <c r="AR90" s="177">
        <f>IF(AND(AR$18&lt;=$E90,AR$19&lt;=$E90),AR$20,IF(AND(AR$18&lt;=$E90,AR$19&gt;$E90),$E90-AR$18,0))-AR89-AR88-AR87</f>
        <v>0</v>
      </c>
      <c r="AS90" s="177"/>
      <c r="AT90" s="177">
        <f>IF(AND(AT$18&lt;=$E90,AT$19&lt;=$E90),AT$20,IF(AND(AT$18&lt;=$E90,AT$19&gt;$E90),$E90-AT$18,0))-AT89-AT88-AT87</f>
        <v>0</v>
      </c>
      <c r="AU90" s="177"/>
      <c r="AV90" s="177">
        <f>IF(AND(AV$18&lt;=$E90,AV$19&lt;=$E90),AV$20,IF(AND(AV$18&lt;=$E90,AV$19&gt;$E90),$E90-AV$18,0))-AV89-AV88-AV87</f>
        <v>0</v>
      </c>
      <c r="AW90" s="177"/>
      <c r="AX90" s="177">
        <f>IF(AND(AX$18&lt;=$E90,AX$19&lt;=$E90),AX$20,IF(AND(AX$18&lt;=$E90,AX$19&gt;$E90),$E90-AX$18,0))-AX89-AX88-AX87</f>
        <v>0</v>
      </c>
      <c r="AY90" s="177"/>
      <c r="AZ90" s="177">
        <f>IF(AND(AZ$18&lt;=$E90,AZ$19&lt;=$E90),AZ$20,IF(AND(AZ$18&lt;=$E90,AZ$19&gt;$E90),$E90-AZ$18,0))-AZ89-AZ88-AZ87</f>
        <v>0</v>
      </c>
      <c r="BA90" s="177"/>
      <c r="BB90" s="177">
        <f>IF(AND(BB$18&lt;=$E90,BB$19&lt;=$E90),BB$20,IF(AND(BB$18&lt;=$E90,BB$19&gt;$E90),$E90-BB$18,0))-BB89-BB88-BB87</f>
        <v>0</v>
      </c>
      <c r="BC90" s="177"/>
      <c r="BD90" s="177">
        <f>IF(AND(BD$18&lt;=$E90,BD$19&lt;=$E90),BD$20,IF(AND(BD$18&lt;=$E90,BD$19&gt;$E90),$E90-BD$18,0))-BD89-BD88-BD87</f>
        <v>0</v>
      </c>
      <c r="BE90" s="177"/>
      <c r="BF90" s="177">
        <f>IF(AND(BF$18&lt;=$E90,BF$19&lt;=$E90),BF$20,IF(AND(BF$18&lt;=$E90,BF$19&gt;$E90),$E90-BF$18,0))-BF89-BF88-BF87</f>
        <v>0</v>
      </c>
      <c r="BG90" s="177"/>
      <c r="BH90" s="177">
        <f>IF(AND(BH$18&lt;=$E90,BH$19&lt;=$E90),BH$20,IF(AND(BH$18&lt;=$E90,BH$19&gt;$E90),$E90-BH$18,0))-BH89-BH88-BH87</f>
        <v>0</v>
      </c>
      <c r="BI90" s="177"/>
      <c r="BJ90" s="177">
        <f>IF(AND(BJ$18&lt;=$E90,BJ$19&lt;=$E90),BJ$20,IF(AND(BJ$18&lt;=$E90,BJ$19&gt;$E90),$E90-BJ$18,0))-BJ89-BJ88-BJ87</f>
        <v>0</v>
      </c>
      <c r="BK90" s="177"/>
      <c r="BL90" s="177">
        <f>IF(AND(BL$18&lt;=$E90,BL$19&lt;=$E90),BL$20,IF(AND(BL$18&lt;=$E90,BL$19&gt;$E90),$E90-BL$18,0))-BL89-BL88-BL87</f>
        <v>0</v>
      </c>
      <c r="BM90" s="177"/>
      <c r="BN90" s="177">
        <f>IF(AND(BN$18&lt;=$E90,BN$19&lt;=$E90),BN$20,IF(AND(BN$18&lt;=$E90,BN$19&gt;$E90),$E90-BN$18,0))-BN89-BN88-BN87</f>
        <v>0</v>
      </c>
      <c r="BO90" s="177"/>
      <c r="BP90" s="177">
        <f>IF(AND(BP$18&lt;=$E90,BP$19&lt;=$E90),BP$20,IF(AND(BP$18&lt;=$E90,BP$19&gt;$E90),$E90-BP$18,0))-BP89-BP88-BP87</f>
        <v>0</v>
      </c>
      <c r="BQ90" s="177"/>
      <c r="BR90" s="177">
        <f>IF(AND(BR$18&lt;=$E90,BR$19&lt;=$E90),BR$20,IF(AND(BR$18&lt;=$E90,BR$19&gt;$E90),$E90-BR$18,0))-BR89-BR88-BR87</f>
        <v>0</v>
      </c>
      <c r="BS90" s="177"/>
      <c r="BT90" s="177">
        <f>IF(AND(BT$18&lt;=$E90,BT$19&lt;=$E90),BT$20,IF(AND(BT$18&lt;=$E90,BT$19&gt;$E90),$E90-BT$18,0))-BT89-BT88-BT87</f>
        <v>0</v>
      </c>
      <c r="BU90" s="177"/>
      <c r="BV90" s="177">
        <f>IF(AND(BV$18&lt;=$E90,BV$19&lt;=$E90),BV$20,IF(AND(BV$18&lt;=$E90,BV$19&gt;$E90),$E90-BV$18,0))-BV89-BV88-BV87</f>
        <v>0</v>
      </c>
      <c r="BW90" s="177"/>
      <c r="BX90" s="177">
        <f>IF(AND(BX$18&lt;=$E90,BX$19&lt;=$E90),BX$20,IF(AND(BX$18&lt;=$E90,BX$19&gt;$E90),$E90-BX$18,0))-BX89-BX88-BX87</f>
        <v>0</v>
      </c>
      <c r="BY90" s="177"/>
      <c r="BZ90" s="177">
        <f>IF(AND(BZ$18&lt;=$E90,BZ$19&lt;=$E90),BZ$20,IF(AND(BZ$18&lt;=$E90,BZ$19&gt;$E90),$E90-BZ$18,0))-BZ89-BZ88-BZ87</f>
        <v>0</v>
      </c>
      <c r="CA90" s="177"/>
      <c r="CB90" s="177">
        <f>IF(AND(CB$18&lt;=$E90,CB$19&lt;=$E90),CB$20,IF(AND(CB$18&lt;=$E90,CB$19&gt;$E90),$E90-CB$18,0))-CB89-CB88-CB87</f>
        <v>0</v>
      </c>
      <c r="CC90" s="177"/>
      <c r="CD90" s="177">
        <f>IF(AND(CD$18&lt;=$E90,CD$19&lt;=$E90),CD$20,IF(AND(CD$18&lt;=$E90,CD$19&gt;$E90),$E90-CD$18,0))-CD89-CD88-CD87</f>
        <v>0</v>
      </c>
      <c r="CE90" s="177"/>
      <c r="CF90" s="177">
        <f>IF(AND(CF$18&lt;=$E90,CF$19&lt;=$E90),CF$20,IF(AND(CF$18&lt;=$E90,CF$19&gt;$E90),$E90-CF$18,0))-CF89-CF88-CF87</f>
        <v>0</v>
      </c>
      <c r="CG90" s="177"/>
      <c r="CH90" s="177">
        <f>IF(AND(CH$18&lt;=$E90,CH$19&lt;=$E90),CH$20,IF(AND(CH$18&lt;=$E90,CH$19&gt;$E90),$E90-CH$18,0))-CH89-CH88-CH87</f>
        <v>0</v>
      </c>
      <c r="CI90" s="177"/>
      <c r="CJ90" s="177">
        <f>IF(AND(CJ$18&lt;=$E90,CJ$19&lt;=$E90),CJ$20,IF(AND(CJ$18&lt;=$E90,CJ$19&gt;$E90),$E90-CJ$18,0))-CJ89-CJ88-CJ87</f>
        <v>0</v>
      </c>
      <c r="CK90" s="177"/>
      <c r="CL90" s="177">
        <f>IF(AND(CL$18&lt;=$E90,CL$19&lt;=$E90),CL$20,IF(AND(CL$18&lt;=$E90,CL$19&gt;$E90),$E90-CL$18,0))-CL89-CL88-CL87</f>
        <v>0</v>
      </c>
      <c r="CM90" s="177"/>
      <c r="CN90" s="177">
        <f>IF(AND(CN$18&lt;=$E90,CN$19&lt;=$E90),CN$20,IF(AND(CN$18&lt;=$E90,CN$19&gt;$E90),$E90-CN$18,0))-CN89-CN88-CN87</f>
        <v>0</v>
      </c>
      <c r="CO90" s="177"/>
      <c r="CP90" s="177">
        <f>IF(AND(CP$18&lt;=$E90,CP$19&lt;=$E90),CP$20,IF(AND(CP$18&lt;=$E90,CP$19&gt;$E90),$E90-CP$18,0))-CP89-CP88-CP87</f>
        <v>0</v>
      </c>
      <c r="CQ90" s="177"/>
      <c r="CR90" s="177">
        <f>IF(AND(CR$18&lt;=$E90,CR$19&lt;=$E90),CR$20,IF(AND(CR$18&lt;=$E90,CR$19&gt;$E90),$E90-CR$18,0))-CR89-CR88-CR87</f>
        <v>0</v>
      </c>
      <c r="CS90" s="177"/>
      <c r="CT90" s="177">
        <f>IF(AND(CT$18&lt;=$E90,CT$19&lt;=$E90),CT$20,IF(AND(CT$18&lt;=$E90,CT$19&gt;$E90),$E90-CT$18,0))-CT89-CT88-CT87</f>
        <v>0</v>
      </c>
      <c r="CU90" s="177"/>
      <c r="CV90" s="177">
        <f>IF(AND(CV$18&lt;=$E90,CV$19&lt;=$E90),CV$20,IF(AND(CV$18&lt;=$E90,CV$19&gt;$E90),$E90-CV$18,0))-CV89-CV88-CV87</f>
        <v>0</v>
      </c>
      <c r="CW90" s="177"/>
      <c r="CX90" s="177">
        <f>IF(AND(CX$18&lt;=$E90,CX$19&lt;=$E90),CX$20,IF(AND(CX$18&lt;=$E90,CX$19&gt;$E90),$E90-CX$18,0))-CX89-CX88-CX87</f>
        <v>0</v>
      </c>
      <c r="CY90" s="177"/>
      <c r="CZ90" s="177">
        <f>IF(AND(CZ$18&lt;=$E90,CZ$19&lt;=$E90),CZ$20,IF(AND(CZ$18&lt;=$E90,CZ$19&gt;$E90),$E90-CZ$18,0))-CZ89-CZ88-CZ87</f>
        <v>0</v>
      </c>
      <c r="DA90" s="177"/>
      <c r="DB90" s="177">
        <f>IF(AND(DB$18&lt;=$E90,DB$19&lt;=$E90),DB$20,IF(AND(DB$18&lt;=$E90,DB$19&gt;$E90),$E90-DB$18,0))-DB89-DB88-DB87</f>
        <v>0</v>
      </c>
      <c r="DC90" s="177"/>
      <c r="DD90" s="177">
        <f>IF(AND(DD$18&lt;=$E90,DD$19&lt;=$E90),DD$20,IF(AND(DD$18&lt;=$E90,DD$19&gt;$E90),$E90-DD$18,0))-DD89-DD88-DD87</f>
        <v>0</v>
      </c>
      <c r="DE90" s="177"/>
      <c r="DF90" s="177">
        <f>IF(AND(DF$18&lt;=$E90,DF$19&lt;=$E90),DF$20,IF(AND(DF$18&lt;=$E90,DF$19&gt;$E90),$E90-DF$18,0))-DF89-DF88-DF87</f>
        <v>0</v>
      </c>
      <c r="DG90" s="177"/>
      <c r="DH90" s="177">
        <f>IF(AND(DH$18&lt;=$E90,DH$19&lt;=$E90),DH$20,IF(AND(DH$18&lt;=$E90,DH$19&gt;$E90),$E90-DH$18,0))-DH89-DH88-DH87</f>
        <v>0</v>
      </c>
      <c r="DI90" s="177"/>
      <c r="DJ90" s="177">
        <f>IF(AND(DJ$18&lt;=$E90,DJ$19&lt;=$E90),DJ$20,IF(AND(DJ$18&lt;=$E90,DJ$19&gt;$E90),$E90-DJ$18,0))-DJ89-DJ88-DJ87</f>
        <v>0</v>
      </c>
      <c r="DK90" s="177"/>
      <c r="DL90" s="177">
        <f>IF(AND(DL$18&lt;=$E90,DL$19&lt;=$E90),DL$20,IF(AND(DL$18&lt;=$E90,DL$19&gt;$E90),$E90-DL$18,0))-DL89-DL88-DL87</f>
        <v>0</v>
      </c>
      <c r="DM90" s="177"/>
      <c r="DN90" s="177">
        <f>IF(AND(DN$18&lt;=$E90,DN$19&lt;=$E90),DN$20,IF(AND(DN$18&lt;=$E90,DN$19&gt;$E90),$E90-DN$18,0))-DN89-DN88-DN87</f>
        <v>0</v>
      </c>
      <c r="DO90" s="177"/>
      <c r="DP90" s="177">
        <f>IF(AND(DP$18&lt;=$E90,DP$19&lt;=$E90),DP$20,IF(AND(DP$18&lt;=$E90,DP$19&gt;$E90),$E90-DP$18,0))-DP89-DP88-DP87</f>
        <v>0</v>
      </c>
      <c r="DQ90" s="177"/>
      <c r="DR90" s="177">
        <f>IF(AND(DR$18&lt;=$E90,DR$19&lt;=$E90),DR$20,IF(AND(DR$18&lt;=$E90,DR$19&gt;$E90),$E90-DR$18,0))-DR89-DR88-DR87</f>
        <v>0</v>
      </c>
      <c r="DS90" s="177"/>
      <c r="DT90" s="177">
        <f>IF(AND(DT$18&lt;=$E90,DT$19&lt;=$E90),DT$20,IF(AND(DT$18&lt;=$E90,DT$19&gt;$E90),$E90-DT$18,0))-DT89-DT88-DT87</f>
        <v>0</v>
      </c>
      <c r="DU90" s="177"/>
      <c r="DV90" s="177">
        <f>IF(AND(DV$18&lt;=$E90,DV$19&lt;=$E90),DV$20,IF(AND(DV$18&lt;=$E90,DV$19&gt;$E90),$E90-DV$18,0))-DV89-DV88-DV87</f>
        <v>0</v>
      </c>
      <c r="DW90" s="177"/>
      <c r="DX90" s="177">
        <f>IF(AND(DX$18&lt;=$E90,DX$19&lt;=$E90),DX$20,IF(AND(DX$18&lt;=$E90,DX$19&gt;$E90),$E90-DX$18,0))-DX89-DX88-DX87</f>
        <v>0</v>
      </c>
      <c r="DY90" s="177"/>
      <c r="DZ90" s="178">
        <f t="shared" si="5"/>
        <v>0</v>
      </c>
    </row>
    <row r="91" spans="2:130" ht="11.25" hidden="1" customHeight="1" x14ac:dyDescent="0.2">
      <c r="B91" s="333"/>
      <c r="C91" s="335"/>
      <c r="D91" s="175"/>
      <c r="E91" s="176">
        <v>1000</v>
      </c>
      <c r="F91" s="177">
        <f>IF(AND(F$18&lt;=$E91,F$19&lt;=$E91),F$20,IF(AND(F$18&lt;=$E91,F$19&gt;$E91),$E91-F$18,0))-F90-F89-F88-F87</f>
        <v>0</v>
      </c>
      <c r="G91" s="177"/>
      <c r="H91" s="177">
        <f>IF(AND(H$18&lt;=$E91,H$19&lt;=$E91),H$20,IF(AND(H$18&lt;=$E91,H$19&gt;$E91),$E91-H$18,0))-H90-H89-H88-H87</f>
        <v>0</v>
      </c>
      <c r="I91" s="177"/>
      <c r="J91" s="177">
        <f>IF(AND(J$18&lt;=$E91,J$19&lt;=$E91),J$20,IF(AND(J$18&lt;=$E91,J$19&gt;$E91),$E91-J$18,0))-J90-J89-J88-J87</f>
        <v>0</v>
      </c>
      <c r="K91" s="177"/>
      <c r="L91" s="177">
        <f>IF(AND(L$18&lt;=$E91,L$19&lt;=$E91),L$20,IF(AND(L$18&lt;=$E91,L$19&gt;$E91),$E91-L$18,0))-L90-L89-L88-L87</f>
        <v>0</v>
      </c>
      <c r="M91" s="177"/>
      <c r="N91" s="177">
        <f>IF(AND(N$18&lt;=$E91,N$19&lt;=$E91),N$20,IF(AND(N$18&lt;=$E91,N$19&gt;$E91),$E91-N$18,0))-N90-N89-N88-N87</f>
        <v>0</v>
      </c>
      <c r="O91" s="177"/>
      <c r="P91" s="177">
        <f>IF(AND(P$18&lt;=$E91,P$19&lt;=$E91),P$20,IF(AND(P$18&lt;=$E91,P$19&gt;$E91),$E91-P$18,0))-P90-P89-P88-P87</f>
        <v>0</v>
      </c>
      <c r="Q91" s="177"/>
      <c r="R91" s="177">
        <f>IF(AND(R$18&lt;=$E91,R$19&lt;=$E91),R$20,IF(AND(R$18&lt;=$E91,R$19&gt;$E91),$E91-R$18,0))-R90-R89-R88-R87</f>
        <v>0</v>
      </c>
      <c r="S91" s="177"/>
      <c r="T91" s="177">
        <f>IF(AND(T$18&lt;=$E91,T$19&lt;=$E91),T$20,IF(AND(T$18&lt;=$E91,T$19&gt;$E91),$E91-T$18,0))-T90-T89-T88-T87</f>
        <v>0</v>
      </c>
      <c r="U91" s="177"/>
      <c r="V91" s="177">
        <f>IF(AND(V$18&lt;=$E91,V$19&lt;=$E91),V$20,IF(AND(V$18&lt;=$E91,V$19&gt;$E91),$E91-V$18,0))-V90-V89-V88-V87</f>
        <v>0</v>
      </c>
      <c r="W91" s="177"/>
      <c r="X91" s="177">
        <f>IF(AND(X$18&lt;=$E91,X$19&lt;=$E91),X$20,IF(AND(X$18&lt;=$E91,X$19&gt;$E91),$E91-X$18,0))-X90-X89-X88-X87</f>
        <v>0</v>
      </c>
      <c r="Y91" s="177"/>
      <c r="Z91" s="177">
        <f>IF(AND(Z$18&lt;=$E91,Z$19&lt;=$E91),Z$20,IF(AND(Z$18&lt;=$E91,Z$19&gt;$E91),$E91-Z$18,0))-Z90-Z89-Z88-Z87</f>
        <v>0</v>
      </c>
      <c r="AA91" s="177"/>
      <c r="AB91" s="177">
        <f>IF(AND(AB$18&lt;=$E91,AB$19&lt;=$E91),AB$20,IF(AND(AB$18&lt;=$E91,AB$19&gt;$E91),$E91-AB$18,0))-AB90-AB89-AB88-AB87</f>
        <v>0</v>
      </c>
      <c r="AC91" s="177"/>
      <c r="AD91" s="177">
        <f>IF(AND(AD$18&lt;=$E91,AD$19&lt;=$E91),AD$20,IF(AND(AD$18&lt;=$E91,AD$19&gt;$E91),$E91-AD$18,0))-AD90-AD89-AD88-AD87</f>
        <v>0</v>
      </c>
      <c r="AE91" s="177"/>
      <c r="AF91" s="177">
        <f>IF(AND(AF$18&lt;=$E91,AF$19&lt;=$E91),AF$20,IF(AND(AF$18&lt;=$E91,AF$19&gt;$E91),$E91-AF$18,0))-AF90-AF89-AF88-AF87</f>
        <v>0</v>
      </c>
      <c r="AG91" s="177"/>
      <c r="AH91" s="177">
        <f>IF(AND(AH$18&lt;=$E91,AH$19&lt;=$E91),AH$20,IF(AND(AH$18&lt;=$E91,AH$19&gt;$E91),$E91-AH$18,0))-AH90-AH89-AH88-AH87</f>
        <v>0</v>
      </c>
      <c r="AI91" s="177"/>
      <c r="AJ91" s="177">
        <f>IF(AND(AJ$18&lt;=$E91,AJ$19&lt;=$E91),AJ$20,IF(AND(AJ$18&lt;=$E91,AJ$19&gt;$E91),$E91-AJ$18,0))-AJ90-AJ89-AJ88-AJ87</f>
        <v>0</v>
      </c>
      <c r="AK91" s="177"/>
      <c r="AL91" s="177">
        <f>IF(AND(AL$18&lt;=$E91,AL$19&lt;=$E91),AL$20,IF(AND(AL$18&lt;=$E91,AL$19&gt;$E91),$E91-AL$18,0))-AL90-AL89-AL88-AL87</f>
        <v>0</v>
      </c>
      <c r="AM91" s="177"/>
      <c r="AN91" s="177">
        <f>IF(AND(AN$18&lt;=$E91,AN$19&lt;=$E91),AN$20,IF(AND(AN$18&lt;=$E91,AN$19&gt;$E91),$E91-AN$18,0))-AN90-AN89-AN88-AN87</f>
        <v>0</v>
      </c>
      <c r="AO91" s="177"/>
      <c r="AP91" s="177">
        <f>IF(AND(AP$18&lt;=$E91,AP$19&lt;=$E91),AP$20,IF(AND(AP$18&lt;=$E91,AP$19&gt;$E91),$E91-AP$18,0))-AP90-AP89-AP88-AP87</f>
        <v>0</v>
      </c>
      <c r="AQ91" s="177"/>
      <c r="AR91" s="177">
        <f>IF(AND(AR$18&lt;=$E91,AR$19&lt;=$E91),AR$20,IF(AND(AR$18&lt;=$E91,AR$19&gt;$E91),$E91-AR$18,0))-AR90-AR89-AR88-AR87</f>
        <v>0</v>
      </c>
      <c r="AS91" s="177"/>
      <c r="AT91" s="177">
        <f>IF(AND(AT$18&lt;=$E91,AT$19&lt;=$E91),AT$20,IF(AND(AT$18&lt;=$E91,AT$19&gt;$E91),$E91-AT$18,0))-AT90-AT89-AT88-AT87</f>
        <v>0</v>
      </c>
      <c r="AU91" s="177"/>
      <c r="AV91" s="177">
        <f>IF(AND(AV$18&lt;=$E91,AV$19&lt;=$E91),AV$20,IF(AND(AV$18&lt;=$E91,AV$19&gt;$E91),$E91-AV$18,0))-AV90-AV89-AV88-AV87</f>
        <v>0</v>
      </c>
      <c r="AW91" s="177"/>
      <c r="AX91" s="177">
        <f>IF(AND(AX$18&lt;=$E91,AX$19&lt;=$E91),AX$20,IF(AND(AX$18&lt;=$E91,AX$19&gt;$E91),$E91-AX$18,0))-AX90-AX89-AX88-AX87</f>
        <v>0</v>
      </c>
      <c r="AY91" s="177"/>
      <c r="AZ91" s="177">
        <f>IF(AND(AZ$18&lt;=$E91,AZ$19&lt;=$E91),AZ$20,IF(AND(AZ$18&lt;=$E91,AZ$19&gt;$E91),$E91-AZ$18,0))-AZ90-AZ89-AZ88-AZ87</f>
        <v>0</v>
      </c>
      <c r="BA91" s="177"/>
      <c r="BB91" s="177">
        <f>IF(AND(BB$18&lt;=$E91,BB$19&lt;=$E91),BB$20,IF(AND(BB$18&lt;=$E91,BB$19&gt;$E91),$E91-BB$18,0))-BB90-BB89-BB88-BB87</f>
        <v>0</v>
      </c>
      <c r="BC91" s="177"/>
      <c r="BD91" s="177">
        <f>IF(AND(BD$18&lt;=$E91,BD$19&lt;=$E91),BD$20,IF(AND(BD$18&lt;=$E91,BD$19&gt;$E91),$E91-BD$18,0))-BD90-BD89-BD88-BD87</f>
        <v>0</v>
      </c>
      <c r="BE91" s="177"/>
      <c r="BF91" s="177">
        <f>IF(AND(BF$18&lt;=$E91,BF$19&lt;=$E91),BF$20,IF(AND(BF$18&lt;=$E91,BF$19&gt;$E91),$E91-BF$18,0))-BF90-BF89-BF88-BF87</f>
        <v>0</v>
      </c>
      <c r="BG91" s="177"/>
      <c r="BH91" s="177">
        <f>IF(AND(BH$18&lt;=$E91,BH$19&lt;=$E91),BH$20,IF(AND(BH$18&lt;=$E91,BH$19&gt;$E91),$E91-BH$18,0))-BH90-BH89-BH88-BH87</f>
        <v>0</v>
      </c>
      <c r="BI91" s="177"/>
      <c r="BJ91" s="177">
        <f>IF(AND(BJ$18&lt;=$E91,BJ$19&lt;=$E91),BJ$20,IF(AND(BJ$18&lt;=$E91,BJ$19&gt;$E91),$E91-BJ$18,0))-BJ90-BJ89-BJ88-BJ87</f>
        <v>0</v>
      </c>
      <c r="BK91" s="177"/>
      <c r="BL91" s="177">
        <f>IF(AND(BL$18&lt;=$E91,BL$19&lt;=$E91),BL$20,IF(AND(BL$18&lt;=$E91,BL$19&gt;$E91),$E91-BL$18,0))-BL90-BL89-BL88-BL87</f>
        <v>0</v>
      </c>
      <c r="BM91" s="177"/>
      <c r="BN91" s="177">
        <f>IF(AND(BN$18&lt;=$E91,BN$19&lt;=$E91),BN$20,IF(AND(BN$18&lt;=$E91,BN$19&gt;$E91),$E91-BN$18,0))-BN90-BN89-BN88-BN87</f>
        <v>0</v>
      </c>
      <c r="BO91" s="177"/>
      <c r="BP91" s="177">
        <f>IF(AND(BP$18&lt;=$E91,BP$19&lt;=$E91),BP$20,IF(AND(BP$18&lt;=$E91,BP$19&gt;$E91),$E91-BP$18,0))-BP90-BP89-BP88-BP87</f>
        <v>0</v>
      </c>
      <c r="BQ91" s="177"/>
      <c r="BR91" s="177">
        <f>IF(AND(BR$18&lt;=$E91,BR$19&lt;=$E91),BR$20,IF(AND(BR$18&lt;=$E91,BR$19&gt;$E91),$E91-BR$18,0))-BR90-BR89-BR88-BR87</f>
        <v>0</v>
      </c>
      <c r="BS91" s="177"/>
      <c r="BT91" s="177">
        <f>IF(AND(BT$18&lt;=$E91,BT$19&lt;=$E91),BT$20,IF(AND(BT$18&lt;=$E91,BT$19&gt;$E91),$E91-BT$18,0))-BT90-BT89-BT88-BT87</f>
        <v>0</v>
      </c>
      <c r="BU91" s="177"/>
      <c r="BV91" s="177">
        <f>IF(AND(BV$18&lt;=$E91,BV$19&lt;=$E91),BV$20,IF(AND(BV$18&lt;=$E91,BV$19&gt;$E91),$E91-BV$18,0))-BV90-BV89-BV88-BV87</f>
        <v>0</v>
      </c>
      <c r="BW91" s="177"/>
      <c r="BX91" s="177">
        <f>IF(AND(BX$18&lt;=$E91,BX$19&lt;=$E91),BX$20,IF(AND(BX$18&lt;=$E91,BX$19&gt;$E91),$E91-BX$18,0))-BX90-BX89-BX88-BX87</f>
        <v>0</v>
      </c>
      <c r="BY91" s="177"/>
      <c r="BZ91" s="177">
        <f>IF(AND(BZ$18&lt;=$E91,BZ$19&lt;=$E91),BZ$20,IF(AND(BZ$18&lt;=$E91,BZ$19&gt;$E91),$E91-BZ$18,0))-BZ90-BZ89-BZ88-BZ87</f>
        <v>0</v>
      </c>
      <c r="CA91" s="177"/>
      <c r="CB91" s="177">
        <f>IF(AND(CB$18&lt;=$E91,CB$19&lt;=$E91),CB$20,IF(AND(CB$18&lt;=$E91,CB$19&gt;$E91),$E91-CB$18,0))-CB90-CB89-CB88-CB87</f>
        <v>0</v>
      </c>
      <c r="CC91" s="177"/>
      <c r="CD91" s="177">
        <f>IF(AND(CD$18&lt;=$E91,CD$19&lt;=$E91),CD$20,IF(AND(CD$18&lt;=$E91,CD$19&gt;$E91),$E91-CD$18,0))-CD90-CD89-CD88-CD87</f>
        <v>0</v>
      </c>
      <c r="CE91" s="177"/>
      <c r="CF91" s="177">
        <f>IF(AND(CF$18&lt;=$E91,CF$19&lt;=$E91),CF$20,IF(AND(CF$18&lt;=$E91,CF$19&gt;$E91),$E91-CF$18,0))-CF90-CF89-CF88-CF87</f>
        <v>0</v>
      </c>
      <c r="CG91" s="177"/>
      <c r="CH91" s="177">
        <f>IF(AND(CH$18&lt;=$E91,CH$19&lt;=$E91),CH$20,IF(AND(CH$18&lt;=$E91,CH$19&gt;$E91),$E91-CH$18,0))-CH90-CH89-CH88-CH87</f>
        <v>0</v>
      </c>
      <c r="CI91" s="177"/>
      <c r="CJ91" s="177">
        <f>IF(AND(CJ$18&lt;=$E91,CJ$19&lt;=$E91),CJ$20,IF(AND(CJ$18&lt;=$E91,CJ$19&gt;$E91),$E91-CJ$18,0))-CJ90-CJ89-CJ88-CJ87</f>
        <v>0</v>
      </c>
      <c r="CK91" s="177"/>
      <c r="CL91" s="177">
        <f>IF(AND(CL$18&lt;=$E91,CL$19&lt;=$E91),CL$20,IF(AND(CL$18&lt;=$E91,CL$19&gt;$E91),$E91-CL$18,0))-CL90-CL89-CL88-CL87</f>
        <v>0</v>
      </c>
      <c r="CM91" s="177"/>
      <c r="CN91" s="177">
        <f>IF(AND(CN$18&lt;=$E91,CN$19&lt;=$E91),CN$20,IF(AND(CN$18&lt;=$E91,CN$19&gt;$E91),$E91-CN$18,0))-CN90-CN89-CN88-CN87</f>
        <v>0</v>
      </c>
      <c r="CO91" s="177"/>
      <c r="CP91" s="177">
        <f>IF(AND(CP$18&lt;=$E91,CP$19&lt;=$E91),CP$20,IF(AND(CP$18&lt;=$E91,CP$19&gt;$E91),$E91-CP$18,0))-CP90-CP89-CP88-CP87</f>
        <v>0</v>
      </c>
      <c r="CQ91" s="177"/>
      <c r="CR91" s="177">
        <f>IF(AND(CR$18&lt;=$E91,CR$19&lt;=$E91),CR$20,IF(AND(CR$18&lt;=$E91,CR$19&gt;$E91),$E91-CR$18,0))-CR90-CR89-CR88-CR87</f>
        <v>0</v>
      </c>
      <c r="CS91" s="177"/>
      <c r="CT91" s="177">
        <f>IF(AND(CT$18&lt;=$E91,CT$19&lt;=$E91),CT$20,IF(AND(CT$18&lt;=$E91,CT$19&gt;$E91),$E91-CT$18,0))-CT90-CT89-CT88-CT87</f>
        <v>0</v>
      </c>
      <c r="CU91" s="177"/>
      <c r="CV91" s="177">
        <f>IF(AND(CV$18&lt;=$E91,CV$19&lt;=$E91),CV$20,IF(AND(CV$18&lt;=$E91,CV$19&gt;$E91),$E91-CV$18,0))-CV90-CV89-CV88-CV87</f>
        <v>0</v>
      </c>
      <c r="CW91" s="177"/>
      <c r="CX91" s="177">
        <f>IF(AND(CX$18&lt;=$E91,CX$19&lt;=$E91),CX$20,IF(AND(CX$18&lt;=$E91,CX$19&gt;$E91),$E91-CX$18,0))-CX90-CX89-CX88-CX87</f>
        <v>0</v>
      </c>
      <c r="CY91" s="177"/>
      <c r="CZ91" s="177">
        <f>IF(AND(CZ$18&lt;=$E91,CZ$19&lt;=$E91),CZ$20,IF(AND(CZ$18&lt;=$E91,CZ$19&gt;$E91),$E91-CZ$18,0))-CZ90-CZ89-CZ88-CZ87</f>
        <v>0</v>
      </c>
      <c r="DA91" s="177"/>
      <c r="DB91" s="177">
        <f>IF(AND(DB$18&lt;=$E91,DB$19&lt;=$E91),DB$20,IF(AND(DB$18&lt;=$E91,DB$19&gt;$E91),$E91-DB$18,0))-DB90-DB89-DB88-DB87</f>
        <v>0</v>
      </c>
      <c r="DC91" s="177"/>
      <c r="DD91" s="177">
        <f>IF(AND(DD$18&lt;=$E91,DD$19&lt;=$E91),DD$20,IF(AND(DD$18&lt;=$E91,DD$19&gt;$E91),$E91-DD$18,0))-DD90-DD89-DD88-DD87</f>
        <v>0</v>
      </c>
      <c r="DE91" s="177"/>
      <c r="DF91" s="177">
        <f>IF(AND(DF$18&lt;=$E91,DF$19&lt;=$E91),DF$20,IF(AND(DF$18&lt;=$E91,DF$19&gt;$E91),$E91-DF$18,0))-DF90-DF89-DF88-DF87</f>
        <v>0</v>
      </c>
      <c r="DG91" s="177"/>
      <c r="DH91" s="177">
        <f>IF(AND(DH$18&lt;=$E91,DH$19&lt;=$E91),DH$20,IF(AND(DH$18&lt;=$E91,DH$19&gt;$E91),$E91-DH$18,0))-DH90-DH89-DH88-DH87</f>
        <v>0</v>
      </c>
      <c r="DI91" s="177"/>
      <c r="DJ91" s="177">
        <f>IF(AND(DJ$18&lt;=$E91,DJ$19&lt;=$E91),DJ$20,IF(AND(DJ$18&lt;=$E91,DJ$19&gt;$E91),$E91-DJ$18,0))-DJ90-DJ89-DJ88-DJ87</f>
        <v>0</v>
      </c>
      <c r="DK91" s="177"/>
      <c r="DL91" s="177">
        <f>IF(AND(DL$18&lt;=$E91,DL$19&lt;=$E91),DL$20,IF(AND(DL$18&lt;=$E91,DL$19&gt;$E91),$E91-DL$18,0))-DL90-DL89-DL88-DL87</f>
        <v>0</v>
      </c>
      <c r="DM91" s="177"/>
      <c r="DN91" s="177">
        <f>IF(AND(DN$18&lt;=$E91,DN$19&lt;=$E91),DN$20,IF(AND(DN$18&lt;=$E91,DN$19&gt;$E91),$E91-DN$18,0))-DN90-DN89-DN88-DN87</f>
        <v>0</v>
      </c>
      <c r="DO91" s="177"/>
      <c r="DP91" s="177">
        <f>IF(AND(DP$18&lt;=$E91,DP$19&lt;=$E91),DP$20,IF(AND(DP$18&lt;=$E91,DP$19&gt;$E91),$E91-DP$18,0))-DP90-DP89-DP88-DP87</f>
        <v>0</v>
      </c>
      <c r="DQ91" s="177"/>
      <c r="DR91" s="177">
        <f>IF(AND(DR$18&lt;=$E91,DR$19&lt;=$E91),DR$20,IF(AND(DR$18&lt;=$E91,DR$19&gt;$E91),$E91-DR$18,0))-DR90-DR89-DR88-DR87</f>
        <v>0</v>
      </c>
      <c r="DS91" s="177"/>
      <c r="DT91" s="177">
        <f>IF(AND(DT$18&lt;=$E91,DT$19&lt;=$E91),DT$20,IF(AND(DT$18&lt;=$E91,DT$19&gt;$E91),$E91-DT$18,0))-DT90-DT89-DT88-DT87</f>
        <v>0</v>
      </c>
      <c r="DU91" s="177"/>
      <c r="DV91" s="177">
        <f>IF(AND(DV$18&lt;=$E91,DV$19&lt;=$E91),DV$20,IF(AND(DV$18&lt;=$E91,DV$19&gt;$E91),$E91-DV$18,0))-DV90-DV89-DV88-DV87</f>
        <v>0</v>
      </c>
      <c r="DW91" s="177"/>
      <c r="DX91" s="177">
        <f>IF(AND(DX$18&lt;=$E91,DX$19&lt;=$E91),DX$20,IF(AND(DX$18&lt;=$E91,DX$19&gt;$E91),$E91-DX$18,0))-DX90-DX89-DX88-DX87</f>
        <v>0</v>
      </c>
      <c r="DY91" s="177"/>
      <c r="DZ91" s="178">
        <f t="shared" si="5"/>
        <v>0</v>
      </c>
    </row>
    <row r="92" spans="2:130" ht="11.25" hidden="1" customHeight="1" x14ac:dyDescent="0.2">
      <c r="B92" s="333"/>
      <c r="C92" s="335"/>
      <c r="D92" s="175"/>
      <c r="E92" s="176">
        <v>1200</v>
      </c>
      <c r="F92" s="177">
        <f>IF(AND(F$18&lt;=$E92,F$19&lt;=$E92),F$20,IF(AND(F$18&lt;=$E92,F$19&gt;$E92),$E92-F$18,0))-F91-F90-F89-F88-F87</f>
        <v>0</v>
      </c>
      <c r="G92" s="177"/>
      <c r="H92" s="177">
        <f>IF(AND(H$18&lt;=$E92,H$19&lt;=$E92),H$20,IF(AND(H$18&lt;=$E92,H$19&gt;$E92),$E92-H$18,0))-H91-H90-H89-H88-H87</f>
        <v>0</v>
      </c>
      <c r="I92" s="177"/>
      <c r="J92" s="177">
        <f>IF(AND(J$18&lt;=$E92,J$19&lt;=$E92),J$20,IF(AND(J$18&lt;=$E92,J$19&gt;$E92),$E92-J$18,0))-J91-J90-J89-J88-J87</f>
        <v>0</v>
      </c>
      <c r="K92" s="177"/>
      <c r="L92" s="177">
        <f>IF(AND(L$18&lt;=$E92,L$19&lt;=$E92),L$20,IF(AND(L$18&lt;=$E92,L$19&gt;$E92),$E92-L$18,0))-L91-L90-L89-L88-L87</f>
        <v>0</v>
      </c>
      <c r="M92" s="177"/>
      <c r="N92" s="177">
        <f>IF(AND(N$18&lt;=$E92,N$19&lt;=$E92),N$20,IF(AND(N$18&lt;=$E92,N$19&gt;$E92),$E92-N$18,0))-N91-N90-N89-N88-N87</f>
        <v>0</v>
      </c>
      <c r="O92" s="177"/>
      <c r="P92" s="177">
        <f>IF(AND(P$18&lt;=$E92,P$19&lt;=$E92),P$20,IF(AND(P$18&lt;=$E92,P$19&gt;$E92),$E92-P$18,0))-P91-P90-P89-P88-P87</f>
        <v>0</v>
      </c>
      <c r="Q92" s="177"/>
      <c r="R92" s="177">
        <f>IF(AND(R$18&lt;=$E92,R$19&lt;=$E92),R$20,IF(AND(R$18&lt;=$E92,R$19&gt;$E92),$E92-R$18,0))-R91-R90-R89-R88-R87</f>
        <v>0</v>
      </c>
      <c r="S92" s="177"/>
      <c r="T92" s="177">
        <f>IF(AND(T$18&lt;=$E92,T$19&lt;=$E92),T$20,IF(AND(T$18&lt;=$E92,T$19&gt;$E92),$E92-T$18,0))-T91-T90-T89-T88-T87</f>
        <v>0</v>
      </c>
      <c r="U92" s="177"/>
      <c r="V92" s="177">
        <f>IF(AND(V$18&lt;=$E92,V$19&lt;=$E92),V$20,IF(AND(V$18&lt;=$E92,V$19&gt;$E92),$E92-V$18,0))-V91-V90-V89-V88-V87</f>
        <v>0</v>
      </c>
      <c r="W92" s="177"/>
      <c r="X92" s="177">
        <f>IF(AND(X$18&lt;=$E92,X$19&lt;=$E92),X$20,IF(AND(X$18&lt;=$E92,X$19&gt;$E92),$E92-X$18,0))-X91-X90-X89-X88-X87</f>
        <v>0</v>
      </c>
      <c r="Y92" s="177"/>
      <c r="Z92" s="177">
        <f>IF(AND(Z$18&lt;=$E92,Z$19&lt;=$E92),Z$20,IF(AND(Z$18&lt;=$E92,Z$19&gt;$E92),$E92-Z$18,0))-Z91-Z90-Z89-Z88-Z87</f>
        <v>0</v>
      </c>
      <c r="AA92" s="177"/>
      <c r="AB92" s="177">
        <f>IF(AND(AB$18&lt;=$E92,AB$19&lt;=$E92),AB$20,IF(AND(AB$18&lt;=$E92,AB$19&gt;$E92),$E92-AB$18,0))-AB91-AB90-AB89-AB88-AB87</f>
        <v>0</v>
      </c>
      <c r="AC92" s="177"/>
      <c r="AD92" s="177">
        <f>IF(AND(AD$18&lt;=$E92,AD$19&lt;=$E92),AD$20,IF(AND(AD$18&lt;=$E92,AD$19&gt;$E92),$E92-AD$18,0))-AD91-AD90-AD89-AD88-AD87</f>
        <v>0</v>
      </c>
      <c r="AE92" s="177"/>
      <c r="AF92" s="177">
        <f>IF(AND(AF$18&lt;=$E92,AF$19&lt;=$E92),AF$20,IF(AND(AF$18&lt;=$E92,AF$19&gt;$E92),$E92-AF$18,0))-AF91-AF90-AF89-AF88-AF87</f>
        <v>0</v>
      </c>
      <c r="AG92" s="177"/>
      <c r="AH92" s="177">
        <f>IF(AND(AH$18&lt;=$E92,AH$19&lt;=$E92),AH$20,IF(AND(AH$18&lt;=$E92,AH$19&gt;$E92),$E92-AH$18,0))-AH91-AH90-AH89-AH88-AH87</f>
        <v>0</v>
      </c>
      <c r="AI92" s="177"/>
      <c r="AJ92" s="177">
        <f>IF(AND(AJ$18&lt;=$E92,AJ$19&lt;=$E92),AJ$20,IF(AND(AJ$18&lt;=$E92,AJ$19&gt;$E92),$E92-AJ$18,0))-AJ91-AJ90-AJ89-AJ88-AJ87</f>
        <v>0</v>
      </c>
      <c r="AK92" s="177"/>
      <c r="AL92" s="177">
        <f>IF(AND(AL$18&lt;=$E92,AL$19&lt;=$E92),AL$20,IF(AND(AL$18&lt;=$E92,AL$19&gt;$E92),$E92-AL$18,0))-AL91-AL90-AL89-AL88-AL87</f>
        <v>0</v>
      </c>
      <c r="AM92" s="177"/>
      <c r="AN92" s="177">
        <f>IF(AND(AN$18&lt;=$E92,AN$19&lt;=$E92),AN$20,IF(AND(AN$18&lt;=$E92,AN$19&gt;$E92),$E92-AN$18,0))-AN91-AN90-AN89-AN88-AN87</f>
        <v>0</v>
      </c>
      <c r="AO92" s="177"/>
      <c r="AP92" s="177">
        <f>IF(AND(AP$18&lt;=$E92,AP$19&lt;=$E92),AP$20,IF(AND(AP$18&lt;=$E92,AP$19&gt;$E92),$E92-AP$18,0))-AP91-AP90-AP89-AP88-AP87</f>
        <v>0</v>
      </c>
      <c r="AQ92" s="177"/>
      <c r="AR92" s="177">
        <f>IF(AND(AR$18&lt;=$E92,AR$19&lt;=$E92),AR$20,IF(AND(AR$18&lt;=$E92,AR$19&gt;$E92),$E92-AR$18,0))-AR91-AR90-AR89-AR88-AR87</f>
        <v>0</v>
      </c>
      <c r="AS92" s="177"/>
      <c r="AT92" s="177">
        <f>IF(AND(AT$18&lt;=$E92,AT$19&lt;=$E92),AT$20,IF(AND(AT$18&lt;=$E92,AT$19&gt;$E92),$E92-AT$18,0))-AT91-AT90-AT89-AT88-AT87</f>
        <v>0</v>
      </c>
      <c r="AU92" s="177"/>
      <c r="AV92" s="177">
        <f>IF(AND(AV$18&lt;=$E92,AV$19&lt;=$E92),AV$20,IF(AND(AV$18&lt;=$E92,AV$19&gt;$E92),$E92-AV$18,0))-AV91-AV90-AV89-AV88-AV87</f>
        <v>0</v>
      </c>
      <c r="AW92" s="177"/>
      <c r="AX92" s="177">
        <f>IF(AND(AX$18&lt;=$E92,AX$19&lt;=$E92),AX$20,IF(AND(AX$18&lt;=$E92,AX$19&gt;$E92),$E92-AX$18,0))-AX91-AX90-AX89-AX88-AX87</f>
        <v>0</v>
      </c>
      <c r="AY92" s="177"/>
      <c r="AZ92" s="177">
        <f>IF(AND(AZ$18&lt;=$E92,AZ$19&lt;=$E92),AZ$20,IF(AND(AZ$18&lt;=$E92,AZ$19&gt;$E92),$E92-AZ$18,0))-AZ91-AZ90-AZ89-AZ88-AZ87</f>
        <v>0</v>
      </c>
      <c r="BA92" s="177"/>
      <c r="BB92" s="177">
        <f>IF(AND(BB$18&lt;=$E92,BB$19&lt;=$E92),BB$20,IF(AND(BB$18&lt;=$E92,BB$19&gt;$E92),$E92-BB$18,0))-BB91-BB90-BB89-BB88-BB87</f>
        <v>0</v>
      </c>
      <c r="BC92" s="177"/>
      <c r="BD92" s="177">
        <f>IF(AND(BD$18&lt;=$E92,BD$19&lt;=$E92),BD$20,IF(AND(BD$18&lt;=$E92,BD$19&gt;$E92),$E92-BD$18,0))-BD91-BD90-BD89-BD88-BD87</f>
        <v>0</v>
      </c>
      <c r="BE92" s="177"/>
      <c r="BF92" s="177">
        <f>IF(AND(BF$18&lt;=$E92,BF$19&lt;=$E92),BF$20,IF(AND(BF$18&lt;=$E92,BF$19&gt;$E92),$E92-BF$18,0))-BF91-BF90-BF89-BF88-BF87</f>
        <v>0</v>
      </c>
      <c r="BG92" s="177"/>
      <c r="BH92" s="177">
        <f>IF(AND(BH$18&lt;=$E92,BH$19&lt;=$E92),BH$20,IF(AND(BH$18&lt;=$E92,BH$19&gt;$E92),$E92-BH$18,0))-BH91-BH90-BH89-BH88-BH87</f>
        <v>0</v>
      </c>
      <c r="BI92" s="177"/>
      <c r="BJ92" s="177">
        <f>IF(AND(BJ$18&lt;=$E92,BJ$19&lt;=$E92),BJ$20,IF(AND(BJ$18&lt;=$E92,BJ$19&gt;$E92),$E92-BJ$18,0))-BJ91-BJ90-BJ89-BJ88-BJ87</f>
        <v>0</v>
      </c>
      <c r="BK92" s="177"/>
      <c r="BL92" s="177">
        <f>IF(AND(BL$18&lt;=$E92,BL$19&lt;=$E92),BL$20,IF(AND(BL$18&lt;=$E92,BL$19&gt;$E92),$E92-BL$18,0))-BL91-BL90-BL89-BL88-BL87</f>
        <v>0</v>
      </c>
      <c r="BM92" s="177"/>
      <c r="BN92" s="177">
        <f>IF(AND(BN$18&lt;=$E92,BN$19&lt;=$E92),BN$20,IF(AND(BN$18&lt;=$E92,BN$19&gt;$E92),$E92-BN$18,0))-BN91-BN90-BN89-BN88-BN87</f>
        <v>0</v>
      </c>
      <c r="BO92" s="177"/>
      <c r="BP92" s="177">
        <f>IF(AND(BP$18&lt;=$E92,BP$19&lt;=$E92),BP$20,IF(AND(BP$18&lt;=$E92,BP$19&gt;$E92),$E92-BP$18,0))-BP91-BP90-BP89-BP88-BP87</f>
        <v>0</v>
      </c>
      <c r="BQ92" s="177"/>
      <c r="BR92" s="177">
        <f>IF(AND(BR$18&lt;=$E92,BR$19&lt;=$E92),BR$20,IF(AND(BR$18&lt;=$E92,BR$19&gt;$E92),$E92-BR$18,0))-BR91-BR90-BR89-BR88-BR87</f>
        <v>0</v>
      </c>
      <c r="BS92" s="177"/>
      <c r="BT92" s="177">
        <f>IF(AND(BT$18&lt;=$E92,BT$19&lt;=$E92),BT$20,IF(AND(BT$18&lt;=$E92,BT$19&gt;$E92),$E92-BT$18,0))-BT91-BT90-BT89-BT88-BT87</f>
        <v>0</v>
      </c>
      <c r="BU92" s="177"/>
      <c r="BV92" s="177">
        <f>IF(AND(BV$18&lt;=$E92,BV$19&lt;=$E92),BV$20,IF(AND(BV$18&lt;=$E92,BV$19&gt;$E92),$E92-BV$18,0))-BV91-BV90-BV89-BV88-BV87</f>
        <v>0</v>
      </c>
      <c r="BW92" s="177"/>
      <c r="BX92" s="177">
        <f>IF(AND(BX$18&lt;=$E92,BX$19&lt;=$E92),BX$20,IF(AND(BX$18&lt;=$E92,BX$19&gt;$E92),$E92-BX$18,0))-BX91-BX90-BX89-BX88-BX87</f>
        <v>0</v>
      </c>
      <c r="BY92" s="177"/>
      <c r="BZ92" s="177">
        <f>IF(AND(BZ$18&lt;=$E92,BZ$19&lt;=$E92),BZ$20,IF(AND(BZ$18&lt;=$E92,BZ$19&gt;$E92),$E92-BZ$18,0))-BZ91-BZ90-BZ89-BZ88-BZ87</f>
        <v>0</v>
      </c>
      <c r="CA92" s="177"/>
      <c r="CB92" s="177">
        <f>IF(AND(CB$18&lt;=$E92,CB$19&lt;=$E92),CB$20,IF(AND(CB$18&lt;=$E92,CB$19&gt;$E92),$E92-CB$18,0))-CB91-CB90-CB89-CB88-CB87</f>
        <v>0</v>
      </c>
      <c r="CC92" s="177"/>
      <c r="CD92" s="177">
        <f>IF(AND(CD$18&lt;=$E92,CD$19&lt;=$E92),CD$20,IF(AND(CD$18&lt;=$E92,CD$19&gt;$E92),$E92-CD$18,0))-CD91-CD90-CD89-CD88-CD87</f>
        <v>0</v>
      </c>
      <c r="CE92" s="177"/>
      <c r="CF92" s="177">
        <f>IF(AND(CF$18&lt;=$E92,CF$19&lt;=$E92),CF$20,IF(AND(CF$18&lt;=$E92,CF$19&gt;$E92),$E92-CF$18,0))-CF91-CF90-CF89-CF88-CF87</f>
        <v>0</v>
      </c>
      <c r="CG92" s="177"/>
      <c r="CH92" s="177">
        <f>IF(AND(CH$18&lt;=$E92,CH$19&lt;=$E92),CH$20,IF(AND(CH$18&lt;=$E92,CH$19&gt;$E92),$E92-CH$18,0))-CH91-CH90-CH89-CH88-CH87</f>
        <v>0</v>
      </c>
      <c r="CI92" s="177"/>
      <c r="CJ92" s="177">
        <f>IF(AND(CJ$18&lt;=$E92,CJ$19&lt;=$E92),CJ$20,IF(AND(CJ$18&lt;=$E92,CJ$19&gt;$E92),$E92-CJ$18,0))-CJ91-CJ90-CJ89-CJ88-CJ87</f>
        <v>0</v>
      </c>
      <c r="CK92" s="177"/>
      <c r="CL92" s="177">
        <f>IF(AND(CL$18&lt;=$E92,CL$19&lt;=$E92),CL$20,IF(AND(CL$18&lt;=$E92,CL$19&gt;$E92),$E92-CL$18,0))-CL91-CL90-CL89-CL88-CL87</f>
        <v>0</v>
      </c>
      <c r="CM92" s="177"/>
      <c r="CN92" s="177">
        <f>IF(AND(CN$18&lt;=$E92,CN$19&lt;=$E92),CN$20,IF(AND(CN$18&lt;=$E92,CN$19&gt;$E92),$E92-CN$18,0))-CN91-CN90-CN89-CN88-CN87</f>
        <v>0</v>
      </c>
      <c r="CO92" s="177"/>
      <c r="CP92" s="177">
        <f>IF(AND(CP$18&lt;=$E92,CP$19&lt;=$E92),CP$20,IF(AND(CP$18&lt;=$E92,CP$19&gt;$E92),$E92-CP$18,0))-CP91-CP90-CP89-CP88-CP87</f>
        <v>0</v>
      </c>
      <c r="CQ92" s="177"/>
      <c r="CR92" s="177">
        <f>IF(AND(CR$18&lt;=$E92,CR$19&lt;=$E92),CR$20,IF(AND(CR$18&lt;=$E92,CR$19&gt;$E92),$E92-CR$18,0))-CR91-CR90-CR89-CR88-CR87</f>
        <v>0</v>
      </c>
      <c r="CS92" s="177"/>
      <c r="CT92" s="177">
        <f>IF(AND(CT$18&lt;=$E92,CT$19&lt;=$E92),CT$20,IF(AND(CT$18&lt;=$E92,CT$19&gt;$E92),$E92-CT$18,0))-CT91-CT90-CT89-CT88-CT87</f>
        <v>0</v>
      </c>
      <c r="CU92" s="177"/>
      <c r="CV92" s="177">
        <f>IF(AND(CV$18&lt;=$E92,CV$19&lt;=$E92),CV$20,IF(AND(CV$18&lt;=$E92,CV$19&gt;$E92),$E92-CV$18,0))-CV91-CV90-CV89-CV88-CV87</f>
        <v>0</v>
      </c>
      <c r="CW92" s="177"/>
      <c r="CX92" s="177">
        <f>IF(AND(CX$18&lt;=$E92,CX$19&lt;=$E92),CX$20,IF(AND(CX$18&lt;=$E92,CX$19&gt;$E92),$E92-CX$18,0))-CX91-CX90-CX89-CX88-CX87</f>
        <v>0</v>
      </c>
      <c r="CY92" s="177"/>
      <c r="CZ92" s="177">
        <f>IF(AND(CZ$18&lt;=$E92,CZ$19&lt;=$E92),CZ$20,IF(AND(CZ$18&lt;=$E92,CZ$19&gt;$E92),$E92-CZ$18,0))-CZ91-CZ90-CZ89-CZ88-CZ87</f>
        <v>0</v>
      </c>
      <c r="DA92" s="177"/>
      <c r="DB92" s="177">
        <f>IF(AND(DB$18&lt;=$E92,DB$19&lt;=$E92),DB$20,IF(AND(DB$18&lt;=$E92,DB$19&gt;$E92),$E92-DB$18,0))-DB91-DB90-DB89-DB88-DB87</f>
        <v>0</v>
      </c>
      <c r="DC92" s="177"/>
      <c r="DD92" s="177">
        <f>IF(AND(DD$18&lt;=$E92,DD$19&lt;=$E92),DD$20,IF(AND(DD$18&lt;=$E92,DD$19&gt;$E92),$E92-DD$18,0))-DD91-DD90-DD89-DD88-DD87</f>
        <v>0</v>
      </c>
      <c r="DE92" s="177"/>
      <c r="DF92" s="177">
        <f>IF(AND(DF$18&lt;=$E92,DF$19&lt;=$E92),DF$20,IF(AND(DF$18&lt;=$E92,DF$19&gt;$E92),$E92-DF$18,0))-DF91-DF90-DF89-DF88-DF87</f>
        <v>0</v>
      </c>
      <c r="DG92" s="177"/>
      <c r="DH92" s="177">
        <f>IF(AND(DH$18&lt;=$E92,DH$19&lt;=$E92),DH$20,IF(AND(DH$18&lt;=$E92,DH$19&gt;$E92),$E92-DH$18,0))-DH91-DH90-DH89-DH88-DH87</f>
        <v>0</v>
      </c>
      <c r="DI92" s="177"/>
      <c r="DJ92" s="177">
        <f>IF(AND(DJ$18&lt;=$E92,DJ$19&lt;=$E92),DJ$20,IF(AND(DJ$18&lt;=$E92,DJ$19&gt;$E92),$E92-DJ$18,0))-DJ91-DJ90-DJ89-DJ88-DJ87</f>
        <v>0</v>
      </c>
      <c r="DK92" s="177"/>
      <c r="DL92" s="177">
        <f>IF(AND(DL$18&lt;=$E92,DL$19&lt;=$E92),DL$20,IF(AND(DL$18&lt;=$E92,DL$19&gt;$E92),$E92-DL$18,0))-DL91-DL90-DL89-DL88-DL87</f>
        <v>0</v>
      </c>
      <c r="DM92" s="177"/>
      <c r="DN92" s="177">
        <f>IF(AND(DN$18&lt;=$E92,DN$19&lt;=$E92),DN$20,IF(AND(DN$18&lt;=$E92,DN$19&gt;$E92),$E92-DN$18,0))-DN91-DN90-DN89-DN88-DN87</f>
        <v>0</v>
      </c>
      <c r="DO92" s="177"/>
      <c r="DP92" s="177">
        <f>IF(AND(DP$18&lt;=$E92,DP$19&lt;=$E92),DP$20,IF(AND(DP$18&lt;=$E92,DP$19&gt;$E92),$E92-DP$18,0))-DP91-DP90-DP89-DP88-DP87</f>
        <v>0</v>
      </c>
      <c r="DQ92" s="177"/>
      <c r="DR92" s="177">
        <f>IF(AND(DR$18&lt;=$E92,DR$19&lt;=$E92),DR$20,IF(AND(DR$18&lt;=$E92,DR$19&gt;$E92),$E92-DR$18,0))-DR91-DR90-DR89-DR88-DR87</f>
        <v>0</v>
      </c>
      <c r="DS92" s="177"/>
      <c r="DT92" s="177">
        <f>IF(AND(DT$18&lt;=$E92,DT$19&lt;=$E92),DT$20,IF(AND(DT$18&lt;=$E92,DT$19&gt;$E92),$E92-DT$18,0))-DT91-DT90-DT89-DT88-DT87</f>
        <v>0</v>
      </c>
      <c r="DU92" s="177"/>
      <c r="DV92" s="177">
        <f>IF(AND(DV$18&lt;=$E92,DV$19&lt;=$E92),DV$20,IF(AND(DV$18&lt;=$E92,DV$19&gt;$E92),$E92-DV$18,0))-DV91-DV90-DV89-DV88-DV87</f>
        <v>0</v>
      </c>
      <c r="DW92" s="177"/>
      <c r="DX92" s="177">
        <f>IF(AND(DX$18&lt;=$E92,DX$19&lt;=$E92),DX$20,IF(AND(DX$18&lt;=$E92,DX$19&gt;$E92),$E92-DX$18,0))-DX91-DX90-DX89-DX88-DX87</f>
        <v>0</v>
      </c>
      <c r="DY92" s="177"/>
      <c r="DZ92" s="178">
        <f t="shared" si="5"/>
        <v>0</v>
      </c>
    </row>
    <row r="93" spans="2:130" ht="11.25" hidden="1" customHeight="1" x14ac:dyDescent="0.2">
      <c r="B93" s="333"/>
      <c r="C93" s="335"/>
      <c r="D93" s="175"/>
      <c r="E93" s="176">
        <v>2000</v>
      </c>
      <c r="F93" s="177">
        <f>IF(AND(F$18&lt;=$E93,F$19&lt;=$E93),F$20,IF(AND(F$18&lt;=$E93,F$19&gt;$E93),$E93-F$18,0))-F92-F91-F90-F89-F88-F87</f>
        <v>0</v>
      </c>
      <c r="G93" s="177"/>
      <c r="H93" s="177">
        <f>IF(AND(H$18&lt;=$E93,H$19&lt;=$E93),H$20,IF(AND(H$18&lt;=$E93,H$19&gt;$E93),$E93-H$18,0))-H92-H91-H90-H89-H88-H87</f>
        <v>0</v>
      </c>
      <c r="I93" s="177"/>
      <c r="J93" s="177">
        <f>IF(AND(J$18&lt;=$E93,J$19&lt;=$E93),J$20,IF(AND(J$18&lt;=$E93,J$19&gt;$E93),$E93-J$18,0))-J92-J91-J90-J89-J88-J87</f>
        <v>0</v>
      </c>
      <c r="K93" s="177"/>
      <c r="L93" s="177">
        <f>IF(AND(L$18&lt;=$E93,L$19&lt;=$E93),L$20,IF(AND(L$18&lt;=$E93,L$19&gt;$E93),$E93-L$18,0))-L92-L91-L90-L89-L88-L87</f>
        <v>0</v>
      </c>
      <c r="M93" s="177"/>
      <c r="N93" s="177">
        <f>IF(AND(N$18&lt;=$E93,N$19&lt;=$E93),N$20,IF(AND(N$18&lt;=$E93,N$19&gt;$E93),$E93-N$18,0))-N92-N91-N90-N89-N88-N87</f>
        <v>0</v>
      </c>
      <c r="O93" s="177"/>
      <c r="P93" s="177">
        <f>IF(AND(P$18&lt;=$E93,P$19&lt;=$E93),P$20,IF(AND(P$18&lt;=$E93,P$19&gt;$E93),$E93-P$18,0))-P92-P91-P90-P89-P88-P87</f>
        <v>0</v>
      </c>
      <c r="Q93" s="177"/>
      <c r="R93" s="177">
        <f>IF(AND(R$18&lt;=$E93,R$19&lt;=$E93),R$20,IF(AND(R$18&lt;=$E93,R$19&gt;$E93),$E93-R$18,0))-R92-R91-R90-R89-R88-R87</f>
        <v>0</v>
      </c>
      <c r="S93" s="177"/>
      <c r="T93" s="177">
        <f>IF(AND(T$18&lt;=$E93,T$19&lt;=$E93),T$20,IF(AND(T$18&lt;=$E93,T$19&gt;$E93),$E93-T$18,0))-T92-T91-T90-T89-T88-T87</f>
        <v>0</v>
      </c>
      <c r="U93" s="177"/>
      <c r="V93" s="177">
        <f>IF(AND(V$18&lt;=$E93,V$19&lt;=$E93),V$20,IF(AND(V$18&lt;=$E93,V$19&gt;$E93),$E93-V$18,0))-V92-V91-V90-V89-V88-V87</f>
        <v>0</v>
      </c>
      <c r="W93" s="177"/>
      <c r="X93" s="177">
        <f>IF(AND(X$18&lt;=$E93,X$19&lt;=$E93),X$20,IF(AND(X$18&lt;=$E93,X$19&gt;$E93),$E93-X$18,0))-X92-X91-X90-X89-X88-X87</f>
        <v>0</v>
      </c>
      <c r="Y93" s="177"/>
      <c r="Z93" s="177">
        <f>IF(AND(Z$18&lt;=$E93,Z$19&lt;=$E93),Z$20,IF(AND(Z$18&lt;=$E93,Z$19&gt;$E93),$E93-Z$18,0))-Z92-Z91-Z90-Z89-Z88-Z87</f>
        <v>0</v>
      </c>
      <c r="AA93" s="177"/>
      <c r="AB93" s="177">
        <f>IF(AND(AB$18&lt;=$E93,AB$19&lt;=$E93),AB$20,IF(AND(AB$18&lt;=$E93,AB$19&gt;$E93),$E93-AB$18,0))-AB92-AB91-AB90-AB89-AB88-AB87</f>
        <v>0</v>
      </c>
      <c r="AC93" s="177"/>
      <c r="AD93" s="177">
        <f>IF(AND(AD$18&lt;=$E93,AD$19&lt;=$E93),AD$20,IF(AND(AD$18&lt;=$E93,AD$19&gt;$E93),$E93-AD$18,0))-AD92-AD91-AD90-AD89-AD88-AD87</f>
        <v>0</v>
      </c>
      <c r="AE93" s="177"/>
      <c r="AF93" s="177">
        <f>IF(AND(AF$18&lt;=$E93,AF$19&lt;=$E93),AF$20,IF(AND(AF$18&lt;=$E93,AF$19&gt;$E93),$E93-AF$18,0))-AF92-AF91-AF90-AF89-AF88-AF87</f>
        <v>0</v>
      </c>
      <c r="AG93" s="177"/>
      <c r="AH93" s="177">
        <f>IF(AND(AH$18&lt;=$E93,AH$19&lt;=$E93),AH$20,IF(AND(AH$18&lt;=$E93,AH$19&gt;$E93),$E93-AH$18,0))-AH92-AH91-AH90-AH89-AH88-AH87</f>
        <v>0</v>
      </c>
      <c r="AI93" s="177"/>
      <c r="AJ93" s="177">
        <f>IF(AND(AJ$18&lt;=$E93,AJ$19&lt;=$E93),AJ$20,IF(AND(AJ$18&lt;=$E93,AJ$19&gt;$E93),$E93-AJ$18,0))-AJ92-AJ91-AJ90-AJ89-AJ88-AJ87</f>
        <v>0</v>
      </c>
      <c r="AK93" s="177"/>
      <c r="AL93" s="177">
        <f>IF(AND(AL$18&lt;=$E93,AL$19&lt;=$E93),AL$20,IF(AND(AL$18&lt;=$E93,AL$19&gt;$E93),$E93-AL$18,0))-AL92-AL91-AL90-AL89-AL88-AL87</f>
        <v>0</v>
      </c>
      <c r="AM93" s="177"/>
      <c r="AN93" s="177">
        <f>IF(AND(AN$18&lt;=$E93,AN$19&lt;=$E93),AN$20,IF(AND(AN$18&lt;=$E93,AN$19&gt;$E93),$E93-AN$18,0))-AN92-AN91-AN90-AN89-AN88-AN87</f>
        <v>0</v>
      </c>
      <c r="AO93" s="177"/>
      <c r="AP93" s="177">
        <f>IF(AND(AP$18&lt;=$E93,AP$19&lt;=$E93),AP$20,IF(AND(AP$18&lt;=$E93,AP$19&gt;$E93),$E93-AP$18,0))-AP92-AP91-AP90-AP89-AP88-AP87</f>
        <v>0</v>
      </c>
      <c r="AQ93" s="177"/>
      <c r="AR93" s="177">
        <f>IF(AND(AR$18&lt;=$E93,AR$19&lt;=$E93),AR$20,IF(AND(AR$18&lt;=$E93,AR$19&gt;$E93),$E93-AR$18,0))-AR92-AR91-AR90-AR89-AR88-AR87</f>
        <v>0</v>
      </c>
      <c r="AS93" s="177"/>
      <c r="AT93" s="177">
        <f>IF(AND(AT$18&lt;=$E93,AT$19&lt;=$E93),AT$20,IF(AND(AT$18&lt;=$E93,AT$19&gt;$E93),$E93-AT$18,0))-AT92-AT91-AT90-AT89-AT88-AT87</f>
        <v>0</v>
      </c>
      <c r="AU93" s="177"/>
      <c r="AV93" s="177">
        <f>IF(AND(AV$18&lt;=$E93,AV$19&lt;=$E93),AV$20,IF(AND(AV$18&lt;=$E93,AV$19&gt;$E93),$E93-AV$18,0))-AV92-AV91-AV90-AV89-AV88-AV87</f>
        <v>0</v>
      </c>
      <c r="AW93" s="177"/>
      <c r="AX93" s="177">
        <f>IF(AND(AX$18&lt;=$E93,AX$19&lt;=$E93),AX$20,IF(AND(AX$18&lt;=$E93,AX$19&gt;$E93),$E93-AX$18,0))-AX92-AX91-AX90-AX89-AX88-AX87</f>
        <v>0</v>
      </c>
      <c r="AY93" s="177"/>
      <c r="AZ93" s="177">
        <f>IF(AND(AZ$18&lt;=$E93,AZ$19&lt;=$E93),AZ$20,IF(AND(AZ$18&lt;=$E93,AZ$19&gt;$E93),$E93-AZ$18,0))-AZ92-AZ91-AZ90-AZ89-AZ88-AZ87</f>
        <v>0</v>
      </c>
      <c r="BA93" s="177"/>
      <c r="BB93" s="177">
        <f>IF(AND(BB$18&lt;=$E93,BB$19&lt;=$E93),BB$20,IF(AND(BB$18&lt;=$E93,BB$19&gt;$E93),$E93-BB$18,0))-BB92-BB91-BB90-BB89-BB88-BB87</f>
        <v>0</v>
      </c>
      <c r="BC93" s="177"/>
      <c r="BD93" s="177">
        <f>IF(AND(BD$18&lt;=$E93,BD$19&lt;=$E93),BD$20,IF(AND(BD$18&lt;=$E93,BD$19&gt;$E93),$E93-BD$18,0))-BD92-BD91-BD90-BD89-BD88-BD87</f>
        <v>0</v>
      </c>
      <c r="BE93" s="177"/>
      <c r="BF93" s="177">
        <f>IF(AND(BF$18&lt;=$E93,BF$19&lt;=$E93),BF$20,IF(AND(BF$18&lt;=$E93,BF$19&gt;$E93),$E93-BF$18,0))-BF92-BF91-BF90-BF89-BF88-BF87</f>
        <v>0</v>
      </c>
      <c r="BG93" s="177"/>
      <c r="BH93" s="177">
        <f>IF(AND(BH$18&lt;=$E93,BH$19&lt;=$E93),BH$20,IF(AND(BH$18&lt;=$E93,BH$19&gt;$E93),$E93-BH$18,0))-BH92-BH91-BH90-BH89-BH88-BH87</f>
        <v>0</v>
      </c>
      <c r="BI93" s="177"/>
      <c r="BJ93" s="177">
        <f>IF(AND(BJ$18&lt;=$E93,BJ$19&lt;=$E93),BJ$20,IF(AND(BJ$18&lt;=$E93,BJ$19&gt;$E93),$E93-BJ$18,0))-BJ92-BJ91-BJ90-BJ89-BJ88-BJ87</f>
        <v>0</v>
      </c>
      <c r="BK93" s="177"/>
      <c r="BL93" s="177">
        <f>IF(AND(BL$18&lt;=$E93,BL$19&lt;=$E93),BL$20,IF(AND(BL$18&lt;=$E93,BL$19&gt;$E93),$E93-BL$18,0))-BL92-BL91-BL90-BL89-BL88-BL87</f>
        <v>0</v>
      </c>
      <c r="BM93" s="177"/>
      <c r="BN93" s="177">
        <f>IF(AND(BN$18&lt;=$E93,BN$19&lt;=$E93),BN$20,IF(AND(BN$18&lt;=$E93,BN$19&gt;$E93),$E93-BN$18,0))-BN92-BN91-BN90-BN89-BN88-BN87</f>
        <v>0</v>
      </c>
      <c r="BO93" s="177"/>
      <c r="BP93" s="177">
        <f>IF(AND(BP$18&lt;=$E93,BP$19&lt;=$E93),BP$20,IF(AND(BP$18&lt;=$E93,BP$19&gt;$E93),$E93-BP$18,0))-BP92-BP91-BP90-BP89-BP88-BP87</f>
        <v>0</v>
      </c>
      <c r="BQ93" s="177"/>
      <c r="BR93" s="177">
        <f>IF(AND(BR$18&lt;=$E93,BR$19&lt;=$E93),BR$20,IF(AND(BR$18&lt;=$E93,BR$19&gt;$E93),$E93-BR$18,0))-BR92-BR91-BR90-BR89-BR88-BR87</f>
        <v>0</v>
      </c>
      <c r="BS93" s="177"/>
      <c r="BT93" s="177">
        <f>IF(AND(BT$18&lt;=$E93,BT$19&lt;=$E93),BT$20,IF(AND(BT$18&lt;=$E93,BT$19&gt;$E93),$E93-BT$18,0))-BT92-BT91-BT90-BT89-BT88-BT87</f>
        <v>0</v>
      </c>
      <c r="BU93" s="177"/>
      <c r="BV93" s="177">
        <f>IF(AND(BV$18&lt;=$E93,BV$19&lt;=$E93),BV$20,IF(AND(BV$18&lt;=$E93,BV$19&gt;$E93),$E93-BV$18,0))-BV92-BV91-BV90-BV89-BV88-BV87</f>
        <v>0</v>
      </c>
      <c r="BW93" s="177"/>
      <c r="BX93" s="177">
        <f>IF(AND(BX$18&lt;=$E93,BX$19&lt;=$E93),BX$20,IF(AND(BX$18&lt;=$E93,BX$19&gt;$E93),$E93-BX$18,0))-BX92-BX91-BX90-BX89-BX88-BX87</f>
        <v>0</v>
      </c>
      <c r="BY93" s="177"/>
      <c r="BZ93" s="177">
        <f>IF(AND(BZ$18&lt;=$E93,BZ$19&lt;=$E93),BZ$20,IF(AND(BZ$18&lt;=$E93,BZ$19&gt;$E93),$E93-BZ$18,0))-BZ92-BZ91-BZ90-BZ89-BZ88-BZ87</f>
        <v>0</v>
      </c>
      <c r="CA93" s="177"/>
      <c r="CB93" s="177">
        <f>IF(AND(CB$18&lt;=$E93,CB$19&lt;=$E93),CB$20,IF(AND(CB$18&lt;=$E93,CB$19&gt;$E93),$E93-CB$18,0))-CB92-CB91-CB90-CB89-CB88-CB87</f>
        <v>0</v>
      </c>
      <c r="CC93" s="177"/>
      <c r="CD93" s="177">
        <f>IF(AND(CD$18&lt;=$E93,CD$19&lt;=$E93),CD$20,IF(AND(CD$18&lt;=$E93,CD$19&gt;$E93),$E93-CD$18,0))-CD92-CD91-CD90-CD89-CD88-CD87</f>
        <v>0</v>
      </c>
      <c r="CE93" s="177"/>
      <c r="CF93" s="177">
        <f>IF(AND(CF$18&lt;=$E93,CF$19&lt;=$E93),CF$20,IF(AND(CF$18&lt;=$E93,CF$19&gt;$E93),$E93-CF$18,0))-CF92-CF91-CF90-CF89-CF88-CF87</f>
        <v>0</v>
      </c>
      <c r="CG93" s="177"/>
      <c r="CH93" s="177">
        <f>IF(AND(CH$18&lt;=$E93,CH$19&lt;=$E93),CH$20,IF(AND(CH$18&lt;=$E93,CH$19&gt;$E93),$E93-CH$18,0))-CH92-CH91-CH90-CH89-CH88-CH87</f>
        <v>0</v>
      </c>
      <c r="CI93" s="177"/>
      <c r="CJ93" s="177">
        <f>IF(AND(CJ$18&lt;=$E93,CJ$19&lt;=$E93),CJ$20,IF(AND(CJ$18&lt;=$E93,CJ$19&gt;$E93),$E93-CJ$18,0))-CJ92-CJ91-CJ90-CJ89-CJ88-CJ87</f>
        <v>0</v>
      </c>
      <c r="CK93" s="177"/>
      <c r="CL93" s="177">
        <f>IF(AND(CL$18&lt;=$E93,CL$19&lt;=$E93),CL$20,IF(AND(CL$18&lt;=$E93,CL$19&gt;$E93),$E93-CL$18,0))-CL92-CL91-CL90-CL89-CL88-CL87</f>
        <v>0</v>
      </c>
      <c r="CM93" s="177"/>
      <c r="CN93" s="177">
        <f>IF(AND(CN$18&lt;=$E93,CN$19&lt;=$E93),CN$20,IF(AND(CN$18&lt;=$E93,CN$19&gt;$E93),$E93-CN$18,0))-CN92-CN91-CN90-CN89-CN88-CN87</f>
        <v>0</v>
      </c>
      <c r="CO93" s="177"/>
      <c r="CP93" s="177">
        <f>IF(AND(CP$18&lt;=$E93,CP$19&lt;=$E93),CP$20,IF(AND(CP$18&lt;=$E93,CP$19&gt;$E93),$E93-CP$18,0))-CP92-CP91-CP90-CP89-CP88-CP87</f>
        <v>0</v>
      </c>
      <c r="CQ93" s="177"/>
      <c r="CR93" s="177">
        <f>IF(AND(CR$18&lt;=$E93,CR$19&lt;=$E93),CR$20,IF(AND(CR$18&lt;=$E93,CR$19&gt;$E93),$E93-CR$18,0))-CR92-CR91-CR90-CR89-CR88-CR87</f>
        <v>0</v>
      </c>
      <c r="CS93" s="177"/>
      <c r="CT93" s="177">
        <f>IF(AND(CT$18&lt;=$E93,CT$19&lt;=$E93),CT$20,IF(AND(CT$18&lt;=$E93,CT$19&gt;$E93),$E93-CT$18,0))-CT92-CT91-CT90-CT89-CT88-CT87</f>
        <v>0</v>
      </c>
      <c r="CU93" s="177"/>
      <c r="CV93" s="177">
        <f>IF(AND(CV$18&lt;=$E93,CV$19&lt;=$E93),CV$20,IF(AND(CV$18&lt;=$E93,CV$19&gt;$E93),$E93-CV$18,0))-CV92-CV91-CV90-CV89-CV88-CV87</f>
        <v>0</v>
      </c>
      <c r="CW93" s="177"/>
      <c r="CX93" s="177">
        <f>IF(AND(CX$18&lt;=$E93,CX$19&lt;=$E93),CX$20,IF(AND(CX$18&lt;=$E93,CX$19&gt;$E93),$E93-CX$18,0))-CX92-CX91-CX90-CX89-CX88-CX87</f>
        <v>0</v>
      </c>
      <c r="CY93" s="177"/>
      <c r="CZ93" s="177">
        <f>IF(AND(CZ$18&lt;=$E93,CZ$19&lt;=$E93),CZ$20,IF(AND(CZ$18&lt;=$E93,CZ$19&gt;$E93),$E93-CZ$18,0))-CZ92-CZ91-CZ90-CZ89-CZ88-CZ87</f>
        <v>0</v>
      </c>
      <c r="DA93" s="177"/>
      <c r="DB93" s="177">
        <f>IF(AND(DB$18&lt;=$E93,DB$19&lt;=$E93),DB$20,IF(AND(DB$18&lt;=$E93,DB$19&gt;$E93),$E93-DB$18,0))-DB92-DB91-DB90-DB89-DB88-DB87</f>
        <v>0</v>
      </c>
      <c r="DC93" s="177"/>
      <c r="DD93" s="177">
        <f>IF(AND(DD$18&lt;=$E93,DD$19&lt;=$E93),DD$20,IF(AND(DD$18&lt;=$E93,DD$19&gt;$E93),$E93-DD$18,0))-DD92-DD91-DD90-DD89-DD88-DD87</f>
        <v>0</v>
      </c>
      <c r="DE93" s="177"/>
      <c r="DF93" s="177">
        <f>IF(AND(DF$18&lt;=$E93,DF$19&lt;=$E93),DF$20,IF(AND(DF$18&lt;=$E93,DF$19&gt;$E93),$E93-DF$18,0))-DF92-DF91-DF90-DF89-DF88-DF87</f>
        <v>0</v>
      </c>
      <c r="DG93" s="177"/>
      <c r="DH93" s="177">
        <f>IF(AND(DH$18&lt;=$E93,DH$19&lt;=$E93),DH$20,IF(AND(DH$18&lt;=$E93,DH$19&gt;$E93),$E93-DH$18,0))-DH92-DH91-DH90-DH89-DH88-DH87</f>
        <v>0</v>
      </c>
      <c r="DI93" s="177"/>
      <c r="DJ93" s="177">
        <f>IF(AND(DJ$18&lt;=$E93,DJ$19&lt;=$E93),DJ$20,IF(AND(DJ$18&lt;=$E93,DJ$19&gt;$E93),$E93-DJ$18,0))-DJ92-DJ91-DJ90-DJ89-DJ88-DJ87</f>
        <v>0</v>
      </c>
      <c r="DK93" s="177"/>
      <c r="DL93" s="177">
        <f>IF(AND(DL$18&lt;=$E93,DL$19&lt;=$E93),DL$20,IF(AND(DL$18&lt;=$E93,DL$19&gt;$E93),$E93-DL$18,0))-DL92-DL91-DL90-DL89-DL88-DL87</f>
        <v>0</v>
      </c>
      <c r="DM93" s="177"/>
      <c r="DN93" s="177">
        <f>IF(AND(DN$18&lt;=$E93,DN$19&lt;=$E93),DN$20,IF(AND(DN$18&lt;=$E93,DN$19&gt;$E93),$E93-DN$18,0))-DN92-DN91-DN90-DN89-DN88-DN87</f>
        <v>0</v>
      </c>
      <c r="DO93" s="177"/>
      <c r="DP93" s="177">
        <f>IF(AND(DP$18&lt;=$E93,DP$19&lt;=$E93),DP$20,IF(AND(DP$18&lt;=$E93,DP$19&gt;$E93),$E93-DP$18,0))-DP92-DP91-DP90-DP89-DP88-DP87</f>
        <v>0</v>
      </c>
      <c r="DQ93" s="177"/>
      <c r="DR93" s="177">
        <f>IF(AND(DR$18&lt;=$E93,DR$19&lt;=$E93),DR$20,IF(AND(DR$18&lt;=$E93,DR$19&gt;$E93),$E93-DR$18,0))-DR92-DR91-DR90-DR89-DR88-DR87</f>
        <v>0</v>
      </c>
      <c r="DS93" s="177"/>
      <c r="DT93" s="177">
        <f>IF(AND(DT$18&lt;=$E93,DT$19&lt;=$E93),DT$20,IF(AND(DT$18&lt;=$E93,DT$19&gt;$E93),$E93-DT$18,0))-DT92-DT91-DT90-DT89-DT88-DT87</f>
        <v>0</v>
      </c>
      <c r="DU93" s="177"/>
      <c r="DV93" s="177">
        <f>IF(AND(DV$18&lt;=$E93,DV$19&lt;=$E93),DV$20,IF(AND(DV$18&lt;=$E93,DV$19&gt;$E93),$E93-DV$18,0))-DV92-DV91-DV90-DV89-DV88-DV87</f>
        <v>0</v>
      </c>
      <c r="DW93" s="177"/>
      <c r="DX93" s="177">
        <f>IF(AND(DX$18&lt;=$E93,DX$19&lt;=$E93),DX$20,IF(AND(DX$18&lt;=$E93,DX$19&gt;$E93),$E93-DX$18,0))-DX92-DX91-DX90-DX89-DX88-DX87</f>
        <v>0</v>
      </c>
      <c r="DY93" s="177"/>
      <c r="DZ93" s="178">
        <f t="shared" si="5"/>
        <v>0</v>
      </c>
    </row>
    <row r="94" spans="2:130" ht="11.25" hidden="1" customHeight="1" x14ac:dyDescent="0.2">
      <c r="B94" s="333"/>
      <c r="C94" s="335"/>
      <c r="D94" s="175"/>
      <c r="E94" s="176">
        <v>2000</v>
      </c>
      <c r="F94" s="177">
        <f>IF(AND(F$18&lt;=$E94,F$19&lt;=$E94),F$20,IF(AND(F$18&lt;=$E94,F$19&gt;$E94),$E94-F$18,0))-F93-F92-F91-F90-F89-F88-F87</f>
        <v>0</v>
      </c>
      <c r="G94" s="177"/>
      <c r="H94" s="177">
        <f>IF(AND(H$18&lt;=$E94,H$19&lt;=$E94),H$20,IF(AND(H$18&lt;=$E94,H$19&gt;$E94),$E94-H$18,0))-H93-H92-H91-H90-H89-H88-H87</f>
        <v>0</v>
      </c>
      <c r="I94" s="177"/>
      <c r="J94" s="177">
        <f>IF(AND(J$18&lt;=$E94,J$19&lt;=$E94),J$20,IF(AND(J$18&lt;=$E94,J$19&gt;$E94),$E94-J$18,0))-J93-J92-J91-J90-J89-J88-J87</f>
        <v>0</v>
      </c>
      <c r="K94" s="177"/>
      <c r="L94" s="177">
        <f>IF(AND(L$18&lt;=$E94,L$19&lt;=$E94),L$20,IF(AND(L$18&lt;=$E94,L$19&gt;$E94),$E94-L$18,0))-L93-L92-L91-L90-L89-L88-L87</f>
        <v>0</v>
      </c>
      <c r="M94" s="177"/>
      <c r="N94" s="177">
        <f>IF(AND(N$18&lt;=$E94,N$19&lt;=$E94),N$20,IF(AND(N$18&lt;=$E94,N$19&gt;$E94),$E94-N$18,0))-N93-N92-N91-N90-N89-N88-N87</f>
        <v>0</v>
      </c>
      <c r="O94" s="177"/>
      <c r="P94" s="177">
        <f>IF(AND(P$18&lt;=$E94,P$19&lt;=$E94),P$20,IF(AND(P$18&lt;=$E94,P$19&gt;$E94),$E94-P$18,0))-P93-P92-P91-P90-P89-P88-P87</f>
        <v>0</v>
      </c>
      <c r="Q94" s="177"/>
      <c r="R94" s="177">
        <f>IF(AND(R$18&lt;=$E94,R$19&lt;=$E94),R$20,IF(AND(R$18&lt;=$E94,R$19&gt;$E94),$E94-R$18,0))-R93-R92-R91-R90-R89-R88-R87</f>
        <v>0</v>
      </c>
      <c r="S94" s="177"/>
      <c r="T94" s="177">
        <f>IF(AND(T$18&lt;=$E94,T$19&lt;=$E94),T$20,IF(AND(T$18&lt;=$E94,T$19&gt;$E94),$E94-T$18,0))-T93-T92-T91-T90-T89-T88-T87</f>
        <v>0</v>
      </c>
      <c r="U94" s="177"/>
      <c r="V94" s="177">
        <f>IF(AND(V$18&lt;=$E94,V$19&lt;=$E94),V$20,IF(AND(V$18&lt;=$E94,V$19&gt;$E94),$E94-V$18,0))-V93-V92-V91-V90-V89-V88-V87</f>
        <v>0</v>
      </c>
      <c r="W94" s="177"/>
      <c r="X94" s="177">
        <f>IF(AND(X$18&lt;=$E94,X$19&lt;=$E94),X$20,IF(AND(X$18&lt;=$E94,X$19&gt;$E94),$E94-X$18,0))-X93-X92-X91-X90-X89-X88-X87</f>
        <v>0</v>
      </c>
      <c r="Y94" s="177"/>
      <c r="Z94" s="177">
        <f>IF(AND(Z$18&lt;=$E94,Z$19&lt;=$E94),Z$20,IF(AND(Z$18&lt;=$E94,Z$19&gt;$E94),$E94-Z$18,0))-Z93-Z92-Z91-Z90-Z89-Z88-Z87</f>
        <v>0</v>
      </c>
      <c r="AA94" s="177"/>
      <c r="AB94" s="177">
        <f>IF(AND(AB$18&lt;=$E94,AB$19&lt;=$E94),AB$20,IF(AND(AB$18&lt;=$E94,AB$19&gt;$E94),$E94-AB$18,0))-AB93-AB92-AB91-AB90-AB89-AB88-AB87</f>
        <v>0</v>
      </c>
      <c r="AC94" s="177"/>
      <c r="AD94" s="177">
        <f>IF(AND(AD$18&lt;=$E94,AD$19&lt;=$E94),AD$20,IF(AND(AD$18&lt;=$E94,AD$19&gt;$E94),$E94-AD$18,0))-AD93-AD92-AD91-AD90-AD89-AD88-AD87</f>
        <v>0</v>
      </c>
      <c r="AE94" s="177"/>
      <c r="AF94" s="177">
        <f>IF(AND(AF$18&lt;=$E94,AF$19&lt;=$E94),AF$20,IF(AND(AF$18&lt;=$E94,AF$19&gt;$E94),$E94-AF$18,0))-AF93-AF92-AF91-AF90-AF89-AF88-AF87</f>
        <v>0</v>
      </c>
      <c r="AG94" s="177"/>
      <c r="AH94" s="177">
        <f>IF(AND(AH$18&lt;=$E94,AH$19&lt;=$E94),AH$20,IF(AND(AH$18&lt;=$E94,AH$19&gt;$E94),$E94-AH$18,0))-AH93-AH92-AH91-AH90-AH89-AH88-AH87</f>
        <v>0</v>
      </c>
      <c r="AI94" s="177"/>
      <c r="AJ94" s="177">
        <f>IF(AND(AJ$18&lt;=$E94,AJ$19&lt;=$E94),AJ$20,IF(AND(AJ$18&lt;=$E94,AJ$19&gt;$E94),$E94-AJ$18,0))-AJ93-AJ92-AJ91-AJ90-AJ89-AJ88-AJ87</f>
        <v>0</v>
      </c>
      <c r="AK94" s="177"/>
      <c r="AL94" s="177">
        <f>IF(AND(AL$18&lt;=$E94,AL$19&lt;=$E94),AL$20,IF(AND(AL$18&lt;=$E94,AL$19&gt;$E94),$E94-AL$18,0))-AL93-AL92-AL91-AL90-AL89-AL88-AL87</f>
        <v>0</v>
      </c>
      <c r="AM94" s="177"/>
      <c r="AN94" s="177">
        <f>IF(AND(AN$18&lt;=$E94,AN$19&lt;=$E94),AN$20,IF(AND(AN$18&lt;=$E94,AN$19&gt;$E94),$E94-AN$18,0))-AN93-AN92-AN91-AN90-AN89-AN88-AN87</f>
        <v>0</v>
      </c>
      <c r="AO94" s="177"/>
      <c r="AP94" s="177">
        <f>IF(AND(AP$18&lt;=$E94,AP$19&lt;=$E94),AP$20,IF(AND(AP$18&lt;=$E94,AP$19&gt;$E94),$E94-AP$18,0))-AP93-AP92-AP91-AP90-AP89-AP88-AP87</f>
        <v>0</v>
      </c>
      <c r="AQ94" s="177"/>
      <c r="AR94" s="177">
        <f>IF(AND(AR$18&lt;=$E94,AR$19&lt;=$E94),AR$20,IF(AND(AR$18&lt;=$E94,AR$19&gt;$E94),$E94-AR$18,0))-AR93-AR92-AR91-AR90-AR89-AR88-AR87</f>
        <v>0</v>
      </c>
      <c r="AS94" s="177"/>
      <c r="AT94" s="177">
        <f>IF(AND(AT$18&lt;=$E94,AT$19&lt;=$E94),AT$20,IF(AND(AT$18&lt;=$E94,AT$19&gt;$E94),$E94-AT$18,0))-AT93-AT92-AT91-AT90-AT89-AT88-AT87</f>
        <v>0</v>
      </c>
      <c r="AU94" s="177"/>
      <c r="AV94" s="177">
        <f>IF(AND(AV$18&lt;=$E94,AV$19&lt;=$E94),AV$20,IF(AND(AV$18&lt;=$E94,AV$19&gt;$E94),$E94-AV$18,0))-AV93-AV92-AV91-AV90-AV89-AV88-AV87</f>
        <v>0</v>
      </c>
      <c r="AW94" s="177"/>
      <c r="AX94" s="177">
        <f>IF(AND(AX$18&lt;=$E94,AX$19&lt;=$E94),AX$20,IF(AND(AX$18&lt;=$E94,AX$19&gt;$E94),$E94-AX$18,0))-AX93-AX92-AX91-AX90-AX89-AX88-AX87</f>
        <v>0</v>
      </c>
      <c r="AY94" s="177"/>
      <c r="AZ94" s="177">
        <f>IF(AND(AZ$18&lt;=$E94,AZ$19&lt;=$E94),AZ$20,IF(AND(AZ$18&lt;=$E94,AZ$19&gt;$E94),$E94-AZ$18,0))-AZ93-AZ92-AZ91-AZ90-AZ89-AZ88-AZ87</f>
        <v>0</v>
      </c>
      <c r="BA94" s="177"/>
      <c r="BB94" s="177">
        <f>IF(AND(BB$18&lt;=$E94,BB$19&lt;=$E94),BB$20,IF(AND(BB$18&lt;=$E94,BB$19&gt;$E94),$E94-BB$18,0))-BB93-BB92-BB91-BB90-BB89-BB88-BB87</f>
        <v>0</v>
      </c>
      <c r="BC94" s="177"/>
      <c r="BD94" s="177">
        <f>IF(AND(BD$18&lt;=$E94,BD$19&lt;=$E94),BD$20,IF(AND(BD$18&lt;=$E94,BD$19&gt;$E94),$E94-BD$18,0))-BD93-BD92-BD91-BD90-BD89-BD88-BD87</f>
        <v>0</v>
      </c>
      <c r="BE94" s="177"/>
      <c r="BF94" s="177">
        <f>IF(AND(BF$18&lt;=$E94,BF$19&lt;=$E94),BF$20,IF(AND(BF$18&lt;=$E94,BF$19&gt;$E94),$E94-BF$18,0))-BF93-BF92-BF91-BF90-BF89-BF88-BF87</f>
        <v>0</v>
      </c>
      <c r="BG94" s="177"/>
      <c r="BH94" s="177">
        <f>IF(AND(BH$18&lt;=$E94,BH$19&lt;=$E94),BH$20,IF(AND(BH$18&lt;=$E94,BH$19&gt;$E94),$E94-BH$18,0))-BH93-BH92-BH91-BH90-BH89-BH88-BH87</f>
        <v>0</v>
      </c>
      <c r="BI94" s="177"/>
      <c r="BJ94" s="177">
        <f>IF(AND(BJ$18&lt;=$E94,BJ$19&lt;=$E94),BJ$20,IF(AND(BJ$18&lt;=$E94,BJ$19&gt;$E94),$E94-BJ$18,0))-BJ93-BJ92-BJ91-BJ90-BJ89-BJ88-BJ87</f>
        <v>0</v>
      </c>
      <c r="BK94" s="177"/>
      <c r="BL94" s="177">
        <f>IF(AND(BL$18&lt;=$E94,BL$19&lt;=$E94),BL$20,IF(AND(BL$18&lt;=$E94,BL$19&gt;$E94),$E94-BL$18,0))-BL93-BL92-BL91-BL90-BL89-BL88-BL87</f>
        <v>0</v>
      </c>
      <c r="BM94" s="177"/>
      <c r="BN94" s="177">
        <f>IF(AND(BN$18&lt;=$E94,BN$19&lt;=$E94),BN$20,IF(AND(BN$18&lt;=$E94,BN$19&gt;$E94),$E94-BN$18,0))-BN93-BN92-BN91-BN90-BN89-BN88-BN87</f>
        <v>0</v>
      </c>
      <c r="BO94" s="177"/>
      <c r="BP94" s="177">
        <f>IF(AND(BP$18&lt;=$E94,BP$19&lt;=$E94),BP$20,IF(AND(BP$18&lt;=$E94,BP$19&gt;$E94),$E94-BP$18,0))-BP93-BP92-BP91-BP90-BP89-BP88-BP87</f>
        <v>0</v>
      </c>
      <c r="BQ94" s="177"/>
      <c r="BR94" s="177">
        <f>IF(AND(BR$18&lt;=$E94,BR$19&lt;=$E94),BR$20,IF(AND(BR$18&lt;=$E94,BR$19&gt;$E94),$E94-BR$18,0))-BR93-BR92-BR91-BR90-BR89-BR88-BR87</f>
        <v>0</v>
      </c>
      <c r="BS94" s="177"/>
      <c r="BT94" s="177">
        <f>IF(AND(BT$18&lt;=$E94,BT$19&lt;=$E94),BT$20,IF(AND(BT$18&lt;=$E94,BT$19&gt;$E94),$E94-BT$18,0))-BT93-BT92-BT91-BT90-BT89-BT88-BT87</f>
        <v>0</v>
      </c>
      <c r="BU94" s="177"/>
      <c r="BV94" s="177">
        <f>IF(AND(BV$18&lt;=$E94,BV$19&lt;=$E94),BV$20,IF(AND(BV$18&lt;=$E94,BV$19&gt;$E94),$E94-BV$18,0))-BV93-BV92-BV91-BV90-BV89-BV88-BV87</f>
        <v>0</v>
      </c>
      <c r="BW94" s="177"/>
      <c r="BX94" s="177">
        <f>IF(AND(BX$18&lt;=$E94,BX$19&lt;=$E94),BX$20,IF(AND(BX$18&lt;=$E94,BX$19&gt;$E94),$E94-BX$18,0))-BX93-BX92-BX91-BX90-BX89-BX88-BX87</f>
        <v>0</v>
      </c>
      <c r="BY94" s="177"/>
      <c r="BZ94" s="177">
        <f>IF(AND(BZ$18&lt;=$E94,BZ$19&lt;=$E94),BZ$20,IF(AND(BZ$18&lt;=$E94,BZ$19&gt;$E94),$E94-BZ$18,0))-BZ93-BZ92-BZ91-BZ90-BZ89-BZ88-BZ87</f>
        <v>0</v>
      </c>
      <c r="CA94" s="177"/>
      <c r="CB94" s="177">
        <f>IF(AND(CB$18&lt;=$E94,CB$19&lt;=$E94),CB$20,IF(AND(CB$18&lt;=$E94,CB$19&gt;$E94),$E94-CB$18,0))-CB93-CB92-CB91-CB90-CB89-CB88-CB87</f>
        <v>0</v>
      </c>
      <c r="CC94" s="177"/>
      <c r="CD94" s="177">
        <f>IF(AND(CD$18&lt;=$E94,CD$19&lt;=$E94),CD$20,IF(AND(CD$18&lt;=$E94,CD$19&gt;$E94),$E94-CD$18,0))-CD93-CD92-CD91-CD90-CD89-CD88-CD87</f>
        <v>0</v>
      </c>
      <c r="CE94" s="177"/>
      <c r="CF94" s="177">
        <f>IF(AND(CF$18&lt;=$E94,CF$19&lt;=$E94),CF$20,IF(AND(CF$18&lt;=$E94,CF$19&gt;$E94),$E94-CF$18,0))-CF93-CF92-CF91-CF90-CF89-CF88-CF87</f>
        <v>0</v>
      </c>
      <c r="CG94" s="177"/>
      <c r="CH94" s="177">
        <f>IF(AND(CH$18&lt;=$E94,CH$19&lt;=$E94),CH$20,IF(AND(CH$18&lt;=$E94,CH$19&gt;$E94),$E94-CH$18,0))-CH93-CH92-CH91-CH90-CH89-CH88-CH87</f>
        <v>0</v>
      </c>
      <c r="CI94" s="177"/>
      <c r="CJ94" s="177">
        <f>IF(AND(CJ$18&lt;=$E94,CJ$19&lt;=$E94),CJ$20,IF(AND(CJ$18&lt;=$E94,CJ$19&gt;$E94),$E94-CJ$18,0))-CJ93-CJ92-CJ91-CJ90-CJ89-CJ88-CJ87</f>
        <v>0</v>
      </c>
      <c r="CK94" s="177"/>
      <c r="CL94" s="177">
        <f>IF(AND(CL$18&lt;=$E94,CL$19&lt;=$E94),CL$20,IF(AND(CL$18&lt;=$E94,CL$19&gt;$E94),$E94-CL$18,0))-CL93-CL92-CL91-CL90-CL89-CL88-CL87</f>
        <v>0</v>
      </c>
      <c r="CM94" s="177"/>
      <c r="CN94" s="177">
        <f>IF(AND(CN$18&lt;=$E94,CN$19&lt;=$E94),CN$20,IF(AND(CN$18&lt;=$E94,CN$19&gt;$E94),$E94-CN$18,0))-CN93-CN92-CN91-CN90-CN89-CN88-CN87</f>
        <v>0</v>
      </c>
      <c r="CO94" s="177"/>
      <c r="CP94" s="177">
        <f>IF(AND(CP$18&lt;=$E94,CP$19&lt;=$E94),CP$20,IF(AND(CP$18&lt;=$E94,CP$19&gt;$E94),$E94-CP$18,0))-CP93-CP92-CP91-CP90-CP89-CP88-CP87</f>
        <v>0</v>
      </c>
      <c r="CQ94" s="177"/>
      <c r="CR94" s="177">
        <f>IF(AND(CR$18&lt;=$E94,CR$19&lt;=$E94),CR$20,IF(AND(CR$18&lt;=$E94,CR$19&gt;$E94),$E94-CR$18,0))-CR93-CR92-CR91-CR90-CR89-CR88-CR87</f>
        <v>0</v>
      </c>
      <c r="CS94" s="177"/>
      <c r="CT94" s="177">
        <f>IF(AND(CT$18&lt;=$E94,CT$19&lt;=$E94),CT$20,IF(AND(CT$18&lt;=$E94,CT$19&gt;$E94),$E94-CT$18,0))-CT93-CT92-CT91-CT90-CT89-CT88-CT87</f>
        <v>0</v>
      </c>
      <c r="CU94" s="177"/>
      <c r="CV94" s="177">
        <f>IF(AND(CV$18&lt;=$E94,CV$19&lt;=$E94),CV$20,IF(AND(CV$18&lt;=$E94,CV$19&gt;$E94),$E94-CV$18,0))-CV93-CV92-CV91-CV90-CV89-CV88-CV87</f>
        <v>0</v>
      </c>
      <c r="CW94" s="177"/>
      <c r="CX94" s="177">
        <f>IF(AND(CX$18&lt;=$E94,CX$19&lt;=$E94),CX$20,IF(AND(CX$18&lt;=$E94,CX$19&gt;$E94),$E94-CX$18,0))-CX93-CX92-CX91-CX90-CX89-CX88-CX87</f>
        <v>0</v>
      </c>
      <c r="CY94" s="177"/>
      <c r="CZ94" s="177">
        <f>IF(AND(CZ$18&lt;=$E94,CZ$19&lt;=$E94),CZ$20,IF(AND(CZ$18&lt;=$E94,CZ$19&gt;$E94),$E94-CZ$18,0))-CZ93-CZ92-CZ91-CZ90-CZ89-CZ88-CZ87</f>
        <v>0</v>
      </c>
      <c r="DA94" s="177"/>
      <c r="DB94" s="177">
        <f>IF(AND(DB$18&lt;=$E94,DB$19&lt;=$E94),DB$20,IF(AND(DB$18&lt;=$E94,DB$19&gt;$E94),$E94-DB$18,0))-DB93-DB92-DB91-DB90-DB89-DB88-DB87</f>
        <v>0</v>
      </c>
      <c r="DC94" s="177"/>
      <c r="DD94" s="177">
        <f>IF(AND(DD$18&lt;=$E94,DD$19&lt;=$E94),DD$20,IF(AND(DD$18&lt;=$E94,DD$19&gt;$E94),$E94-DD$18,0))-DD93-DD92-DD91-DD90-DD89-DD88-DD87</f>
        <v>0</v>
      </c>
      <c r="DE94" s="177"/>
      <c r="DF94" s="177">
        <f>IF(AND(DF$18&lt;=$E94,DF$19&lt;=$E94),DF$20,IF(AND(DF$18&lt;=$E94,DF$19&gt;$E94),$E94-DF$18,0))-DF93-DF92-DF91-DF90-DF89-DF88-DF87</f>
        <v>0</v>
      </c>
      <c r="DG94" s="177"/>
      <c r="DH94" s="177">
        <f>IF(AND(DH$18&lt;=$E94,DH$19&lt;=$E94),DH$20,IF(AND(DH$18&lt;=$E94,DH$19&gt;$E94),$E94-DH$18,0))-DH93-DH92-DH91-DH90-DH89-DH88-DH87</f>
        <v>0</v>
      </c>
      <c r="DI94" s="177"/>
      <c r="DJ94" s="177">
        <f>IF(AND(DJ$18&lt;=$E94,DJ$19&lt;=$E94),DJ$20,IF(AND(DJ$18&lt;=$E94,DJ$19&gt;$E94),$E94-DJ$18,0))-DJ93-DJ92-DJ91-DJ90-DJ89-DJ88-DJ87</f>
        <v>0</v>
      </c>
      <c r="DK94" s="177"/>
      <c r="DL94" s="177">
        <f>IF(AND(DL$18&lt;=$E94,DL$19&lt;=$E94),DL$20,IF(AND(DL$18&lt;=$E94,DL$19&gt;$E94),$E94-DL$18,0))-DL93-DL92-DL91-DL90-DL89-DL88-DL87</f>
        <v>0</v>
      </c>
      <c r="DM94" s="177"/>
      <c r="DN94" s="177">
        <f>IF(AND(DN$18&lt;=$E94,DN$19&lt;=$E94),DN$20,IF(AND(DN$18&lt;=$E94,DN$19&gt;$E94),$E94-DN$18,0))-DN93-DN92-DN91-DN90-DN89-DN88-DN87</f>
        <v>0</v>
      </c>
      <c r="DO94" s="177"/>
      <c r="DP94" s="177">
        <f>IF(AND(DP$18&lt;=$E94,DP$19&lt;=$E94),DP$20,IF(AND(DP$18&lt;=$E94,DP$19&gt;$E94),$E94-DP$18,0))-DP93-DP92-DP91-DP90-DP89-DP88-DP87</f>
        <v>0</v>
      </c>
      <c r="DQ94" s="177"/>
      <c r="DR94" s="177">
        <f>IF(AND(DR$18&lt;=$E94,DR$19&lt;=$E94),DR$20,IF(AND(DR$18&lt;=$E94,DR$19&gt;$E94),$E94-DR$18,0))-DR93-DR92-DR91-DR90-DR89-DR88-DR87</f>
        <v>0</v>
      </c>
      <c r="DS94" s="177"/>
      <c r="DT94" s="177">
        <f>IF(AND(DT$18&lt;=$E94,DT$19&lt;=$E94),DT$20,IF(AND(DT$18&lt;=$E94,DT$19&gt;$E94),$E94-DT$18,0))-DT93-DT92-DT91-DT90-DT89-DT88-DT87</f>
        <v>0</v>
      </c>
      <c r="DU94" s="177"/>
      <c r="DV94" s="177">
        <f>IF(AND(DV$18&lt;=$E94,DV$19&lt;=$E94),DV$20,IF(AND(DV$18&lt;=$E94,DV$19&gt;$E94),$E94-DV$18,0))-DV93-DV92-DV91-DV90-DV89-DV88-DV87</f>
        <v>0</v>
      </c>
      <c r="DW94" s="177"/>
      <c r="DX94" s="177">
        <f>IF(AND(DX$18&lt;=$E94,DX$19&lt;=$E94),DX$20,IF(AND(DX$18&lt;=$E94,DX$19&gt;$E94),$E94-DX$18,0))-DX93-DX92-DX91-DX90-DX89-DX88-DX87</f>
        <v>0</v>
      </c>
      <c r="DY94" s="177"/>
      <c r="DZ94" s="178">
        <f t="shared" si="5"/>
        <v>0</v>
      </c>
    </row>
    <row r="95" spans="2:130" ht="11.25" hidden="1" customHeight="1" x14ac:dyDescent="0.2">
      <c r="B95" s="333"/>
      <c r="C95" s="335"/>
      <c r="D95" s="175"/>
      <c r="E95" s="176">
        <v>2000</v>
      </c>
      <c r="F95" s="177">
        <f>IF(AND(F$18&lt;=$E95,F$19&lt;=$E95),F$20,IF(AND(F$18&lt;=$E95,F$19&gt;$E95),$E95-F$18,0))-F94-F93-F92-F91-F90-F89-F88-F87</f>
        <v>0</v>
      </c>
      <c r="G95" s="177"/>
      <c r="H95" s="177">
        <f>IF(AND(H$18&lt;=$E95,H$19&lt;=$E95),H$20,IF(AND(H$18&lt;=$E95,H$19&gt;$E95),$E95-H$18,0))-H94-H93-H92-H91-H90-H89-H88-H87</f>
        <v>0</v>
      </c>
      <c r="I95" s="177"/>
      <c r="J95" s="177">
        <f>IF(AND(J$18&lt;=$E95,J$19&lt;=$E95),J$20,IF(AND(J$18&lt;=$E95,J$19&gt;$E95),$E95-J$18,0))-J94-J93-J92-J91-J90-J89-J88-J87</f>
        <v>0</v>
      </c>
      <c r="K95" s="177"/>
      <c r="L95" s="177">
        <f>IF(AND(L$18&lt;=$E95,L$19&lt;=$E95),L$20,IF(AND(L$18&lt;=$E95,L$19&gt;$E95),$E95-L$18,0))-L94-L93-L92-L91-L90-L89-L88-L87</f>
        <v>0</v>
      </c>
      <c r="M95" s="177"/>
      <c r="N95" s="177">
        <f>IF(AND(N$18&lt;=$E95,N$19&lt;=$E95),N$20,IF(AND(N$18&lt;=$E95,N$19&gt;$E95),$E95-N$18,0))-N94-N93-N92-N91-N90-N89-N88-N87</f>
        <v>0</v>
      </c>
      <c r="O95" s="177"/>
      <c r="P95" s="177">
        <f>IF(AND(P$18&lt;=$E95,P$19&lt;=$E95),P$20,IF(AND(P$18&lt;=$E95,P$19&gt;$E95),$E95-P$18,0))-P94-P93-P92-P91-P90-P89-P88-P87</f>
        <v>0</v>
      </c>
      <c r="Q95" s="177"/>
      <c r="R95" s="177">
        <f>IF(AND(R$18&lt;=$E95,R$19&lt;=$E95),R$20,IF(AND(R$18&lt;=$E95,R$19&gt;$E95),$E95-R$18,0))-R94-R93-R92-R91-R90-R89-R88-R87</f>
        <v>0</v>
      </c>
      <c r="S95" s="177"/>
      <c r="T95" s="177">
        <f>IF(AND(T$18&lt;=$E95,T$19&lt;=$E95),T$20,IF(AND(T$18&lt;=$E95,T$19&gt;$E95),$E95-T$18,0))-T94-T93-T92-T91-T90-T89-T88-T87</f>
        <v>0</v>
      </c>
      <c r="U95" s="177"/>
      <c r="V95" s="177">
        <f>IF(AND(V$18&lt;=$E95,V$19&lt;=$E95),V$20,IF(AND(V$18&lt;=$E95,V$19&gt;$E95),$E95-V$18,0))-V94-V93-V92-V91-V90-V89-V88-V87</f>
        <v>0</v>
      </c>
      <c r="W95" s="177"/>
      <c r="X95" s="177">
        <f>IF(AND(X$18&lt;=$E95,X$19&lt;=$E95),X$20,IF(AND(X$18&lt;=$E95,X$19&gt;$E95),$E95-X$18,0))-X94-X93-X92-X91-X90-X89-X88-X87</f>
        <v>0</v>
      </c>
      <c r="Y95" s="177"/>
      <c r="Z95" s="177">
        <f>IF(AND(Z$18&lt;=$E95,Z$19&lt;=$E95),Z$20,IF(AND(Z$18&lt;=$E95,Z$19&gt;$E95),$E95-Z$18,0))-Z94-Z93-Z92-Z91-Z90-Z89-Z88-Z87</f>
        <v>0</v>
      </c>
      <c r="AA95" s="177"/>
      <c r="AB95" s="177">
        <f>IF(AND(AB$18&lt;=$E95,AB$19&lt;=$E95),AB$20,IF(AND(AB$18&lt;=$E95,AB$19&gt;$E95),$E95-AB$18,0))-AB94-AB93-AB92-AB91-AB90-AB89-AB88-AB87</f>
        <v>0</v>
      </c>
      <c r="AC95" s="177"/>
      <c r="AD95" s="177">
        <f>IF(AND(AD$18&lt;=$E95,AD$19&lt;=$E95),AD$20,IF(AND(AD$18&lt;=$E95,AD$19&gt;$E95),$E95-AD$18,0))-AD94-AD93-AD92-AD91-AD90-AD89-AD88-AD87</f>
        <v>0</v>
      </c>
      <c r="AE95" s="177"/>
      <c r="AF95" s="177">
        <f>IF(AND(AF$18&lt;=$E95,AF$19&lt;=$E95),AF$20,IF(AND(AF$18&lt;=$E95,AF$19&gt;$E95),$E95-AF$18,0))-AF94-AF93-AF92-AF91-AF90-AF89-AF88-AF87</f>
        <v>0</v>
      </c>
      <c r="AG95" s="177"/>
      <c r="AH95" s="177">
        <f>IF(AND(AH$18&lt;=$E95,AH$19&lt;=$E95),AH$20,IF(AND(AH$18&lt;=$E95,AH$19&gt;$E95),$E95-AH$18,0))-AH94-AH93-AH92-AH91-AH90-AH89-AH88-AH87</f>
        <v>0</v>
      </c>
      <c r="AI95" s="177"/>
      <c r="AJ95" s="177">
        <f>IF(AND(AJ$18&lt;=$E95,AJ$19&lt;=$E95),AJ$20,IF(AND(AJ$18&lt;=$E95,AJ$19&gt;$E95),$E95-AJ$18,0))-AJ94-AJ93-AJ92-AJ91-AJ90-AJ89-AJ88-AJ87</f>
        <v>0</v>
      </c>
      <c r="AK95" s="177"/>
      <c r="AL95" s="177">
        <f>IF(AND(AL$18&lt;=$E95,AL$19&lt;=$E95),AL$20,IF(AND(AL$18&lt;=$E95,AL$19&gt;$E95),$E95-AL$18,0))-AL94-AL93-AL92-AL91-AL90-AL89-AL88-AL87</f>
        <v>0</v>
      </c>
      <c r="AM95" s="177"/>
      <c r="AN95" s="177">
        <f>IF(AND(AN$18&lt;=$E95,AN$19&lt;=$E95),AN$20,IF(AND(AN$18&lt;=$E95,AN$19&gt;$E95),$E95-AN$18,0))-AN94-AN93-AN92-AN91-AN90-AN89-AN88-AN87</f>
        <v>0</v>
      </c>
      <c r="AO95" s="177"/>
      <c r="AP95" s="177">
        <f>IF(AND(AP$18&lt;=$E95,AP$19&lt;=$E95),AP$20,IF(AND(AP$18&lt;=$E95,AP$19&gt;$E95),$E95-AP$18,0))-AP94-AP93-AP92-AP91-AP90-AP89-AP88-AP87</f>
        <v>0</v>
      </c>
      <c r="AQ95" s="177"/>
      <c r="AR95" s="177">
        <f>IF(AND(AR$18&lt;=$E95,AR$19&lt;=$E95),AR$20,IF(AND(AR$18&lt;=$E95,AR$19&gt;$E95),$E95-AR$18,0))-AR94-AR93-AR92-AR91-AR90-AR89-AR88-AR87</f>
        <v>0</v>
      </c>
      <c r="AS95" s="177"/>
      <c r="AT95" s="177">
        <f>IF(AND(AT$18&lt;=$E95,AT$19&lt;=$E95),AT$20,IF(AND(AT$18&lt;=$E95,AT$19&gt;$E95),$E95-AT$18,0))-AT94-AT93-AT92-AT91-AT90-AT89-AT88-AT87</f>
        <v>0</v>
      </c>
      <c r="AU95" s="177"/>
      <c r="AV95" s="177">
        <f>IF(AND(AV$18&lt;=$E95,AV$19&lt;=$E95),AV$20,IF(AND(AV$18&lt;=$E95,AV$19&gt;$E95),$E95-AV$18,0))-AV94-AV93-AV92-AV91-AV90-AV89-AV88-AV87</f>
        <v>0</v>
      </c>
      <c r="AW95" s="177"/>
      <c r="AX95" s="177">
        <f>IF(AND(AX$18&lt;=$E95,AX$19&lt;=$E95),AX$20,IF(AND(AX$18&lt;=$E95,AX$19&gt;$E95),$E95-AX$18,0))-AX94-AX93-AX92-AX91-AX90-AX89-AX88-AX87</f>
        <v>0</v>
      </c>
      <c r="AY95" s="177"/>
      <c r="AZ95" s="177">
        <f>IF(AND(AZ$18&lt;=$E95,AZ$19&lt;=$E95),AZ$20,IF(AND(AZ$18&lt;=$E95,AZ$19&gt;$E95),$E95-AZ$18,0))-AZ94-AZ93-AZ92-AZ91-AZ90-AZ89-AZ88-AZ87</f>
        <v>0</v>
      </c>
      <c r="BA95" s="177"/>
      <c r="BB95" s="177">
        <f>IF(AND(BB$18&lt;=$E95,BB$19&lt;=$E95),BB$20,IF(AND(BB$18&lt;=$E95,BB$19&gt;$E95),$E95-BB$18,0))-BB94-BB93-BB92-BB91-BB90-BB89-BB88-BB87</f>
        <v>0</v>
      </c>
      <c r="BC95" s="177"/>
      <c r="BD95" s="177">
        <f>IF(AND(BD$18&lt;=$E95,BD$19&lt;=$E95),BD$20,IF(AND(BD$18&lt;=$E95,BD$19&gt;$E95),$E95-BD$18,0))-BD94-BD93-BD92-BD91-BD90-BD89-BD88-BD87</f>
        <v>0</v>
      </c>
      <c r="BE95" s="177"/>
      <c r="BF95" s="177">
        <f>IF(AND(BF$18&lt;=$E95,BF$19&lt;=$E95),BF$20,IF(AND(BF$18&lt;=$E95,BF$19&gt;$E95),$E95-BF$18,0))-BF94-BF93-BF92-BF91-BF90-BF89-BF88-BF87</f>
        <v>0</v>
      </c>
      <c r="BG95" s="177"/>
      <c r="BH95" s="177">
        <f>IF(AND(BH$18&lt;=$E95,BH$19&lt;=$E95),BH$20,IF(AND(BH$18&lt;=$E95,BH$19&gt;$E95),$E95-BH$18,0))-BH94-BH93-BH92-BH91-BH90-BH89-BH88-BH87</f>
        <v>0</v>
      </c>
      <c r="BI95" s="177"/>
      <c r="BJ95" s="177">
        <f>IF(AND(BJ$18&lt;=$E95,BJ$19&lt;=$E95),BJ$20,IF(AND(BJ$18&lt;=$E95,BJ$19&gt;$E95),$E95-BJ$18,0))-BJ94-BJ93-BJ92-BJ91-BJ90-BJ89-BJ88-BJ87</f>
        <v>0</v>
      </c>
      <c r="BK95" s="177"/>
      <c r="BL95" s="177">
        <f>IF(AND(BL$18&lt;=$E95,BL$19&lt;=$E95),BL$20,IF(AND(BL$18&lt;=$E95,BL$19&gt;$E95),$E95-BL$18,0))-BL94-BL93-BL92-BL91-BL90-BL89-BL88-BL87</f>
        <v>0</v>
      </c>
      <c r="BM95" s="177"/>
      <c r="BN95" s="177">
        <f>IF(AND(BN$18&lt;=$E95,BN$19&lt;=$E95),BN$20,IF(AND(BN$18&lt;=$E95,BN$19&gt;$E95),$E95-BN$18,0))-BN94-BN93-BN92-BN91-BN90-BN89-BN88-BN87</f>
        <v>0</v>
      </c>
      <c r="BO95" s="177"/>
      <c r="BP95" s="177">
        <f>IF(AND(BP$18&lt;=$E95,BP$19&lt;=$E95),BP$20,IF(AND(BP$18&lt;=$E95,BP$19&gt;$E95),$E95-BP$18,0))-BP94-BP93-BP92-BP91-BP90-BP89-BP88-BP87</f>
        <v>0</v>
      </c>
      <c r="BQ95" s="177"/>
      <c r="BR95" s="177">
        <f>IF(AND(BR$18&lt;=$E95,BR$19&lt;=$E95),BR$20,IF(AND(BR$18&lt;=$E95,BR$19&gt;$E95),$E95-BR$18,0))-BR94-BR93-BR92-BR91-BR90-BR89-BR88-BR87</f>
        <v>0</v>
      </c>
      <c r="BS95" s="177"/>
      <c r="BT95" s="177">
        <f>IF(AND(BT$18&lt;=$E95,BT$19&lt;=$E95),BT$20,IF(AND(BT$18&lt;=$E95,BT$19&gt;$E95),$E95-BT$18,0))-BT94-BT93-BT92-BT91-BT90-BT89-BT88-BT87</f>
        <v>0</v>
      </c>
      <c r="BU95" s="177"/>
      <c r="BV95" s="177">
        <f>IF(AND(BV$18&lt;=$E95,BV$19&lt;=$E95),BV$20,IF(AND(BV$18&lt;=$E95,BV$19&gt;$E95),$E95-BV$18,0))-BV94-BV93-BV92-BV91-BV90-BV89-BV88-BV87</f>
        <v>0</v>
      </c>
      <c r="BW95" s="177"/>
      <c r="BX95" s="177">
        <f>IF(AND(BX$18&lt;=$E95,BX$19&lt;=$E95),BX$20,IF(AND(BX$18&lt;=$E95,BX$19&gt;$E95),$E95-BX$18,0))-BX94-BX93-BX92-BX91-BX90-BX89-BX88-BX87</f>
        <v>0</v>
      </c>
      <c r="BY95" s="177"/>
      <c r="BZ95" s="177">
        <f>IF(AND(BZ$18&lt;=$E95,BZ$19&lt;=$E95),BZ$20,IF(AND(BZ$18&lt;=$E95,BZ$19&gt;$E95),$E95-BZ$18,0))-BZ94-BZ93-BZ92-BZ91-BZ90-BZ89-BZ88-BZ87</f>
        <v>0</v>
      </c>
      <c r="CA95" s="177"/>
      <c r="CB95" s="177">
        <f>IF(AND(CB$18&lt;=$E95,CB$19&lt;=$E95),CB$20,IF(AND(CB$18&lt;=$E95,CB$19&gt;$E95),$E95-CB$18,0))-CB94-CB93-CB92-CB91-CB90-CB89-CB88-CB87</f>
        <v>0</v>
      </c>
      <c r="CC95" s="177"/>
      <c r="CD95" s="177">
        <f>IF(AND(CD$18&lt;=$E95,CD$19&lt;=$E95),CD$20,IF(AND(CD$18&lt;=$E95,CD$19&gt;$E95),$E95-CD$18,0))-CD94-CD93-CD92-CD91-CD90-CD89-CD88-CD87</f>
        <v>0</v>
      </c>
      <c r="CE95" s="177"/>
      <c r="CF95" s="177">
        <f>IF(AND(CF$18&lt;=$E95,CF$19&lt;=$E95),CF$20,IF(AND(CF$18&lt;=$E95,CF$19&gt;$E95),$E95-CF$18,0))-CF94-CF93-CF92-CF91-CF90-CF89-CF88-CF87</f>
        <v>0</v>
      </c>
      <c r="CG95" s="177"/>
      <c r="CH95" s="177">
        <f>IF(AND(CH$18&lt;=$E95,CH$19&lt;=$E95),CH$20,IF(AND(CH$18&lt;=$E95,CH$19&gt;$E95),$E95-CH$18,0))-CH94-CH93-CH92-CH91-CH90-CH89-CH88-CH87</f>
        <v>0</v>
      </c>
      <c r="CI95" s="177"/>
      <c r="CJ95" s="177">
        <f>IF(AND(CJ$18&lt;=$E95,CJ$19&lt;=$E95),CJ$20,IF(AND(CJ$18&lt;=$E95,CJ$19&gt;$E95),$E95-CJ$18,0))-CJ94-CJ93-CJ92-CJ91-CJ90-CJ89-CJ88-CJ87</f>
        <v>0</v>
      </c>
      <c r="CK95" s="177"/>
      <c r="CL95" s="177">
        <f>IF(AND(CL$18&lt;=$E95,CL$19&lt;=$E95),CL$20,IF(AND(CL$18&lt;=$E95,CL$19&gt;$E95),$E95-CL$18,0))-CL94-CL93-CL92-CL91-CL90-CL89-CL88-CL87</f>
        <v>0</v>
      </c>
      <c r="CM95" s="177"/>
      <c r="CN95" s="177">
        <f>IF(AND(CN$18&lt;=$E95,CN$19&lt;=$E95),CN$20,IF(AND(CN$18&lt;=$E95,CN$19&gt;$E95),$E95-CN$18,0))-CN94-CN93-CN92-CN91-CN90-CN89-CN88-CN87</f>
        <v>0</v>
      </c>
      <c r="CO95" s="177"/>
      <c r="CP95" s="177">
        <f>IF(AND(CP$18&lt;=$E95,CP$19&lt;=$E95),CP$20,IF(AND(CP$18&lt;=$E95,CP$19&gt;$E95),$E95-CP$18,0))-CP94-CP93-CP92-CP91-CP90-CP89-CP88-CP87</f>
        <v>0</v>
      </c>
      <c r="CQ95" s="177"/>
      <c r="CR95" s="177">
        <f>IF(AND(CR$18&lt;=$E95,CR$19&lt;=$E95),CR$20,IF(AND(CR$18&lt;=$E95,CR$19&gt;$E95),$E95-CR$18,0))-CR94-CR93-CR92-CR91-CR90-CR89-CR88-CR87</f>
        <v>0</v>
      </c>
      <c r="CS95" s="177"/>
      <c r="CT95" s="177">
        <f>IF(AND(CT$18&lt;=$E95,CT$19&lt;=$E95),CT$20,IF(AND(CT$18&lt;=$E95,CT$19&gt;$E95),$E95-CT$18,0))-CT94-CT93-CT92-CT91-CT90-CT89-CT88-CT87</f>
        <v>0</v>
      </c>
      <c r="CU95" s="177"/>
      <c r="CV95" s="177">
        <f>IF(AND(CV$18&lt;=$E95,CV$19&lt;=$E95),CV$20,IF(AND(CV$18&lt;=$E95,CV$19&gt;$E95),$E95-CV$18,0))-CV94-CV93-CV92-CV91-CV90-CV89-CV88-CV87</f>
        <v>0</v>
      </c>
      <c r="CW95" s="177"/>
      <c r="CX95" s="177">
        <f>IF(AND(CX$18&lt;=$E95,CX$19&lt;=$E95),CX$20,IF(AND(CX$18&lt;=$E95,CX$19&gt;$E95),$E95-CX$18,0))-CX94-CX93-CX92-CX91-CX90-CX89-CX88-CX87</f>
        <v>0</v>
      </c>
      <c r="CY95" s="177"/>
      <c r="CZ95" s="177">
        <f>IF(AND(CZ$18&lt;=$E95,CZ$19&lt;=$E95),CZ$20,IF(AND(CZ$18&lt;=$E95,CZ$19&gt;$E95),$E95-CZ$18,0))-CZ94-CZ93-CZ92-CZ91-CZ90-CZ89-CZ88-CZ87</f>
        <v>0</v>
      </c>
      <c r="DA95" s="177"/>
      <c r="DB95" s="177">
        <f>IF(AND(DB$18&lt;=$E95,DB$19&lt;=$E95),DB$20,IF(AND(DB$18&lt;=$E95,DB$19&gt;$E95),$E95-DB$18,0))-DB94-DB93-DB92-DB91-DB90-DB89-DB88-DB87</f>
        <v>0</v>
      </c>
      <c r="DC95" s="177"/>
      <c r="DD95" s="177">
        <f>IF(AND(DD$18&lt;=$E95,DD$19&lt;=$E95),DD$20,IF(AND(DD$18&lt;=$E95,DD$19&gt;$E95),$E95-DD$18,0))-DD94-DD93-DD92-DD91-DD90-DD89-DD88-DD87</f>
        <v>0</v>
      </c>
      <c r="DE95" s="177"/>
      <c r="DF95" s="177">
        <f>IF(AND(DF$18&lt;=$E95,DF$19&lt;=$E95),DF$20,IF(AND(DF$18&lt;=$E95,DF$19&gt;$E95),$E95-DF$18,0))-DF94-DF93-DF92-DF91-DF90-DF89-DF88-DF87</f>
        <v>0</v>
      </c>
      <c r="DG95" s="177"/>
      <c r="DH95" s="177">
        <f>IF(AND(DH$18&lt;=$E95,DH$19&lt;=$E95),DH$20,IF(AND(DH$18&lt;=$E95,DH$19&gt;$E95),$E95-DH$18,0))-DH94-DH93-DH92-DH91-DH90-DH89-DH88-DH87</f>
        <v>0</v>
      </c>
      <c r="DI95" s="177"/>
      <c r="DJ95" s="177">
        <f>IF(AND(DJ$18&lt;=$E95,DJ$19&lt;=$E95),DJ$20,IF(AND(DJ$18&lt;=$E95,DJ$19&gt;$E95),$E95-DJ$18,0))-DJ94-DJ93-DJ92-DJ91-DJ90-DJ89-DJ88-DJ87</f>
        <v>0</v>
      </c>
      <c r="DK95" s="177"/>
      <c r="DL95" s="177">
        <f>IF(AND(DL$18&lt;=$E95,DL$19&lt;=$E95),DL$20,IF(AND(DL$18&lt;=$E95,DL$19&gt;$E95),$E95-DL$18,0))-DL94-DL93-DL92-DL91-DL90-DL89-DL88-DL87</f>
        <v>0</v>
      </c>
      <c r="DM95" s="177"/>
      <c r="DN95" s="177">
        <f>IF(AND(DN$18&lt;=$E95,DN$19&lt;=$E95),DN$20,IF(AND(DN$18&lt;=$E95,DN$19&gt;$E95),$E95-DN$18,0))-DN94-DN93-DN92-DN91-DN90-DN89-DN88-DN87</f>
        <v>0</v>
      </c>
      <c r="DO95" s="177"/>
      <c r="DP95" s="177">
        <f>IF(AND(DP$18&lt;=$E95,DP$19&lt;=$E95),DP$20,IF(AND(DP$18&lt;=$E95,DP$19&gt;$E95),$E95-DP$18,0))-DP94-DP93-DP92-DP91-DP90-DP89-DP88-DP87</f>
        <v>0</v>
      </c>
      <c r="DQ95" s="177"/>
      <c r="DR95" s="177">
        <f>IF(AND(DR$18&lt;=$E95,DR$19&lt;=$E95),DR$20,IF(AND(DR$18&lt;=$E95,DR$19&gt;$E95),$E95-DR$18,0))-DR94-DR93-DR92-DR91-DR90-DR89-DR88-DR87</f>
        <v>0</v>
      </c>
      <c r="DS95" s="177"/>
      <c r="DT95" s="177">
        <f>IF(AND(DT$18&lt;=$E95,DT$19&lt;=$E95),DT$20,IF(AND(DT$18&lt;=$E95,DT$19&gt;$E95),$E95-DT$18,0))-DT94-DT93-DT92-DT91-DT90-DT89-DT88-DT87</f>
        <v>0</v>
      </c>
      <c r="DU95" s="177"/>
      <c r="DV95" s="177">
        <f>IF(AND(DV$18&lt;=$E95,DV$19&lt;=$E95),DV$20,IF(AND(DV$18&lt;=$E95,DV$19&gt;$E95),$E95-DV$18,0))-DV94-DV93-DV92-DV91-DV90-DV89-DV88-DV87</f>
        <v>0</v>
      </c>
      <c r="DW95" s="177"/>
      <c r="DX95" s="177">
        <f>IF(AND(DX$18&lt;=$E95,DX$19&lt;=$E95),DX$20,IF(AND(DX$18&lt;=$E95,DX$19&gt;$E95),$E95-DX$18,0))-DX94-DX93-DX92-DX91-DX90-DX89-DX88-DX87</f>
        <v>0</v>
      </c>
      <c r="DY95" s="177"/>
      <c r="DZ95" s="178">
        <f t="shared" si="5"/>
        <v>0</v>
      </c>
    </row>
    <row r="96" spans="2:130" ht="11.25" hidden="1" customHeight="1" x14ac:dyDescent="0.2">
      <c r="B96" s="333"/>
      <c r="C96" s="335"/>
      <c r="D96" s="175"/>
      <c r="E96" s="176">
        <v>2000</v>
      </c>
      <c r="F96" s="177">
        <f>IF(AND(F$18&lt;=$E96,F$19&lt;=$E96),F$20,IF(AND(F$18&lt;=$E96,F$19&gt;$E96),$E96-F$18,0))-F95-F94-F93-F92-F91-F90-F89-F88-F87</f>
        <v>0</v>
      </c>
      <c r="G96" s="177"/>
      <c r="H96" s="177">
        <f>IF(AND(H$18&lt;=$E96,H$19&lt;=$E96),H$20,IF(AND(H$18&lt;=$E96,H$19&gt;$E96),$E96-H$18,0))-H95-H94-H93-H92-H91-H90-H89-H88-H87</f>
        <v>0</v>
      </c>
      <c r="I96" s="177"/>
      <c r="J96" s="177">
        <f>IF(AND(J$18&lt;=$E96,J$19&lt;=$E96),J$20,IF(AND(J$18&lt;=$E96,J$19&gt;$E96),$E96-J$18,0))-J95-J94-J93-J92-J91-J90-J89-J88-J87</f>
        <v>0</v>
      </c>
      <c r="K96" s="177"/>
      <c r="L96" s="177">
        <f>IF(AND(L$18&lt;=$E96,L$19&lt;=$E96),L$20,IF(AND(L$18&lt;=$E96,L$19&gt;$E96),$E96-L$18,0))-L95-L94-L93-L92-L91-L90-L89-L88-L87</f>
        <v>0</v>
      </c>
      <c r="M96" s="177"/>
      <c r="N96" s="177">
        <f>IF(AND(N$18&lt;=$E96,N$19&lt;=$E96),N$20,IF(AND(N$18&lt;=$E96,N$19&gt;$E96),$E96-N$18,0))-N95-N94-N93-N92-N91-N90-N89-N88-N87</f>
        <v>0</v>
      </c>
      <c r="O96" s="177"/>
      <c r="P96" s="177">
        <f>IF(AND(P$18&lt;=$E96,P$19&lt;=$E96),P$20,IF(AND(P$18&lt;=$E96,P$19&gt;$E96),$E96-P$18,0))-P95-P94-P93-P92-P91-P90-P89-P88-P87</f>
        <v>0</v>
      </c>
      <c r="Q96" s="177"/>
      <c r="R96" s="177">
        <f>IF(AND(R$18&lt;=$E96,R$19&lt;=$E96),R$20,IF(AND(R$18&lt;=$E96,R$19&gt;$E96),$E96-R$18,0))-R95-R94-R93-R92-R91-R90-R89-R88-R87</f>
        <v>0</v>
      </c>
      <c r="S96" s="177"/>
      <c r="T96" s="177">
        <f>IF(AND(T$18&lt;=$E96,T$19&lt;=$E96),T$20,IF(AND(T$18&lt;=$E96,T$19&gt;$E96),$E96-T$18,0))-T95-T94-T93-T92-T91-T90-T89-T88-T87</f>
        <v>0</v>
      </c>
      <c r="U96" s="177"/>
      <c r="V96" s="177">
        <f>IF(AND(V$18&lt;=$E96,V$19&lt;=$E96),V$20,IF(AND(V$18&lt;=$E96,V$19&gt;$E96),$E96-V$18,0))-V95-V94-V93-V92-V91-V90-V89-V88-V87</f>
        <v>0</v>
      </c>
      <c r="W96" s="177"/>
      <c r="X96" s="177">
        <f>IF(AND(X$18&lt;=$E96,X$19&lt;=$E96),X$20,IF(AND(X$18&lt;=$E96,X$19&gt;$E96),$E96-X$18,0))-X95-X94-X93-X92-X91-X90-X89-X88-X87</f>
        <v>0</v>
      </c>
      <c r="Y96" s="177"/>
      <c r="Z96" s="177">
        <f>IF(AND(Z$18&lt;=$E96,Z$19&lt;=$E96),Z$20,IF(AND(Z$18&lt;=$E96,Z$19&gt;$E96),$E96-Z$18,0))-Z95-Z94-Z93-Z92-Z91-Z90-Z89-Z88-Z87</f>
        <v>0</v>
      </c>
      <c r="AA96" s="177"/>
      <c r="AB96" s="177">
        <f>IF(AND(AB$18&lt;=$E96,AB$19&lt;=$E96),AB$20,IF(AND(AB$18&lt;=$E96,AB$19&gt;$E96),$E96-AB$18,0))-AB95-AB94-AB93-AB92-AB91-AB90-AB89-AB88-AB87</f>
        <v>0</v>
      </c>
      <c r="AC96" s="177"/>
      <c r="AD96" s="177">
        <f>IF(AND(AD$18&lt;=$E96,AD$19&lt;=$E96),AD$20,IF(AND(AD$18&lt;=$E96,AD$19&gt;$E96),$E96-AD$18,0))-AD95-AD94-AD93-AD92-AD91-AD90-AD89-AD88-AD87</f>
        <v>0</v>
      </c>
      <c r="AE96" s="177"/>
      <c r="AF96" s="177">
        <f>IF(AND(AF$18&lt;=$E96,AF$19&lt;=$E96),AF$20,IF(AND(AF$18&lt;=$E96,AF$19&gt;$E96),$E96-AF$18,0))-AF95-AF94-AF93-AF92-AF91-AF90-AF89-AF88-AF87</f>
        <v>0</v>
      </c>
      <c r="AG96" s="177"/>
      <c r="AH96" s="177">
        <f>IF(AND(AH$18&lt;=$E96,AH$19&lt;=$E96),AH$20,IF(AND(AH$18&lt;=$E96,AH$19&gt;$E96),$E96-AH$18,0))-AH95-AH94-AH93-AH92-AH91-AH90-AH89-AH88-AH87</f>
        <v>0</v>
      </c>
      <c r="AI96" s="177"/>
      <c r="AJ96" s="177">
        <f>IF(AND(AJ$18&lt;=$E96,AJ$19&lt;=$E96),AJ$20,IF(AND(AJ$18&lt;=$E96,AJ$19&gt;$E96),$E96-AJ$18,0))-AJ95-AJ94-AJ93-AJ92-AJ91-AJ90-AJ89-AJ88-AJ87</f>
        <v>0</v>
      </c>
      <c r="AK96" s="177"/>
      <c r="AL96" s="177">
        <f>IF(AND(AL$18&lt;=$E96,AL$19&lt;=$E96),AL$20,IF(AND(AL$18&lt;=$E96,AL$19&gt;$E96),$E96-AL$18,0))-AL95-AL94-AL93-AL92-AL91-AL90-AL89-AL88-AL87</f>
        <v>0</v>
      </c>
      <c r="AM96" s="177"/>
      <c r="AN96" s="177">
        <f>IF(AND(AN$18&lt;=$E96,AN$19&lt;=$E96),AN$20,IF(AND(AN$18&lt;=$E96,AN$19&gt;$E96),$E96-AN$18,0))-AN95-AN94-AN93-AN92-AN91-AN90-AN89-AN88-AN87</f>
        <v>0</v>
      </c>
      <c r="AO96" s="177"/>
      <c r="AP96" s="177">
        <f>IF(AND(AP$18&lt;=$E96,AP$19&lt;=$E96),AP$20,IF(AND(AP$18&lt;=$E96,AP$19&gt;$E96),$E96-AP$18,0))-AP95-AP94-AP93-AP92-AP91-AP90-AP89-AP88-AP87</f>
        <v>0</v>
      </c>
      <c r="AQ96" s="177"/>
      <c r="AR96" s="177">
        <f>IF(AND(AR$18&lt;=$E96,AR$19&lt;=$E96),AR$20,IF(AND(AR$18&lt;=$E96,AR$19&gt;$E96),$E96-AR$18,0))-AR95-AR94-AR93-AR92-AR91-AR90-AR89-AR88-AR87</f>
        <v>0</v>
      </c>
      <c r="AS96" s="177"/>
      <c r="AT96" s="177">
        <f>IF(AND(AT$18&lt;=$E96,AT$19&lt;=$E96),AT$20,IF(AND(AT$18&lt;=$E96,AT$19&gt;$E96),$E96-AT$18,0))-AT95-AT94-AT93-AT92-AT91-AT90-AT89-AT88-AT87</f>
        <v>0</v>
      </c>
      <c r="AU96" s="177"/>
      <c r="AV96" s="177">
        <f>IF(AND(AV$18&lt;=$E96,AV$19&lt;=$E96),AV$20,IF(AND(AV$18&lt;=$E96,AV$19&gt;$E96),$E96-AV$18,0))-AV95-AV94-AV93-AV92-AV91-AV90-AV89-AV88-AV87</f>
        <v>0</v>
      </c>
      <c r="AW96" s="177"/>
      <c r="AX96" s="177">
        <f>IF(AND(AX$18&lt;=$E96,AX$19&lt;=$E96),AX$20,IF(AND(AX$18&lt;=$E96,AX$19&gt;$E96),$E96-AX$18,0))-AX95-AX94-AX93-AX92-AX91-AX90-AX89-AX88-AX87</f>
        <v>0</v>
      </c>
      <c r="AY96" s="177"/>
      <c r="AZ96" s="177">
        <f>IF(AND(AZ$18&lt;=$E96,AZ$19&lt;=$E96),AZ$20,IF(AND(AZ$18&lt;=$E96,AZ$19&gt;$E96),$E96-AZ$18,0))-AZ95-AZ94-AZ93-AZ92-AZ91-AZ90-AZ89-AZ88-AZ87</f>
        <v>0</v>
      </c>
      <c r="BA96" s="177"/>
      <c r="BB96" s="177">
        <f>IF(AND(BB$18&lt;=$E96,BB$19&lt;=$E96),BB$20,IF(AND(BB$18&lt;=$E96,BB$19&gt;$E96),$E96-BB$18,0))-BB95-BB94-BB93-BB92-BB91-BB90-BB89-BB88-BB87</f>
        <v>0</v>
      </c>
      <c r="BC96" s="177"/>
      <c r="BD96" s="177">
        <f>IF(AND(BD$18&lt;=$E96,BD$19&lt;=$E96),BD$20,IF(AND(BD$18&lt;=$E96,BD$19&gt;$E96),$E96-BD$18,0))-BD95-BD94-BD93-BD92-BD91-BD90-BD89-BD88-BD87</f>
        <v>0</v>
      </c>
      <c r="BE96" s="177"/>
      <c r="BF96" s="177">
        <f>IF(AND(BF$18&lt;=$E96,BF$19&lt;=$E96),BF$20,IF(AND(BF$18&lt;=$E96,BF$19&gt;$E96),$E96-BF$18,0))-BF95-BF94-BF93-BF92-BF91-BF90-BF89-BF88-BF87</f>
        <v>0</v>
      </c>
      <c r="BG96" s="177"/>
      <c r="BH96" s="177">
        <f>IF(AND(BH$18&lt;=$E96,BH$19&lt;=$E96),BH$20,IF(AND(BH$18&lt;=$E96,BH$19&gt;$E96),$E96-BH$18,0))-BH95-BH94-BH93-BH92-BH91-BH90-BH89-BH88-BH87</f>
        <v>0</v>
      </c>
      <c r="BI96" s="177"/>
      <c r="BJ96" s="177">
        <f>IF(AND(BJ$18&lt;=$E96,BJ$19&lt;=$E96),BJ$20,IF(AND(BJ$18&lt;=$E96,BJ$19&gt;$E96),$E96-BJ$18,0))-BJ95-BJ94-BJ93-BJ92-BJ91-BJ90-BJ89-BJ88-BJ87</f>
        <v>0</v>
      </c>
      <c r="BK96" s="177"/>
      <c r="BL96" s="177">
        <f>IF(AND(BL$18&lt;=$E96,BL$19&lt;=$E96),BL$20,IF(AND(BL$18&lt;=$E96,BL$19&gt;$E96),$E96-BL$18,0))-BL95-BL94-BL93-BL92-BL91-BL90-BL89-BL88-BL87</f>
        <v>0</v>
      </c>
      <c r="BM96" s="177"/>
      <c r="BN96" s="177">
        <f>IF(AND(BN$18&lt;=$E96,BN$19&lt;=$E96),BN$20,IF(AND(BN$18&lt;=$E96,BN$19&gt;$E96),$E96-BN$18,0))-BN95-BN94-BN93-BN92-BN91-BN90-BN89-BN88-BN87</f>
        <v>0</v>
      </c>
      <c r="BO96" s="177"/>
      <c r="BP96" s="177">
        <f>IF(AND(BP$18&lt;=$E96,BP$19&lt;=$E96),BP$20,IF(AND(BP$18&lt;=$E96,BP$19&gt;$E96),$E96-BP$18,0))-BP95-BP94-BP93-BP92-BP91-BP90-BP89-BP88-BP87</f>
        <v>0</v>
      </c>
      <c r="BQ96" s="177"/>
      <c r="BR96" s="177">
        <f>IF(AND(BR$18&lt;=$E96,BR$19&lt;=$E96),BR$20,IF(AND(BR$18&lt;=$E96,BR$19&gt;$E96),$E96-BR$18,0))-BR95-BR94-BR93-BR92-BR91-BR90-BR89-BR88-BR87</f>
        <v>0</v>
      </c>
      <c r="BS96" s="177"/>
      <c r="BT96" s="177">
        <f>IF(AND(BT$18&lt;=$E96,BT$19&lt;=$E96),BT$20,IF(AND(BT$18&lt;=$E96,BT$19&gt;$E96),$E96-BT$18,0))-BT95-BT94-BT93-BT92-BT91-BT90-BT89-BT88-BT87</f>
        <v>0</v>
      </c>
      <c r="BU96" s="177"/>
      <c r="BV96" s="177">
        <f>IF(AND(BV$18&lt;=$E96,BV$19&lt;=$E96),BV$20,IF(AND(BV$18&lt;=$E96,BV$19&gt;$E96),$E96-BV$18,0))-BV95-BV94-BV93-BV92-BV91-BV90-BV89-BV88-BV87</f>
        <v>0</v>
      </c>
      <c r="BW96" s="177"/>
      <c r="BX96" s="177">
        <f>IF(AND(BX$18&lt;=$E96,BX$19&lt;=$E96),BX$20,IF(AND(BX$18&lt;=$E96,BX$19&gt;$E96),$E96-BX$18,0))-BX95-BX94-BX93-BX92-BX91-BX90-BX89-BX88-BX87</f>
        <v>0</v>
      </c>
      <c r="BY96" s="177"/>
      <c r="BZ96" s="177">
        <f>IF(AND(BZ$18&lt;=$E96,BZ$19&lt;=$E96),BZ$20,IF(AND(BZ$18&lt;=$E96,BZ$19&gt;$E96),$E96-BZ$18,0))-BZ95-BZ94-BZ93-BZ92-BZ91-BZ90-BZ89-BZ88-BZ87</f>
        <v>0</v>
      </c>
      <c r="CA96" s="177"/>
      <c r="CB96" s="177">
        <f>IF(AND(CB$18&lt;=$E96,CB$19&lt;=$E96),CB$20,IF(AND(CB$18&lt;=$E96,CB$19&gt;$E96),$E96-CB$18,0))-CB95-CB94-CB93-CB92-CB91-CB90-CB89-CB88-CB87</f>
        <v>0</v>
      </c>
      <c r="CC96" s="177"/>
      <c r="CD96" s="177">
        <f>IF(AND(CD$18&lt;=$E96,CD$19&lt;=$E96),CD$20,IF(AND(CD$18&lt;=$E96,CD$19&gt;$E96),$E96-CD$18,0))-CD95-CD94-CD93-CD92-CD91-CD90-CD89-CD88-CD87</f>
        <v>0</v>
      </c>
      <c r="CE96" s="177"/>
      <c r="CF96" s="177">
        <f>IF(AND(CF$18&lt;=$E96,CF$19&lt;=$E96),CF$20,IF(AND(CF$18&lt;=$E96,CF$19&gt;$E96),$E96-CF$18,0))-CF95-CF94-CF93-CF92-CF91-CF90-CF89-CF88-CF87</f>
        <v>0</v>
      </c>
      <c r="CG96" s="177"/>
      <c r="CH96" s="177">
        <f>IF(AND(CH$18&lt;=$E96,CH$19&lt;=$E96),CH$20,IF(AND(CH$18&lt;=$E96,CH$19&gt;$E96),$E96-CH$18,0))-CH95-CH94-CH93-CH92-CH91-CH90-CH89-CH88-CH87</f>
        <v>0</v>
      </c>
      <c r="CI96" s="177"/>
      <c r="CJ96" s="177">
        <f>IF(AND(CJ$18&lt;=$E96,CJ$19&lt;=$E96),CJ$20,IF(AND(CJ$18&lt;=$E96,CJ$19&gt;$E96),$E96-CJ$18,0))-CJ95-CJ94-CJ93-CJ92-CJ91-CJ90-CJ89-CJ88-CJ87</f>
        <v>0</v>
      </c>
      <c r="CK96" s="177"/>
      <c r="CL96" s="177">
        <f>IF(AND(CL$18&lt;=$E96,CL$19&lt;=$E96),CL$20,IF(AND(CL$18&lt;=$E96,CL$19&gt;$E96),$E96-CL$18,0))-CL95-CL94-CL93-CL92-CL91-CL90-CL89-CL88-CL87</f>
        <v>0</v>
      </c>
      <c r="CM96" s="177"/>
      <c r="CN96" s="177">
        <f>IF(AND(CN$18&lt;=$E96,CN$19&lt;=$E96),CN$20,IF(AND(CN$18&lt;=$E96,CN$19&gt;$E96),$E96-CN$18,0))-CN95-CN94-CN93-CN92-CN91-CN90-CN89-CN88-CN87</f>
        <v>0</v>
      </c>
      <c r="CO96" s="177"/>
      <c r="CP96" s="177">
        <f>IF(AND(CP$18&lt;=$E96,CP$19&lt;=$E96),CP$20,IF(AND(CP$18&lt;=$E96,CP$19&gt;$E96),$E96-CP$18,0))-CP95-CP94-CP93-CP92-CP91-CP90-CP89-CP88-CP87</f>
        <v>0</v>
      </c>
      <c r="CQ96" s="177"/>
      <c r="CR96" s="177">
        <f>IF(AND(CR$18&lt;=$E96,CR$19&lt;=$E96),CR$20,IF(AND(CR$18&lt;=$E96,CR$19&gt;$E96),$E96-CR$18,0))-CR95-CR94-CR93-CR92-CR91-CR90-CR89-CR88-CR87</f>
        <v>0</v>
      </c>
      <c r="CS96" s="177"/>
      <c r="CT96" s="177">
        <f>IF(AND(CT$18&lt;=$E96,CT$19&lt;=$E96),CT$20,IF(AND(CT$18&lt;=$E96,CT$19&gt;$E96),$E96-CT$18,0))-CT95-CT94-CT93-CT92-CT91-CT90-CT89-CT88-CT87</f>
        <v>0</v>
      </c>
      <c r="CU96" s="177"/>
      <c r="CV96" s="177">
        <f>IF(AND(CV$18&lt;=$E96,CV$19&lt;=$E96),CV$20,IF(AND(CV$18&lt;=$E96,CV$19&gt;$E96),$E96-CV$18,0))-CV95-CV94-CV93-CV92-CV91-CV90-CV89-CV88-CV87</f>
        <v>0</v>
      </c>
      <c r="CW96" s="177"/>
      <c r="CX96" s="177">
        <f>IF(AND(CX$18&lt;=$E96,CX$19&lt;=$E96),CX$20,IF(AND(CX$18&lt;=$E96,CX$19&gt;$E96),$E96-CX$18,0))-CX95-CX94-CX93-CX92-CX91-CX90-CX89-CX88-CX87</f>
        <v>0</v>
      </c>
      <c r="CY96" s="177"/>
      <c r="CZ96" s="177">
        <f>IF(AND(CZ$18&lt;=$E96,CZ$19&lt;=$E96),CZ$20,IF(AND(CZ$18&lt;=$E96,CZ$19&gt;$E96),$E96-CZ$18,0))-CZ95-CZ94-CZ93-CZ92-CZ91-CZ90-CZ89-CZ88-CZ87</f>
        <v>0</v>
      </c>
      <c r="DA96" s="177"/>
      <c r="DB96" s="177">
        <f>IF(AND(DB$18&lt;=$E96,DB$19&lt;=$E96),DB$20,IF(AND(DB$18&lt;=$E96,DB$19&gt;$E96),$E96-DB$18,0))-DB95-DB94-DB93-DB92-DB91-DB90-DB89-DB88-DB87</f>
        <v>0</v>
      </c>
      <c r="DC96" s="177"/>
      <c r="DD96" s="177">
        <f>IF(AND(DD$18&lt;=$E96,DD$19&lt;=$E96),DD$20,IF(AND(DD$18&lt;=$E96,DD$19&gt;$E96),$E96-DD$18,0))-DD95-DD94-DD93-DD92-DD91-DD90-DD89-DD88-DD87</f>
        <v>0</v>
      </c>
      <c r="DE96" s="177"/>
      <c r="DF96" s="177">
        <f>IF(AND(DF$18&lt;=$E96,DF$19&lt;=$E96),DF$20,IF(AND(DF$18&lt;=$E96,DF$19&gt;$E96),$E96-DF$18,0))-DF95-DF94-DF93-DF92-DF91-DF90-DF89-DF88-DF87</f>
        <v>0</v>
      </c>
      <c r="DG96" s="177"/>
      <c r="DH96" s="177">
        <f>IF(AND(DH$18&lt;=$E96,DH$19&lt;=$E96),DH$20,IF(AND(DH$18&lt;=$E96,DH$19&gt;$E96),$E96-DH$18,0))-DH95-DH94-DH93-DH92-DH91-DH90-DH89-DH88-DH87</f>
        <v>0</v>
      </c>
      <c r="DI96" s="177"/>
      <c r="DJ96" s="177">
        <f>IF(AND(DJ$18&lt;=$E96,DJ$19&lt;=$E96),DJ$20,IF(AND(DJ$18&lt;=$E96,DJ$19&gt;$E96),$E96-DJ$18,0))-DJ95-DJ94-DJ93-DJ92-DJ91-DJ90-DJ89-DJ88-DJ87</f>
        <v>0</v>
      </c>
      <c r="DK96" s="177"/>
      <c r="DL96" s="177">
        <f>IF(AND(DL$18&lt;=$E96,DL$19&lt;=$E96),DL$20,IF(AND(DL$18&lt;=$E96,DL$19&gt;$E96),$E96-DL$18,0))-DL95-DL94-DL93-DL92-DL91-DL90-DL89-DL88-DL87</f>
        <v>0</v>
      </c>
      <c r="DM96" s="177"/>
      <c r="DN96" s="177">
        <f>IF(AND(DN$18&lt;=$E96,DN$19&lt;=$E96),DN$20,IF(AND(DN$18&lt;=$E96,DN$19&gt;$E96),$E96-DN$18,0))-DN95-DN94-DN93-DN92-DN91-DN90-DN89-DN88-DN87</f>
        <v>0</v>
      </c>
      <c r="DO96" s="177"/>
      <c r="DP96" s="177">
        <f>IF(AND(DP$18&lt;=$E96,DP$19&lt;=$E96),DP$20,IF(AND(DP$18&lt;=$E96,DP$19&gt;$E96),$E96-DP$18,0))-DP95-DP94-DP93-DP92-DP91-DP90-DP89-DP88-DP87</f>
        <v>0</v>
      </c>
      <c r="DQ96" s="177"/>
      <c r="DR96" s="177">
        <f>IF(AND(DR$18&lt;=$E96,DR$19&lt;=$E96),DR$20,IF(AND(DR$18&lt;=$E96,DR$19&gt;$E96),$E96-DR$18,0))-DR95-DR94-DR93-DR92-DR91-DR90-DR89-DR88-DR87</f>
        <v>0</v>
      </c>
      <c r="DS96" s="177"/>
      <c r="DT96" s="177">
        <f>IF(AND(DT$18&lt;=$E96,DT$19&lt;=$E96),DT$20,IF(AND(DT$18&lt;=$E96,DT$19&gt;$E96),$E96-DT$18,0))-DT95-DT94-DT93-DT92-DT91-DT90-DT89-DT88-DT87</f>
        <v>0</v>
      </c>
      <c r="DU96" s="177"/>
      <c r="DV96" s="177">
        <f>IF(AND(DV$18&lt;=$E96,DV$19&lt;=$E96),DV$20,IF(AND(DV$18&lt;=$E96,DV$19&gt;$E96),$E96-DV$18,0))-DV95-DV94-DV93-DV92-DV91-DV90-DV89-DV88-DV87</f>
        <v>0</v>
      </c>
      <c r="DW96" s="177"/>
      <c r="DX96" s="177">
        <f>IF(AND(DX$18&lt;=$E96,DX$19&lt;=$E96),DX$20,IF(AND(DX$18&lt;=$E96,DX$19&gt;$E96),$E96-DX$18,0))-DX95-DX94-DX93-DX92-DX91-DX90-DX89-DX88-DX87</f>
        <v>0</v>
      </c>
      <c r="DY96" s="177"/>
      <c r="DZ96" s="178">
        <f t="shared" si="5"/>
        <v>0</v>
      </c>
    </row>
    <row r="97" spans="2:130" ht="11.25" hidden="1" customHeight="1" x14ac:dyDescent="0.2">
      <c r="B97" s="333"/>
      <c r="C97" s="335"/>
      <c r="D97" s="175"/>
      <c r="E97" s="176">
        <v>2000</v>
      </c>
      <c r="F97" s="177">
        <f>IF(AND(F$18&lt;=$E97,F$19&lt;=$E97),F$20,IF(AND(F$18&lt;=$E97,F$19&gt;$E97),$E97-F$18,0))-F96-F95-F94-F93-F92-F91-F90-F89-F88-F87</f>
        <v>0</v>
      </c>
      <c r="G97" s="177"/>
      <c r="H97" s="177">
        <f>IF(AND(H$18&lt;=$E97,H$19&lt;=$E97),H$20,IF(AND(H$18&lt;=$E97,H$19&gt;$E97),$E97-H$18,0))-H96-H95-H94-H93-H92-H91-H90-H89-H88-H87</f>
        <v>0</v>
      </c>
      <c r="I97" s="177"/>
      <c r="J97" s="177">
        <f>IF(AND(J$18&lt;=$E97,J$19&lt;=$E97),J$20,IF(AND(J$18&lt;=$E97,J$19&gt;$E97),$E97-J$18,0))-J96-J95-J94-J93-J92-J91-J90-J89-J88-J87</f>
        <v>0</v>
      </c>
      <c r="K97" s="177"/>
      <c r="L97" s="177">
        <f>IF(AND(L$18&lt;=$E97,L$19&lt;=$E97),L$20,IF(AND(L$18&lt;=$E97,L$19&gt;$E97),$E97-L$18,0))-L96-L95-L94-L93-L92-L91-L90-L89-L88-L87</f>
        <v>0</v>
      </c>
      <c r="M97" s="177"/>
      <c r="N97" s="177">
        <f>IF(AND(N$18&lt;=$E97,N$19&lt;=$E97),N$20,IF(AND(N$18&lt;=$E97,N$19&gt;$E97),$E97-N$18,0))-N96-N95-N94-N93-N92-N91-N90-N89-N88-N87</f>
        <v>0</v>
      </c>
      <c r="O97" s="177"/>
      <c r="P97" s="177">
        <f>IF(AND(P$18&lt;=$E97,P$19&lt;=$E97),P$20,IF(AND(P$18&lt;=$E97,P$19&gt;$E97),$E97-P$18,0))-P96-P95-P94-P93-P92-P91-P90-P89-P88-P87</f>
        <v>0</v>
      </c>
      <c r="Q97" s="177"/>
      <c r="R97" s="177">
        <f>IF(AND(R$18&lt;=$E97,R$19&lt;=$E97),R$20,IF(AND(R$18&lt;=$E97,R$19&gt;$E97),$E97-R$18,0))-R96-R95-R94-R93-R92-R91-R90-R89-R88-R87</f>
        <v>0</v>
      </c>
      <c r="S97" s="177"/>
      <c r="T97" s="177">
        <f>IF(AND(T$18&lt;=$E97,T$19&lt;=$E97),T$20,IF(AND(T$18&lt;=$E97,T$19&gt;$E97),$E97-T$18,0))-T96-T95-T94-T93-T92-T91-T90-T89-T88-T87</f>
        <v>0</v>
      </c>
      <c r="U97" s="177"/>
      <c r="V97" s="177">
        <f>IF(AND(V$18&lt;=$E97,V$19&lt;=$E97),V$20,IF(AND(V$18&lt;=$E97,V$19&gt;$E97),$E97-V$18,0))-V96-V95-V94-V93-V92-V91-V90-V89-V88-V87</f>
        <v>0</v>
      </c>
      <c r="W97" s="177"/>
      <c r="X97" s="177">
        <f>IF(AND(X$18&lt;=$E97,X$19&lt;=$E97),X$20,IF(AND(X$18&lt;=$E97,X$19&gt;$E97),$E97-X$18,0))-X96-X95-X94-X93-X92-X91-X90-X89-X88-X87</f>
        <v>0</v>
      </c>
      <c r="Y97" s="177"/>
      <c r="Z97" s="177">
        <f>IF(AND(Z$18&lt;=$E97,Z$19&lt;=$E97),Z$20,IF(AND(Z$18&lt;=$E97,Z$19&gt;$E97),$E97-Z$18,0))-Z96-Z95-Z94-Z93-Z92-Z91-Z90-Z89-Z88-Z87</f>
        <v>0</v>
      </c>
      <c r="AA97" s="177"/>
      <c r="AB97" s="177">
        <f>IF(AND(AB$18&lt;=$E97,AB$19&lt;=$E97),AB$20,IF(AND(AB$18&lt;=$E97,AB$19&gt;$E97),$E97-AB$18,0))-AB96-AB95-AB94-AB93-AB92-AB91-AB90-AB89-AB88-AB87</f>
        <v>0</v>
      </c>
      <c r="AC97" s="177"/>
      <c r="AD97" s="177">
        <f>IF(AND(AD$18&lt;=$E97,AD$19&lt;=$E97),AD$20,IF(AND(AD$18&lt;=$E97,AD$19&gt;$E97),$E97-AD$18,0))-AD96-AD95-AD94-AD93-AD92-AD91-AD90-AD89-AD88-AD87</f>
        <v>0</v>
      </c>
      <c r="AE97" s="177"/>
      <c r="AF97" s="177">
        <f>IF(AND(AF$18&lt;=$E97,AF$19&lt;=$E97),AF$20,IF(AND(AF$18&lt;=$E97,AF$19&gt;$E97),$E97-AF$18,0))-AF96-AF95-AF94-AF93-AF92-AF91-AF90-AF89-AF88-AF87</f>
        <v>0</v>
      </c>
      <c r="AG97" s="177"/>
      <c r="AH97" s="177">
        <f>IF(AND(AH$18&lt;=$E97,AH$19&lt;=$E97),AH$20,IF(AND(AH$18&lt;=$E97,AH$19&gt;$E97),$E97-AH$18,0))-AH96-AH95-AH94-AH93-AH92-AH91-AH90-AH89-AH88-AH87</f>
        <v>0</v>
      </c>
      <c r="AI97" s="177"/>
      <c r="AJ97" s="177">
        <f>IF(AND(AJ$18&lt;=$E97,AJ$19&lt;=$E97),AJ$20,IF(AND(AJ$18&lt;=$E97,AJ$19&gt;$E97),$E97-AJ$18,0))-AJ96-AJ95-AJ94-AJ93-AJ92-AJ91-AJ90-AJ89-AJ88-AJ87</f>
        <v>0</v>
      </c>
      <c r="AK97" s="177"/>
      <c r="AL97" s="177">
        <f>IF(AND(AL$18&lt;=$E97,AL$19&lt;=$E97),AL$20,IF(AND(AL$18&lt;=$E97,AL$19&gt;$E97),$E97-AL$18,0))-AL96-AL95-AL94-AL93-AL92-AL91-AL90-AL89-AL88-AL87</f>
        <v>0</v>
      </c>
      <c r="AM97" s="177"/>
      <c r="AN97" s="177">
        <f>IF(AND(AN$18&lt;=$E97,AN$19&lt;=$E97),AN$20,IF(AND(AN$18&lt;=$E97,AN$19&gt;$E97),$E97-AN$18,0))-AN96-AN95-AN94-AN93-AN92-AN91-AN90-AN89-AN88-AN87</f>
        <v>0</v>
      </c>
      <c r="AO97" s="177"/>
      <c r="AP97" s="177">
        <f>IF(AND(AP$18&lt;=$E97,AP$19&lt;=$E97),AP$20,IF(AND(AP$18&lt;=$E97,AP$19&gt;$E97),$E97-AP$18,0))-AP96-AP95-AP94-AP93-AP92-AP91-AP90-AP89-AP88-AP87</f>
        <v>0</v>
      </c>
      <c r="AQ97" s="177"/>
      <c r="AR97" s="177">
        <f>IF(AND(AR$18&lt;=$E97,AR$19&lt;=$E97),AR$20,IF(AND(AR$18&lt;=$E97,AR$19&gt;$E97),$E97-AR$18,0))-AR96-AR95-AR94-AR93-AR92-AR91-AR90-AR89-AR88-AR87</f>
        <v>0</v>
      </c>
      <c r="AS97" s="177"/>
      <c r="AT97" s="177">
        <f>IF(AND(AT$18&lt;=$E97,AT$19&lt;=$E97),AT$20,IF(AND(AT$18&lt;=$E97,AT$19&gt;$E97),$E97-AT$18,0))-AT96-AT95-AT94-AT93-AT92-AT91-AT90-AT89-AT88-AT87</f>
        <v>0</v>
      </c>
      <c r="AU97" s="177"/>
      <c r="AV97" s="177">
        <f>IF(AND(AV$18&lt;=$E97,AV$19&lt;=$E97),AV$20,IF(AND(AV$18&lt;=$E97,AV$19&gt;$E97),$E97-AV$18,0))-AV96-AV95-AV94-AV93-AV92-AV91-AV90-AV89-AV88-AV87</f>
        <v>0</v>
      </c>
      <c r="AW97" s="177"/>
      <c r="AX97" s="177">
        <f>IF(AND(AX$18&lt;=$E97,AX$19&lt;=$E97),AX$20,IF(AND(AX$18&lt;=$E97,AX$19&gt;$E97),$E97-AX$18,0))-AX96-AX95-AX94-AX93-AX92-AX91-AX90-AX89-AX88-AX87</f>
        <v>0</v>
      </c>
      <c r="AY97" s="177"/>
      <c r="AZ97" s="177">
        <f>IF(AND(AZ$18&lt;=$E97,AZ$19&lt;=$E97),AZ$20,IF(AND(AZ$18&lt;=$E97,AZ$19&gt;$E97),$E97-AZ$18,0))-AZ96-AZ95-AZ94-AZ93-AZ92-AZ91-AZ90-AZ89-AZ88-AZ87</f>
        <v>0</v>
      </c>
      <c r="BA97" s="177"/>
      <c r="BB97" s="177">
        <f>IF(AND(BB$18&lt;=$E97,BB$19&lt;=$E97),BB$20,IF(AND(BB$18&lt;=$E97,BB$19&gt;$E97),$E97-BB$18,0))-BB96-BB95-BB94-BB93-BB92-BB91-BB90-BB89-BB88-BB87</f>
        <v>0</v>
      </c>
      <c r="BC97" s="177"/>
      <c r="BD97" s="177">
        <f>IF(AND(BD$18&lt;=$E97,BD$19&lt;=$E97),BD$20,IF(AND(BD$18&lt;=$E97,BD$19&gt;$E97),$E97-BD$18,0))-BD96-BD95-BD94-BD93-BD92-BD91-BD90-BD89-BD88-BD87</f>
        <v>0</v>
      </c>
      <c r="BE97" s="177"/>
      <c r="BF97" s="177">
        <f>IF(AND(BF$18&lt;=$E97,BF$19&lt;=$E97),BF$20,IF(AND(BF$18&lt;=$E97,BF$19&gt;$E97),$E97-BF$18,0))-BF96-BF95-BF94-BF93-BF92-BF91-BF90-BF89-BF88-BF87</f>
        <v>0</v>
      </c>
      <c r="BG97" s="177"/>
      <c r="BH97" s="177">
        <f>IF(AND(BH$18&lt;=$E97,BH$19&lt;=$E97),BH$20,IF(AND(BH$18&lt;=$E97,BH$19&gt;$E97),$E97-BH$18,0))-BH96-BH95-BH94-BH93-BH92-BH91-BH90-BH89-BH88-BH87</f>
        <v>0</v>
      </c>
      <c r="BI97" s="177"/>
      <c r="BJ97" s="177">
        <f>IF(AND(BJ$18&lt;=$E97,BJ$19&lt;=$E97),BJ$20,IF(AND(BJ$18&lt;=$E97,BJ$19&gt;$E97),$E97-BJ$18,0))-BJ96-BJ95-BJ94-BJ93-BJ92-BJ91-BJ90-BJ89-BJ88-BJ87</f>
        <v>0</v>
      </c>
      <c r="BK97" s="177"/>
      <c r="BL97" s="177">
        <f>IF(AND(BL$18&lt;=$E97,BL$19&lt;=$E97),BL$20,IF(AND(BL$18&lt;=$E97,BL$19&gt;$E97),$E97-BL$18,0))-BL96-BL95-BL94-BL93-BL92-BL91-BL90-BL89-BL88-BL87</f>
        <v>0</v>
      </c>
      <c r="BM97" s="177"/>
      <c r="BN97" s="177">
        <f>IF(AND(BN$18&lt;=$E97,BN$19&lt;=$E97),BN$20,IF(AND(BN$18&lt;=$E97,BN$19&gt;$E97),$E97-BN$18,0))-BN96-BN95-BN94-BN93-BN92-BN91-BN90-BN89-BN88-BN87</f>
        <v>0</v>
      </c>
      <c r="BO97" s="177"/>
      <c r="BP97" s="177">
        <f>IF(AND(BP$18&lt;=$E97,BP$19&lt;=$E97),BP$20,IF(AND(BP$18&lt;=$E97,BP$19&gt;$E97),$E97-BP$18,0))-BP96-BP95-BP94-BP93-BP92-BP91-BP90-BP89-BP88-BP87</f>
        <v>0</v>
      </c>
      <c r="BQ97" s="177"/>
      <c r="BR97" s="177">
        <f>IF(AND(BR$18&lt;=$E97,BR$19&lt;=$E97),BR$20,IF(AND(BR$18&lt;=$E97,BR$19&gt;$E97),$E97-BR$18,0))-BR96-BR95-BR94-BR93-BR92-BR91-BR90-BR89-BR88-BR87</f>
        <v>0</v>
      </c>
      <c r="BS97" s="177"/>
      <c r="BT97" s="177">
        <f>IF(AND(BT$18&lt;=$E97,BT$19&lt;=$E97),BT$20,IF(AND(BT$18&lt;=$E97,BT$19&gt;$E97),$E97-BT$18,0))-BT96-BT95-BT94-BT93-BT92-BT91-BT90-BT89-BT88-BT87</f>
        <v>0</v>
      </c>
      <c r="BU97" s="177"/>
      <c r="BV97" s="177">
        <f>IF(AND(BV$18&lt;=$E97,BV$19&lt;=$E97),BV$20,IF(AND(BV$18&lt;=$E97,BV$19&gt;$E97),$E97-BV$18,0))-BV96-BV95-BV94-BV93-BV92-BV91-BV90-BV89-BV88-BV87</f>
        <v>0</v>
      </c>
      <c r="BW97" s="177"/>
      <c r="BX97" s="177">
        <f>IF(AND(BX$18&lt;=$E97,BX$19&lt;=$E97),BX$20,IF(AND(BX$18&lt;=$E97,BX$19&gt;$E97),$E97-BX$18,0))-BX96-BX95-BX94-BX93-BX92-BX91-BX90-BX89-BX88-BX87</f>
        <v>0</v>
      </c>
      <c r="BY97" s="177"/>
      <c r="BZ97" s="177">
        <f>IF(AND(BZ$18&lt;=$E97,BZ$19&lt;=$E97),BZ$20,IF(AND(BZ$18&lt;=$E97,BZ$19&gt;$E97),$E97-BZ$18,0))-BZ96-BZ95-BZ94-BZ93-BZ92-BZ91-BZ90-BZ89-BZ88-BZ87</f>
        <v>0</v>
      </c>
      <c r="CA97" s="177"/>
      <c r="CB97" s="177">
        <f>IF(AND(CB$18&lt;=$E97,CB$19&lt;=$E97),CB$20,IF(AND(CB$18&lt;=$E97,CB$19&gt;$E97),$E97-CB$18,0))-CB96-CB95-CB94-CB93-CB92-CB91-CB90-CB89-CB88-CB87</f>
        <v>0</v>
      </c>
      <c r="CC97" s="177"/>
      <c r="CD97" s="177">
        <f>IF(AND(CD$18&lt;=$E97,CD$19&lt;=$E97),CD$20,IF(AND(CD$18&lt;=$E97,CD$19&gt;$E97),$E97-CD$18,0))-CD96-CD95-CD94-CD93-CD92-CD91-CD90-CD89-CD88-CD87</f>
        <v>0</v>
      </c>
      <c r="CE97" s="177"/>
      <c r="CF97" s="177">
        <f>IF(AND(CF$18&lt;=$E97,CF$19&lt;=$E97),CF$20,IF(AND(CF$18&lt;=$E97,CF$19&gt;$E97),$E97-CF$18,0))-CF96-CF95-CF94-CF93-CF92-CF91-CF90-CF89-CF88-CF87</f>
        <v>0</v>
      </c>
      <c r="CG97" s="177"/>
      <c r="CH97" s="177">
        <f>IF(AND(CH$18&lt;=$E97,CH$19&lt;=$E97),CH$20,IF(AND(CH$18&lt;=$E97,CH$19&gt;$E97),$E97-CH$18,0))-CH96-CH95-CH94-CH93-CH92-CH91-CH90-CH89-CH88-CH87</f>
        <v>0</v>
      </c>
      <c r="CI97" s="177"/>
      <c r="CJ97" s="177">
        <f>IF(AND(CJ$18&lt;=$E97,CJ$19&lt;=$E97),CJ$20,IF(AND(CJ$18&lt;=$E97,CJ$19&gt;$E97),$E97-CJ$18,0))-CJ96-CJ95-CJ94-CJ93-CJ92-CJ91-CJ90-CJ89-CJ88-CJ87</f>
        <v>0</v>
      </c>
      <c r="CK97" s="177"/>
      <c r="CL97" s="177">
        <f>IF(AND(CL$18&lt;=$E97,CL$19&lt;=$E97),CL$20,IF(AND(CL$18&lt;=$E97,CL$19&gt;$E97),$E97-CL$18,0))-CL96-CL95-CL94-CL93-CL92-CL91-CL90-CL89-CL88-CL87</f>
        <v>0</v>
      </c>
      <c r="CM97" s="177"/>
      <c r="CN97" s="177">
        <f>IF(AND(CN$18&lt;=$E97,CN$19&lt;=$E97),CN$20,IF(AND(CN$18&lt;=$E97,CN$19&gt;$E97),$E97-CN$18,0))-CN96-CN95-CN94-CN93-CN92-CN91-CN90-CN89-CN88-CN87</f>
        <v>0</v>
      </c>
      <c r="CO97" s="177"/>
      <c r="CP97" s="177">
        <f>IF(AND(CP$18&lt;=$E97,CP$19&lt;=$E97),CP$20,IF(AND(CP$18&lt;=$E97,CP$19&gt;$E97),$E97-CP$18,0))-CP96-CP95-CP94-CP93-CP92-CP91-CP90-CP89-CP88-CP87</f>
        <v>0</v>
      </c>
      <c r="CQ97" s="177"/>
      <c r="CR97" s="177">
        <f>IF(AND(CR$18&lt;=$E97,CR$19&lt;=$E97),CR$20,IF(AND(CR$18&lt;=$E97,CR$19&gt;$E97),$E97-CR$18,0))-CR96-CR95-CR94-CR93-CR92-CR91-CR90-CR89-CR88-CR87</f>
        <v>0</v>
      </c>
      <c r="CS97" s="177"/>
      <c r="CT97" s="177">
        <f>IF(AND(CT$18&lt;=$E97,CT$19&lt;=$E97),CT$20,IF(AND(CT$18&lt;=$E97,CT$19&gt;$E97),$E97-CT$18,0))-CT96-CT95-CT94-CT93-CT92-CT91-CT90-CT89-CT88-CT87</f>
        <v>0</v>
      </c>
      <c r="CU97" s="177"/>
      <c r="CV97" s="177">
        <f>IF(AND(CV$18&lt;=$E97,CV$19&lt;=$E97),CV$20,IF(AND(CV$18&lt;=$E97,CV$19&gt;$E97),$E97-CV$18,0))-CV96-CV95-CV94-CV93-CV92-CV91-CV90-CV89-CV88-CV87</f>
        <v>0</v>
      </c>
      <c r="CW97" s="177"/>
      <c r="CX97" s="177">
        <f>IF(AND(CX$18&lt;=$E97,CX$19&lt;=$E97),CX$20,IF(AND(CX$18&lt;=$E97,CX$19&gt;$E97),$E97-CX$18,0))-CX96-CX95-CX94-CX93-CX92-CX91-CX90-CX89-CX88-CX87</f>
        <v>0</v>
      </c>
      <c r="CY97" s="177"/>
      <c r="CZ97" s="177">
        <f>IF(AND(CZ$18&lt;=$E97,CZ$19&lt;=$E97),CZ$20,IF(AND(CZ$18&lt;=$E97,CZ$19&gt;$E97),$E97-CZ$18,0))-CZ96-CZ95-CZ94-CZ93-CZ92-CZ91-CZ90-CZ89-CZ88-CZ87</f>
        <v>0</v>
      </c>
      <c r="DA97" s="177"/>
      <c r="DB97" s="177">
        <f>IF(AND(DB$18&lt;=$E97,DB$19&lt;=$E97),DB$20,IF(AND(DB$18&lt;=$E97,DB$19&gt;$E97),$E97-DB$18,0))-DB96-DB95-DB94-DB93-DB92-DB91-DB90-DB89-DB88-DB87</f>
        <v>0</v>
      </c>
      <c r="DC97" s="177"/>
      <c r="DD97" s="177">
        <f>IF(AND(DD$18&lt;=$E97,DD$19&lt;=$E97),DD$20,IF(AND(DD$18&lt;=$E97,DD$19&gt;$E97),$E97-DD$18,0))-DD96-DD95-DD94-DD93-DD92-DD91-DD90-DD89-DD88-DD87</f>
        <v>0</v>
      </c>
      <c r="DE97" s="177"/>
      <c r="DF97" s="177">
        <f>IF(AND(DF$18&lt;=$E97,DF$19&lt;=$E97),DF$20,IF(AND(DF$18&lt;=$E97,DF$19&gt;$E97),$E97-DF$18,0))-DF96-DF95-DF94-DF93-DF92-DF91-DF90-DF89-DF88-DF87</f>
        <v>0</v>
      </c>
      <c r="DG97" s="177"/>
      <c r="DH97" s="177">
        <f>IF(AND(DH$18&lt;=$E97,DH$19&lt;=$E97),DH$20,IF(AND(DH$18&lt;=$E97,DH$19&gt;$E97),$E97-DH$18,0))-DH96-DH95-DH94-DH93-DH92-DH91-DH90-DH89-DH88-DH87</f>
        <v>0</v>
      </c>
      <c r="DI97" s="177"/>
      <c r="DJ97" s="177">
        <f>IF(AND(DJ$18&lt;=$E97,DJ$19&lt;=$E97),DJ$20,IF(AND(DJ$18&lt;=$E97,DJ$19&gt;$E97),$E97-DJ$18,0))-DJ96-DJ95-DJ94-DJ93-DJ92-DJ91-DJ90-DJ89-DJ88-DJ87</f>
        <v>0</v>
      </c>
      <c r="DK97" s="177"/>
      <c r="DL97" s="177">
        <f>IF(AND(DL$18&lt;=$E97,DL$19&lt;=$E97),DL$20,IF(AND(DL$18&lt;=$E97,DL$19&gt;$E97),$E97-DL$18,0))-DL96-DL95-DL94-DL93-DL92-DL91-DL90-DL89-DL88-DL87</f>
        <v>0</v>
      </c>
      <c r="DM97" s="177"/>
      <c r="DN97" s="177">
        <f>IF(AND(DN$18&lt;=$E97,DN$19&lt;=$E97),DN$20,IF(AND(DN$18&lt;=$E97,DN$19&gt;$E97),$E97-DN$18,0))-DN96-DN95-DN94-DN93-DN92-DN91-DN90-DN89-DN88-DN87</f>
        <v>0</v>
      </c>
      <c r="DO97" s="177"/>
      <c r="DP97" s="177">
        <f>IF(AND(DP$18&lt;=$E97,DP$19&lt;=$E97),DP$20,IF(AND(DP$18&lt;=$E97,DP$19&gt;$E97),$E97-DP$18,0))-DP96-DP95-DP94-DP93-DP92-DP91-DP90-DP89-DP88-DP87</f>
        <v>0</v>
      </c>
      <c r="DQ97" s="177"/>
      <c r="DR97" s="177">
        <f>IF(AND(DR$18&lt;=$E97,DR$19&lt;=$E97),DR$20,IF(AND(DR$18&lt;=$E97,DR$19&gt;$E97),$E97-DR$18,0))-DR96-DR95-DR94-DR93-DR92-DR91-DR90-DR89-DR88-DR87</f>
        <v>0</v>
      </c>
      <c r="DS97" s="177"/>
      <c r="DT97" s="177">
        <f>IF(AND(DT$18&lt;=$E97,DT$19&lt;=$E97),DT$20,IF(AND(DT$18&lt;=$E97,DT$19&gt;$E97),$E97-DT$18,0))-DT96-DT95-DT94-DT93-DT92-DT91-DT90-DT89-DT88-DT87</f>
        <v>0</v>
      </c>
      <c r="DU97" s="177"/>
      <c r="DV97" s="177">
        <f>IF(AND(DV$18&lt;=$E97,DV$19&lt;=$E97),DV$20,IF(AND(DV$18&lt;=$E97,DV$19&gt;$E97),$E97-DV$18,0))-DV96-DV95-DV94-DV93-DV92-DV91-DV90-DV89-DV88-DV87</f>
        <v>0</v>
      </c>
      <c r="DW97" s="177"/>
      <c r="DX97" s="177">
        <f>IF(AND(DX$18&lt;=$E97,DX$19&lt;=$E97),DX$20,IF(AND(DX$18&lt;=$E97,DX$19&gt;$E97),$E97-DX$18,0))-DX96-DX95-DX94-DX93-DX92-DX91-DX90-DX89-DX88-DX87</f>
        <v>0</v>
      </c>
      <c r="DY97" s="177"/>
      <c r="DZ97" s="178">
        <f t="shared" si="5"/>
        <v>0</v>
      </c>
    </row>
    <row r="98" spans="2:130" ht="11.25" hidden="1" customHeight="1" x14ac:dyDescent="0.2">
      <c r="B98" s="333"/>
      <c r="C98" s="335"/>
      <c r="D98" s="175"/>
      <c r="E98" s="176">
        <v>2000</v>
      </c>
      <c r="F98" s="177">
        <f>IF(AND(F$18&lt;=$E98,F$19&lt;=$E98),F$20,IF(AND(F$18&lt;=$E98,F$19&gt;$E98),$E98-F$18,0))-F97-F96-F95-F94-F93-F92-F91-F90-F89-F88-F87</f>
        <v>0</v>
      </c>
      <c r="G98" s="177"/>
      <c r="H98" s="177">
        <f>IF(AND(H$18&lt;=$E98,H$19&lt;=$E98),H$20,IF(AND(H$18&lt;=$E98,H$19&gt;$E98),$E98-H$18,0))-H97-H96-H95-H94-H93-H92-H91-H90-H89-H88-H87</f>
        <v>0</v>
      </c>
      <c r="I98" s="177"/>
      <c r="J98" s="177">
        <f>IF(AND(J$18&lt;=$E98,J$19&lt;=$E98),J$20,IF(AND(J$18&lt;=$E98,J$19&gt;$E98),$E98-J$18,0))-J97-J96-J95-J94-J93-J92-J91-J90-J89-J88-J87</f>
        <v>0</v>
      </c>
      <c r="K98" s="177"/>
      <c r="L98" s="177">
        <f>IF(AND(L$18&lt;=$E98,L$19&lt;=$E98),L$20,IF(AND(L$18&lt;=$E98,L$19&gt;$E98),$E98-L$18,0))-L97-L96-L95-L94-L93-L92-L91-L90-L89-L88-L87</f>
        <v>0</v>
      </c>
      <c r="M98" s="177"/>
      <c r="N98" s="177">
        <f>IF(AND(N$18&lt;=$E98,N$19&lt;=$E98),N$20,IF(AND(N$18&lt;=$E98,N$19&gt;$E98),$E98-N$18,0))-N97-N96-N95-N94-N93-N92-N91-N90-N89-N88-N87</f>
        <v>0</v>
      </c>
      <c r="O98" s="177"/>
      <c r="P98" s="177">
        <f>IF(AND(P$18&lt;=$E98,P$19&lt;=$E98),P$20,IF(AND(P$18&lt;=$E98,P$19&gt;$E98),$E98-P$18,0))-P97-P96-P95-P94-P93-P92-P91-P90-P89-P88-P87</f>
        <v>0</v>
      </c>
      <c r="Q98" s="177"/>
      <c r="R98" s="177">
        <f>IF(AND(R$18&lt;=$E98,R$19&lt;=$E98),R$20,IF(AND(R$18&lt;=$E98,R$19&gt;$E98),$E98-R$18,0))-R97-R96-R95-R94-R93-R92-R91-R90-R89-R88-R87</f>
        <v>0</v>
      </c>
      <c r="S98" s="177"/>
      <c r="T98" s="177">
        <f>IF(AND(T$18&lt;=$E98,T$19&lt;=$E98),T$20,IF(AND(T$18&lt;=$E98,T$19&gt;$E98),$E98-T$18,0))-T97-T96-T95-T94-T93-T92-T91-T90-T89-T88-T87</f>
        <v>0</v>
      </c>
      <c r="U98" s="177"/>
      <c r="V98" s="177">
        <f>IF(AND(V$18&lt;=$E98,V$19&lt;=$E98),V$20,IF(AND(V$18&lt;=$E98,V$19&gt;$E98),$E98-V$18,0))-V97-V96-V95-V94-V93-V92-V91-V90-V89-V88-V87</f>
        <v>0</v>
      </c>
      <c r="W98" s="177"/>
      <c r="X98" s="177">
        <f>IF(AND(X$18&lt;=$E98,X$19&lt;=$E98),X$20,IF(AND(X$18&lt;=$E98,X$19&gt;$E98),$E98-X$18,0))-X97-X96-X95-X94-X93-X92-X91-X90-X89-X88-X87</f>
        <v>0</v>
      </c>
      <c r="Y98" s="177"/>
      <c r="Z98" s="177">
        <f>IF(AND(Z$18&lt;=$E98,Z$19&lt;=$E98),Z$20,IF(AND(Z$18&lt;=$E98,Z$19&gt;$E98),$E98-Z$18,0))-Z97-Z96-Z95-Z94-Z93-Z92-Z91-Z90-Z89-Z88-Z87</f>
        <v>0</v>
      </c>
      <c r="AA98" s="177"/>
      <c r="AB98" s="177">
        <f>IF(AND(AB$18&lt;=$E98,AB$19&lt;=$E98),AB$20,IF(AND(AB$18&lt;=$E98,AB$19&gt;$E98),$E98-AB$18,0))-AB97-AB96-AB95-AB94-AB93-AB92-AB91-AB90-AB89-AB88-AB87</f>
        <v>0</v>
      </c>
      <c r="AC98" s="177"/>
      <c r="AD98" s="177">
        <f>IF(AND(AD$18&lt;=$E98,AD$19&lt;=$E98),AD$20,IF(AND(AD$18&lt;=$E98,AD$19&gt;$E98),$E98-AD$18,0))-AD97-AD96-AD95-AD94-AD93-AD92-AD91-AD90-AD89-AD88-AD87</f>
        <v>0</v>
      </c>
      <c r="AE98" s="177"/>
      <c r="AF98" s="177">
        <f>IF(AND(AF$18&lt;=$E98,AF$19&lt;=$E98),AF$20,IF(AND(AF$18&lt;=$E98,AF$19&gt;$E98),$E98-AF$18,0))-AF97-AF96-AF95-AF94-AF93-AF92-AF91-AF90-AF89-AF88-AF87</f>
        <v>0</v>
      </c>
      <c r="AG98" s="177"/>
      <c r="AH98" s="177">
        <f>IF(AND(AH$18&lt;=$E98,AH$19&lt;=$E98),AH$20,IF(AND(AH$18&lt;=$E98,AH$19&gt;$E98),$E98-AH$18,0))-AH97-AH96-AH95-AH94-AH93-AH92-AH91-AH90-AH89-AH88-AH87</f>
        <v>0</v>
      </c>
      <c r="AI98" s="177"/>
      <c r="AJ98" s="177">
        <f>IF(AND(AJ$18&lt;=$E98,AJ$19&lt;=$E98),AJ$20,IF(AND(AJ$18&lt;=$E98,AJ$19&gt;$E98),$E98-AJ$18,0))-AJ97-AJ96-AJ95-AJ94-AJ93-AJ92-AJ91-AJ90-AJ89-AJ88-AJ87</f>
        <v>0</v>
      </c>
      <c r="AK98" s="177"/>
      <c r="AL98" s="177">
        <f>IF(AND(AL$18&lt;=$E98,AL$19&lt;=$E98),AL$20,IF(AND(AL$18&lt;=$E98,AL$19&gt;$E98),$E98-AL$18,0))-AL97-AL96-AL95-AL94-AL93-AL92-AL91-AL90-AL89-AL88-AL87</f>
        <v>0</v>
      </c>
      <c r="AM98" s="177"/>
      <c r="AN98" s="177">
        <f>IF(AND(AN$18&lt;=$E98,AN$19&lt;=$E98),AN$20,IF(AND(AN$18&lt;=$E98,AN$19&gt;$E98),$E98-AN$18,0))-AN97-AN96-AN95-AN94-AN93-AN92-AN91-AN90-AN89-AN88-AN87</f>
        <v>0</v>
      </c>
      <c r="AO98" s="177"/>
      <c r="AP98" s="177">
        <f>IF(AND(AP$18&lt;=$E98,AP$19&lt;=$E98),AP$20,IF(AND(AP$18&lt;=$E98,AP$19&gt;$E98),$E98-AP$18,0))-AP97-AP96-AP95-AP94-AP93-AP92-AP91-AP90-AP89-AP88-AP87</f>
        <v>0</v>
      </c>
      <c r="AQ98" s="177"/>
      <c r="AR98" s="177">
        <f>IF(AND(AR$18&lt;=$E98,AR$19&lt;=$E98),AR$20,IF(AND(AR$18&lt;=$E98,AR$19&gt;$E98),$E98-AR$18,0))-AR97-AR96-AR95-AR94-AR93-AR92-AR91-AR90-AR89-AR88-AR87</f>
        <v>0</v>
      </c>
      <c r="AS98" s="177"/>
      <c r="AT98" s="177">
        <f>IF(AND(AT$18&lt;=$E98,AT$19&lt;=$E98),AT$20,IF(AND(AT$18&lt;=$E98,AT$19&gt;$E98),$E98-AT$18,0))-AT97-AT96-AT95-AT94-AT93-AT92-AT91-AT90-AT89-AT88-AT87</f>
        <v>0</v>
      </c>
      <c r="AU98" s="177"/>
      <c r="AV98" s="177">
        <f>IF(AND(AV$18&lt;=$E98,AV$19&lt;=$E98),AV$20,IF(AND(AV$18&lt;=$E98,AV$19&gt;$E98),$E98-AV$18,0))-AV97-AV96-AV95-AV94-AV93-AV92-AV91-AV90-AV89-AV88-AV87</f>
        <v>0</v>
      </c>
      <c r="AW98" s="177"/>
      <c r="AX98" s="177">
        <f>IF(AND(AX$18&lt;=$E98,AX$19&lt;=$E98),AX$20,IF(AND(AX$18&lt;=$E98,AX$19&gt;$E98),$E98-AX$18,0))-AX97-AX96-AX95-AX94-AX93-AX92-AX91-AX90-AX89-AX88-AX87</f>
        <v>0</v>
      </c>
      <c r="AY98" s="177"/>
      <c r="AZ98" s="177">
        <f>IF(AND(AZ$18&lt;=$E98,AZ$19&lt;=$E98),AZ$20,IF(AND(AZ$18&lt;=$E98,AZ$19&gt;$E98),$E98-AZ$18,0))-AZ97-AZ96-AZ95-AZ94-AZ93-AZ92-AZ91-AZ90-AZ89-AZ88-AZ87</f>
        <v>0</v>
      </c>
      <c r="BA98" s="177"/>
      <c r="BB98" s="177">
        <f>IF(AND(BB$18&lt;=$E98,BB$19&lt;=$E98),BB$20,IF(AND(BB$18&lt;=$E98,BB$19&gt;$E98),$E98-BB$18,0))-BB97-BB96-BB95-BB94-BB93-BB92-BB91-BB90-BB89-BB88-BB87</f>
        <v>0</v>
      </c>
      <c r="BC98" s="177"/>
      <c r="BD98" s="177">
        <f>IF(AND(BD$18&lt;=$E98,BD$19&lt;=$E98),BD$20,IF(AND(BD$18&lt;=$E98,BD$19&gt;$E98),$E98-BD$18,0))-BD97-BD96-BD95-BD94-BD93-BD92-BD91-BD90-BD89-BD88-BD87</f>
        <v>0</v>
      </c>
      <c r="BE98" s="177"/>
      <c r="BF98" s="177">
        <f>IF(AND(BF$18&lt;=$E98,BF$19&lt;=$E98),BF$20,IF(AND(BF$18&lt;=$E98,BF$19&gt;$E98),$E98-BF$18,0))-BF97-BF96-BF95-BF94-BF93-BF92-BF91-BF90-BF89-BF88-BF87</f>
        <v>0</v>
      </c>
      <c r="BG98" s="177"/>
      <c r="BH98" s="177">
        <f>IF(AND(BH$18&lt;=$E98,BH$19&lt;=$E98),BH$20,IF(AND(BH$18&lt;=$E98,BH$19&gt;$E98),$E98-BH$18,0))-BH97-BH96-BH95-BH94-BH93-BH92-BH91-BH90-BH89-BH88-BH87</f>
        <v>0</v>
      </c>
      <c r="BI98" s="177"/>
      <c r="BJ98" s="177">
        <f>IF(AND(BJ$18&lt;=$E98,BJ$19&lt;=$E98),BJ$20,IF(AND(BJ$18&lt;=$E98,BJ$19&gt;$E98),$E98-BJ$18,0))-BJ97-BJ96-BJ95-BJ94-BJ93-BJ92-BJ91-BJ90-BJ89-BJ88-BJ87</f>
        <v>0</v>
      </c>
      <c r="BK98" s="177"/>
      <c r="BL98" s="177">
        <f>IF(AND(BL$18&lt;=$E98,BL$19&lt;=$E98),BL$20,IF(AND(BL$18&lt;=$E98,BL$19&gt;$E98),$E98-BL$18,0))-BL97-BL96-BL95-BL94-BL93-BL92-BL91-BL90-BL89-BL88-BL87</f>
        <v>0</v>
      </c>
      <c r="BM98" s="177"/>
      <c r="BN98" s="177">
        <f>IF(AND(BN$18&lt;=$E98,BN$19&lt;=$E98),BN$20,IF(AND(BN$18&lt;=$E98,BN$19&gt;$E98),$E98-BN$18,0))-BN97-BN96-BN95-BN94-BN93-BN92-BN91-BN90-BN89-BN88-BN87</f>
        <v>0</v>
      </c>
      <c r="BO98" s="177"/>
      <c r="BP98" s="177">
        <f>IF(AND(BP$18&lt;=$E98,BP$19&lt;=$E98),BP$20,IF(AND(BP$18&lt;=$E98,BP$19&gt;$E98),$E98-BP$18,0))-BP97-BP96-BP95-BP94-BP93-BP92-BP91-BP90-BP89-BP88-BP87</f>
        <v>0</v>
      </c>
      <c r="BQ98" s="177"/>
      <c r="BR98" s="177">
        <f>IF(AND(BR$18&lt;=$E98,BR$19&lt;=$E98),BR$20,IF(AND(BR$18&lt;=$E98,BR$19&gt;$E98),$E98-BR$18,0))-BR97-BR96-BR95-BR94-BR93-BR92-BR91-BR90-BR89-BR88-BR87</f>
        <v>0</v>
      </c>
      <c r="BS98" s="177"/>
      <c r="BT98" s="177">
        <f>IF(AND(BT$18&lt;=$E98,BT$19&lt;=$E98),BT$20,IF(AND(BT$18&lt;=$E98,BT$19&gt;$E98),$E98-BT$18,0))-BT97-BT96-BT95-BT94-BT93-BT92-BT91-BT90-BT89-BT88-BT87</f>
        <v>0</v>
      </c>
      <c r="BU98" s="177"/>
      <c r="BV98" s="177">
        <f>IF(AND(BV$18&lt;=$E98,BV$19&lt;=$E98),BV$20,IF(AND(BV$18&lt;=$E98,BV$19&gt;$E98),$E98-BV$18,0))-BV97-BV96-BV95-BV94-BV93-BV92-BV91-BV90-BV89-BV88-BV87</f>
        <v>0</v>
      </c>
      <c r="BW98" s="177"/>
      <c r="BX98" s="177">
        <f>IF(AND(BX$18&lt;=$E98,BX$19&lt;=$E98),BX$20,IF(AND(BX$18&lt;=$E98,BX$19&gt;$E98),$E98-BX$18,0))-BX97-BX96-BX95-BX94-BX93-BX92-BX91-BX90-BX89-BX88-BX87</f>
        <v>0</v>
      </c>
      <c r="BY98" s="177"/>
      <c r="BZ98" s="177">
        <f>IF(AND(BZ$18&lt;=$E98,BZ$19&lt;=$E98),BZ$20,IF(AND(BZ$18&lt;=$E98,BZ$19&gt;$E98),$E98-BZ$18,0))-BZ97-BZ96-BZ95-BZ94-BZ93-BZ92-BZ91-BZ90-BZ89-BZ88-BZ87</f>
        <v>0</v>
      </c>
      <c r="CA98" s="177"/>
      <c r="CB98" s="177">
        <f>IF(AND(CB$18&lt;=$E98,CB$19&lt;=$E98),CB$20,IF(AND(CB$18&lt;=$E98,CB$19&gt;$E98),$E98-CB$18,0))-CB97-CB96-CB95-CB94-CB93-CB92-CB91-CB90-CB89-CB88-CB87</f>
        <v>0</v>
      </c>
      <c r="CC98" s="177"/>
      <c r="CD98" s="177">
        <f>IF(AND(CD$18&lt;=$E98,CD$19&lt;=$E98),CD$20,IF(AND(CD$18&lt;=$E98,CD$19&gt;$E98),$E98-CD$18,0))-CD97-CD96-CD95-CD94-CD93-CD92-CD91-CD90-CD89-CD88-CD87</f>
        <v>0</v>
      </c>
      <c r="CE98" s="177"/>
      <c r="CF98" s="177">
        <f>IF(AND(CF$18&lt;=$E98,CF$19&lt;=$E98),CF$20,IF(AND(CF$18&lt;=$E98,CF$19&gt;$E98),$E98-CF$18,0))-CF97-CF96-CF95-CF94-CF93-CF92-CF91-CF90-CF89-CF88-CF87</f>
        <v>0</v>
      </c>
      <c r="CG98" s="177"/>
      <c r="CH98" s="177">
        <f>IF(AND(CH$18&lt;=$E98,CH$19&lt;=$E98),CH$20,IF(AND(CH$18&lt;=$E98,CH$19&gt;$E98),$E98-CH$18,0))-CH97-CH96-CH95-CH94-CH93-CH92-CH91-CH90-CH89-CH88-CH87</f>
        <v>0</v>
      </c>
      <c r="CI98" s="177"/>
      <c r="CJ98" s="177">
        <f>IF(AND(CJ$18&lt;=$E98,CJ$19&lt;=$E98),CJ$20,IF(AND(CJ$18&lt;=$E98,CJ$19&gt;$E98),$E98-CJ$18,0))-CJ97-CJ96-CJ95-CJ94-CJ93-CJ92-CJ91-CJ90-CJ89-CJ88-CJ87</f>
        <v>0</v>
      </c>
      <c r="CK98" s="177"/>
      <c r="CL98" s="177">
        <f>IF(AND(CL$18&lt;=$E98,CL$19&lt;=$E98),CL$20,IF(AND(CL$18&lt;=$E98,CL$19&gt;$E98),$E98-CL$18,0))-CL97-CL96-CL95-CL94-CL93-CL92-CL91-CL90-CL89-CL88-CL87</f>
        <v>0</v>
      </c>
      <c r="CM98" s="177"/>
      <c r="CN98" s="177">
        <f>IF(AND(CN$18&lt;=$E98,CN$19&lt;=$E98),CN$20,IF(AND(CN$18&lt;=$E98,CN$19&gt;$E98),$E98-CN$18,0))-CN97-CN96-CN95-CN94-CN93-CN92-CN91-CN90-CN89-CN88-CN87</f>
        <v>0</v>
      </c>
      <c r="CO98" s="177"/>
      <c r="CP98" s="177">
        <f>IF(AND(CP$18&lt;=$E98,CP$19&lt;=$E98),CP$20,IF(AND(CP$18&lt;=$E98,CP$19&gt;$E98),$E98-CP$18,0))-CP97-CP96-CP95-CP94-CP93-CP92-CP91-CP90-CP89-CP88-CP87</f>
        <v>0</v>
      </c>
      <c r="CQ98" s="177"/>
      <c r="CR98" s="177">
        <f>IF(AND(CR$18&lt;=$E98,CR$19&lt;=$E98),CR$20,IF(AND(CR$18&lt;=$E98,CR$19&gt;$E98),$E98-CR$18,0))-CR97-CR96-CR95-CR94-CR93-CR92-CR91-CR90-CR89-CR88-CR87</f>
        <v>0</v>
      </c>
      <c r="CS98" s="177"/>
      <c r="CT98" s="177">
        <f>IF(AND(CT$18&lt;=$E98,CT$19&lt;=$E98),CT$20,IF(AND(CT$18&lt;=$E98,CT$19&gt;$E98),$E98-CT$18,0))-CT97-CT96-CT95-CT94-CT93-CT92-CT91-CT90-CT89-CT88-CT87</f>
        <v>0</v>
      </c>
      <c r="CU98" s="177"/>
      <c r="CV98" s="177">
        <f>IF(AND(CV$18&lt;=$E98,CV$19&lt;=$E98),CV$20,IF(AND(CV$18&lt;=$E98,CV$19&gt;$E98),$E98-CV$18,0))-CV97-CV96-CV95-CV94-CV93-CV92-CV91-CV90-CV89-CV88-CV87</f>
        <v>0</v>
      </c>
      <c r="CW98" s="177"/>
      <c r="CX98" s="177">
        <f>IF(AND(CX$18&lt;=$E98,CX$19&lt;=$E98),CX$20,IF(AND(CX$18&lt;=$E98,CX$19&gt;$E98),$E98-CX$18,0))-CX97-CX96-CX95-CX94-CX93-CX92-CX91-CX90-CX89-CX88-CX87</f>
        <v>0</v>
      </c>
      <c r="CY98" s="177"/>
      <c r="CZ98" s="177">
        <f>IF(AND(CZ$18&lt;=$E98,CZ$19&lt;=$E98),CZ$20,IF(AND(CZ$18&lt;=$E98,CZ$19&gt;$E98),$E98-CZ$18,0))-CZ97-CZ96-CZ95-CZ94-CZ93-CZ92-CZ91-CZ90-CZ89-CZ88-CZ87</f>
        <v>0</v>
      </c>
      <c r="DA98" s="177"/>
      <c r="DB98" s="177">
        <f>IF(AND(DB$18&lt;=$E98,DB$19&lt;=$E98),DB$20,IF(AND(DB$18&lt;=$E98,DB$19&gt;$E98),$E98-DB$18,0))-DB97-DB96-DB95-DB94-DB93-DB92-DB91-DB90-DB89-DB88-DB87</f>
        <v>0</v>
      </c>
      <c r="DC98" s="177"/>
      <c r="DD98" s="177">
        <f>IF(AND(DD$18&lt;=$E98,DD$19&lt;=$E98),DD$20,IF(AND(DD$18&lt;=$E98,DD$19&gt;$E98),$E98-DD$18,0))-DD97-DD96-DD95-DD94-DD93-DD92-DD91-DD90-DD89-DD88-DD87</f>
        <v>0</v>
      </c>
      <c r="DE98" s="177"/>
      <c r="DF98" s="177">
        <f>IF(AND(DF$18&lt;=$E98,DF$19&lt;=$E98),DF$20,IF(AND(DF$18&lt;=$E98,DF$19&gt;$E98),$E98-DF$18,0))-DF97-DF96-DF95-DF94-DF93-DF92-DF91-DF90-DF89-DF88-DF87</f>
        <v>0</v>
      </c>
      <c r="DG98" s="177"/>
      <c r="DH98" s="177">
        <f>IF(AND(DH$18&lt;=$E98,DH$19&lt;=$E98),DH$20,IF(AND(DH$18&lt;=$E98,DH$19&gt;$E98),$E98-DH$18,0))-DH97-DH96-DH95-DH94-DH93-DH92-DH91-DH90-DH89-DH88-DH87</f>
        <v>0</v>
      </c>
      <c r="DI98" s="177"/>
      <c r="DJ98" s="177">
        <f>IF(AND(DJ$18&lt;=$E98,DJ$19&lt;=$E98),DJ$20,IF(AND(DJ$18&lt;=$E98,DJ$19&gt;$E98),$E98-DJ$18,0))-DJ97-DJ96-DJ95-DJ94-DJ93-DJ92-DJ91-DJ90-DJ89-DJ88-DJ87</f>
        <v>0</v>
      </c>
      <c r="DK98" s="177"/>
      <c r="DL98" s="177">
        <f>IF(AND(DL$18&lt;=$E98,DL$19&lt;=$E98),DL$20,IF(AND(DL$18&lt;=$E98,DL$19&gt;$E98),$E98-DL$18,0))-DL97-DL96-DL95-DL94-DL93-DL92-DL91-DL90-DL89-DL88-DL87</f>
        <v>0</v>
      </c>
      <c r="DM98" s="177"/>
      <c r="DN98" s="177">
        <f>IF(AND(DN$18&lt;=$E98,DN$19&lt;=$E98),DN$20,IF(AND(DN$18&lt;=$E98,DN$19&gt;$E98),$E98-DN$18,0))-DN97-DN96-DN95-DN94-DN93-DN92-DN91-DN90-DN89-DN88-DN87</f>
        <v>0</v>
      </c>
      <c r="DO98" s="177"/>
      <c r="DP98" s="177">
        <f>IF(AND(DP$18&lt;=$E98,DP$19&lt;=$E98),DP$20,IF(AND(DP$18&lt;=$E98,DP$19&gt;$E98),$E98-DP$18,0))-DP97-DP96-DP95-DP94-DP93-DP92-DP91-DP90-DP89-DP88-DP87</f>
        <v>0</v>
      </c>
      <c r="DQ98" s="177"/>
      <c r="DR98" s="177">
        <f>IF(AND(DR$18&lt;=$E98,DR$19&lt;=$E98),DR$20,IF(AND(DR$18&lt;=$E98,DR$19&gt;$E98),$E98-DR$18,0))-DR97-DR96-DR95-DR94-DR93-DR92-DR91-DR90-DR89-DR88-DR87</f>
        <v>0</v>
      </c>
      <c r="DS98" s="177"/>
      <c r="DT98" s="177">
        <f>IF(AND(DT$18&lt;=$E98,DT$19&lt;=$E98),DT$20,IF(AND(DT$18&lt;=$E98,DT$19&gt;$E98),$E98-DT$18,0))-DT97-DT96-DT95-DT94-DT93-DT92-DT91-DT90-DT89-DT88-DT87</f>
        <v>0</v>
      </c>
      <c r="DU98" s="177"/>
      <c r="DV98" s="177">
        <f>IF(AND(DV$18&lt;=$E98,DV$19&lt;=$E98),DV$20,IF(AND(DV$18&lt;=$E98,DV$19&gt;$E98),$E98-DV$18,0))-DV97-DV96-DV95-DV94-DV93-DV92-DV91-DV90-DV89-DV88-DV87</f>
        <v>0</v>
      </c>
      <c r="DW98" s="177"/>
      <c r="DX98" s="177">
        <f>IF(AND(DX$18&lt;=$E98,DX$19&lt;=$E98),DX$20,IF(AND(DX$18&lt;=$E98,DX$19&gt;$E98),$E98-DX$18,0))-DX97-DX96-DX95-DX94-DX93-DX92-DX91-DX90-DX89-DX88-DX87</f>
        <v>0</v>
      </c>
      <c r="DY98" s="177"/>
      <c r="DZ98" s="178">
        <f t="shared" si="5"/>
        <v>0</v>
      </c>
    </row>
    <row r="99" spans="2:130" ht="11.25" hidden="1" customHeight="1" x14ac:dyDescent="0.2">
      <c r="B99" s="333"/>
      <c r="C99" s="335"/>
      <c r="D99" s="175"/>
      <c r="E99" s="176" t="s">
        <v>11</v>
      </c>
      <c r="F99" s="177">
        <f>SUM(F87:F98)</f>
        <v>0</v>
      </c>
      <c r="G99" s="177"/>
      <c r="H99" s="177">
        <f>SUM(H87:H98)</f>
        <v>0</v>
      </c>
      <c r="I99" s="177"/>
      <c r="J99" s="177">
        <f>SUM(J87:J98)</f>
        <v>0</v>
      </c>
      <c r="K99" s="177"/>
      <c r="L99" s="177">
        <f>SUM(L87:L98)</f>
        <v>0</v>
      </c>
      <c r="M99" s="177"/>
      <c r="N99" s="177">
        <f>SUM(N87:N98)</f>
        <v>0</v>
      </c>
      <c r="O99" s="177"/>
      <c r="P99" s="177">
        <f>SUM(P87:P98)</f>
        <v>0</v>
      </c>
      <c r="Q99" s="177"/>
      <c r="R99" s="177">
        <f>SUM(R87:R98)</f>
        <v>0</v>
      </c>
      <c r="S99" s="177"/>
      <c r="T99" s="177">
        <f>SUM(T87:T98)</f>
        <v>0</v>
      </c>
      <c r="U99" s="177"/>
      <c r="V99" s="177">
        <f>SUM(V87:V98)</f>
        <v>0</v>
      </c>
      <c r="W99" s="177"/>
      <c r="X99" s="177">
        <f>SUM(X87:X98)</f>
        <v>0</v>
      </c>
      <c r="Y99" s="177"/>
      <c r="Z99" s="177">
        <f>SUM(Z87:Z98)</f>
        <v>0</v>
      </c>
      <c r="AA99" s="177"/>
      <c r="AB99" s="177">
        <f>SUM(AB87:AB98)</f>
        <v>0</v>
      </c>
      <c r="AC99" s="177"/>
      <c r="AD99" s="177">
        <f>SUM(AD87:AD98)</f>
        <v>0</v>
      </c>
      <c r="AE99" s="177"/>
      <c r="AF99" s="177">
        <f>SUM(AF87:AF98)</f>
        <v>0</v>
      </c>
      <c r="AG99" s="177"/>
      <c r="AH99" s="177">
        <f>SUM(AH87:AH98)</f>
        <v>0</v>
      </c>
      <c r="AI99" s="177"/>
      <c r="AJ99" s="177">
        <f>SUM(AJ87:AJ98)</f>
        <v>0</v>
      </c>
      <c r="AK99" s="177"/>
      <c r="AL99" s="177">
        <f>SUM(AL87:AL98)</f>
        <v>0</v>
      </c>
      <c r="AM99" s="177"/>
      <c r="AN99" s="177">
        <f>SUM(AN87:AN98)</f>
        <v>0</v>
      </c>
      <c r="AO99" s="177"/>
      <c r="AP99" s="177">
        <f>SUM(AP87:AP98)</f>
        <v>0</v>
      </c>
      <c r="AQ99" s="177"/>
      <c r="AR99" s="177">
        <f>SUM(AR87:AR98)</f>
        <v>0</v>
      </c>
      <c r="AS99" s="177"/>
      <c r="AT99" s="177">
        <f>SUM(AT87:AT98)</f>
        <v>0</v>
      </c>
      <c r="AU99" s="177"/>
      <c r="AV99" s="177">
        <f>SUM(AV87:AV98)</f>
        <v>0</v>
      </c>
      <c r="AW99" s="177"/>
      <c r="AX99" s="177">
        <f>SUM(AX87:AX98)</f>
        <v>0</v>
      </c>
      <c r="AY99" s="177"/>
      <c r="AZ99" s="177">
        <f>SUM(AZ87:AZ98)</f>
        <v>0</v>
      </c>
      <c r="BA99" s="177"/>
      <c r="BB99" s="177">
        <f>SUM(BB87:BB98)</f>
        <v>0</v>
      </c>
      <c r="BC99" s="177"/>
      <c r="BD99" s="177">
        <f>SUM(BD87:BD98)</f>
        <v>0</v>
      </c>
      <c r="BE99" s="177"/>
      <c r="BF99" s="177">
        <f>SUM(BF87:BF98)</f>
        <v>0</v>
      </c>
      <c r="BG99" s="177"/>
      <c r="BH99" s="177">
        <f>SUM(BH87:BH98)</f>
        <v>0</v>
      </c>
      <c r="BI99" s="177"/>
      <c r="BJ99" s="177">
        <f>SUM(BJ87:BJ98)</f>
        <v>0</v>
      </c>
      <c r="BK99" s="177"/>
      <c r="BL99" s="177">
        <f>SUM(BL87:BL98)</f>
        <v>0</v>
      </c>
      <c r="BM99" s="177"/>
      <c r="BN99" s="177">
        <f>SUM(BN87:BN98)</f>
        <v>0</v>
      </c>
      <c r="BO99" s="177"/>
      <c r="BP99" s="177">
        <f>SUM(BP87:BP98)</f>
        <v>0</v>
      </c>
      <c r="BQ99" s="177"/>
      <c r="BR99" s="177">
        <f>SUM(BR87:BR98)</f>
        <v>0</v>
      </c>
      <c r="BS99" s="177"/>
      <c r="BT99" s="177">
        <f>SUM(BT87:BT98)</f>
        <v>0</v>
      </c>
      <c r="BU99" s="177"/>
      <c r="BV99" s="177">
        <f>SUM(BV87:BV98)</f>
        <v>0</v>
      </c>
      <c r="BW99" s="177"/>
      <c r="BX99" s="177">
        <f>SUM(BX87:BX98)</f>
        <v>0</v>
      </c>
      <c r="BY99" s="177"/>
      <c r="BZ99" s="177">
        <f>SUM(BZ87:BZ98)</f>
        <v>0</v>
      </c>
      <c r="CA99" s="177"/>
      <c r="CB99" s="177">
        <f>SUM(CB87:CB98)</f>
        <v>0</v>
      </c>
      <c r="CC99" s="177"/>
      <c r="CD99" s="177">
        <f>SUM(CD87:CD98)</f>
        <v>0</v>
      </c>
      <c r="CE99" s="177"/>
      <c r="CF99" s="177">
        <f>SUM(CF87:CF98)</f>
        <v>0</v>
      </c>
      <c r="CG99" s="177"/>
      <c r="CH99" s="177">
        <f>SUM(CH87:CH98)</f>
        <v>0</v>
      </c>
      <c r="CI99" s="177"/>
      <c r="CJ99" s="177">
        <f>SUM(CJ87:CJ98)</f>
        <v>0</v>
      </c>
      <c r="CK99" s="177"/>
      <c r="CL99" s="177">
        <f>SUM(CL87:CL98)</f>
        <v>0</v>
      </c>
      <c r="CM99" s="177"/>
      <c r="CN99" s="177">
        <f>SUM(CN87:CN98)</f>
        <v>0</v>
      </c>
      <c r="CO99" s="177"/>
      <c r="CP99" s="177">
        <f>SUM(CP87:CP98)</f>
        <v>0</v>
      </c>
      <c r="CQ99" s="177"/>
      <c r="CR99" s="177">
        <f>SUM(CR87:CR98)</f>
        <v>0</v>
      </c>
      <c r="CS99" s="177"/>
      <c r="CT99" s="177">
        <f>SUM(CT87:CT98)</f>
        <v>0</v>
      </c>
      <c r="CU99" s="177"/>
      <c r="CV99" s="177">
        <f>SUM(CV87:CV98)</f>
        <v>0</v>
      </c>
      <c r="CW99" s="177"/>
      <c r="CX99" s="177">
        <f>SUM(CX87:CX98)</f>
        <v>0</v>
      </c>
      <c r="CY99" s="177"/>
      <c r="CZ99" s="177">
        <f>SUM(CZ87:CZ98)</f>
        <v>0</v>
      </c>
      <c r="DA99" s="177"/>
      <c r="DB99" s="177">
        <f>SUM(DB87:DB98)</f>
        <v>0</v>
      </c>
      <c r="DC99" s="177"/>
      <c r="DD99" s="177">
        <f>SUM(DD87:DD98)</f>
        <v>0</v>
      </c>
      <c r="DE99" s="177"/>
      <c r="DF99" s="177">
        <f>SUM(DF87:DF98)</f>
        <v>0</v>
      </c>
      <c r="DG99" s="177"/>
      <c r="DH99" s="177">
        <f>SUM(DH87:DH98)</f>
        <v>0</v>
      </c>
      <c r="DI99" s="177"/>
      <c r="DJ99" s="177">
        <f>SUM(DJ87:DJ98)</f>
        <v>0</v>
      </c>
      <c r="DK99" s="177"/>
      <c r="DL99" s="177">
        <f>SUM(DL87:DL98)</f>
        <v>0</v>
      </c>
      <c r="DM99" s="177"/>
      <c r="DN99" s="177">
        <f>SUM(DN87:DN98)</f>
        <v>0</v>
      </c>
      <c r="DO99" s="177"/>
      <c r="DP99" s="177">
        <f>SUM(DP87:DP98)</f>
        <v>0</v>
      </c>
      <c r="DQ99" s="177"/>
      <c r="DR99" s="177">
        <f>SUM(DR87:DR98)</f>
        <v>0</v>
      </c>
      <c r="DS99" s="177"/>
      <c r="DT99" s="177">
        <f>SUM(DT87:DT98)</f>
        <v>0</v>
      </c>
      <c r="DU99" s="177"/>
      <c r="DV99" s="177">
        <f>SUM(DV87:DV98)</f>
        <v>0</v>
      </c>
      <c r="DW99" s="177"/>
      <c r="DX99" s="177">
        <f>SUM(DX87:DX98)</f>
        <v>0</v>
      </c>
      <c r="DY99" s="177"/>
      <c r="DZ99" s="178">
        <f t="shared" si="5"/>
        <v>0</v>
      </c>
    </row>
    <row r="100" spans="2:130" ht="11.25" hidden="1" customHeight="1" x14ac:dyDescent="0.2">
      <c r="B100" s="333"/>
      <c r="C100" s="336" t="s">
        <v>24</v>
      </c>
      <c r="D100" s="179"/>
      <c r="E100" s="180">
        <v>200</v>
      </c>
      <c r="F100" s="186">
        <f>IF(AND($F$21&lt;=$E100,F$22&lt;=$E100),F$23,IF(AND(F$21&lt;=$E100,F$22&gt;$E100),$E100-F$21,0))</f>
        <v>0</v>
      </c>
      <c r="G100" s="186"/>
      <c r="H100" s="186">
        <f>IF(AND($F$21&lt;=$E100,H$22&lt;=$E100),H$23,IF(AND(H$21&lt;=$E100,H$22&gt;$E100),$E100-H$21,0))</f>
        <v>0</v>
      </c>
      <c r="I100" s="186"/>
      <c r="J100" s="186">
        <f>IF(AND($F$21&lt;=$E100,J$22&lt;=$E100),J$23,IF(AND(J$21&lt;=$E100,J$22&gt;$E100),$E100-J$21,0))</f>
        <v>0</v>
      </c>
      <c r="K100" s="186"/>
      <c r="L100" s="186">
        <f>IF(AND($F$21&lt;=$E100,L$22&lt;=$E100),L$23,IF(AND(L$21&lt;=$E100,L$22&gt;$E100),$E100-L$21,0))</f>
        <v>0</v>
      </c>
      <c r="M100" s="186"/>
      <c r="N100" s="186">
        <f>IF(AND($F$21&lt;=$E100,N$22&lt;=$E100),N$23,IF(AND(N$21&lt;=$E100,N$22&gt;$E100),$E100-N$21,0))</f>
        <v>0</v>
      </c>
      <c r="O100" s="186"/>
      <c r="P100" s="186">
        <f>IF(AND($F$21&lt;=$E100,P$22&lt;=$E100),P$23,IF(AND(P$21&lt;=$E100,P$22&gt;$E100),$E100-P$21,0))</f>
        <v>0</v>
      </c>
      <c r="Q100" s="186"/>
      <c r="R100" s="186">
        <f>IF(AND($F$21&lt;=$E100,R$22&lt;=$E100),R$23,IF(AND(R$21&lt;=$E100,R$22&gt;$E100),$E100-R$21,0))</f>
        <v>0</v>
      </c>
      <c r="S100" s="186"/>
      <c r="T100" s="186">
        <f>IF(AND($F$21&lt;=$E100,T$22&lt;=$E100),T$23,IF(AND(T$21&lt;=$E100,T$22&gt;$E100),$E100-T$21,0))</f>
        <v>0</v>
      </c>
      <c r="U100" s="186"/>
      <c r="V100" s="186">
        <f>IF(AND($F$21&lt;=$E100,V$22&lt;=$E100),V$23,IF(AND(V$21&lt;=$E100,V$22&gt;$E100),$E100-V$21,0))</f>
        <v>0</v>
      </c>
      <c r="W100" s="186"/>
      <c r="X100" s="186">
        <f>IF(AND($F$21&lt;=$E100,X$22&lt;=$E100),X$23,IF(AND(X$21&lt;=$E100,X$22&gt;$E100),$E100-X$21,0))</f>
        <v>0</v>
      </c>
      <c r="Y100" s="186"/>
      <c r="Z100" s="186">
        <f>IF(AND($F$21&lt;=$E100,Z$22&lt;=$E100),Z$23,IF(AND(Z$21&lt;=$E100,Z$22&gt;$E100),$E100-Z$21,0))</f>
        <v>0</v>
      </c>
      <c r="AA100" s="186"/>
      <c r="AB100" s="186">
        <f>IF(AND($F$21&lt;=$E100,AB$22&lt;=$E100),AB$23,IF(AND(AB$21&lt;=$E100,AB$22&gt;$E100),$E100-AB$21,0))</f>
        <v>0</v>
      </c>
      <c r="AC100" s="186"/>
      <c r="AD100" s="186">
        <f>IF(AND($F$21&lt;=$E100,AD$22&lt;=$E100),AD$23,IF(AND(AD$21&lt;=$E100,AD$22&gt;$E100),$E100-AD$21,0))</f>
        <v>0</v>
      </c>
      <c r="AE100" s="186"/>
      <c r="AF100" s="186">
        <f>IF(AND($F$21&lt;=$E100,AF$22&lt;=$E100),AF$23,IF(AND(AF$21&lt;=$E100,AF$22&gt;$E100),$E100-AF$21,0))</f>
        <v>0</v>
      </c>
      <c r="AG100" s="186"/>
      <c r="AH100" s="186">
        <f>IF(AND($F$21&lt;=$E100,AH$22&lt;=$E100),AH$23,IF(AND(AH$21&lt;=$E100,AH$22&gt;$E100),$E100-AH$21,0))</f>
        <v>0</v>
      </c>
      <c r="AI100" s="186"/>
      <c r="AJ100" s="186">
        <f>IF(AND($F$21&lt;=$E100,AJ$22&lt;=$E100),AJ$23,IF(AND(AJ$21&lt;=$E100,AJ$22&gt;$E100),$E100-AJ$21,0))</f>
        <v>0</v>
      </c>
      <c r="AK100" s="186"/>
      <c r="AL100" s="186">
        <f>IF(AND($F$21&lt;=$E100,AL$22&lt;=$E100),AL$23,IF(AND(AL$21&lt;=$E100,AL$22&gt;$E100),$E100-AL$21,0))</f>
        <v>0</v>
      </c>
      <c r="AM100" s="186"/>
      <c r="AN100" s="186">
        <f>IF(AND($F$21&lt;=$E100,AN$22&lt;=$E100),AN$23,IF(AND(AN$21&lt;=$E100,AN$22&gt;$E100),$E100-AN$21,0))</f>
        <v>0</v>
      </c>
      <c r="AO100" s="186"/>
      <c r="AP100" s="186">
        <f>IF(AND($F$21&lt;=$E100,AP$22&lt;=$E100),AP$23,IF(AND(AP$21&lt;=$E100,AP$22&gt;$E100),$E100-AP$21,0))</f>
        <v>0</v>
      </c>
      <c r="AQ100" s="186"/>
      <c r="AR100" s="186">
        <f>IF(AND($F$21&lt;=$E100,AR$22&lt;=$E100),AR$23,IF(AND(AR$21&lt;=$E100,AR$22&gt;$E100),$E100-AR$21,0))</f>
        <v>0</v>
      </c>
      <c r="AS100" s="186"/>
      <c r="AT100" s="186">
        <f>IF(AND($F$21&lt;=$E100,AT$22&lt;=$E100),AT$23,IF(AND(AT$21&lt;=$E100,AT$22&gt;$E100),$E100-AT$21,0))</f>
        <v>0</v>
      </c>
      <c r="AU100" s="186"/>
      <c r="AV100" s="186">
        <f>IF(AND($F$21&lt;=$E100,AV$22&lt;=$E100),AV$23,IF(AND(AV$21&lt;=$E100,AV$22&gt;$E100),$E100-AV$21,0))</f>
        <v>0</v>
      </c>
      <c r="AW100" s="186"/>
      <c r="AX100" s="186">
        <f>IF(AND($F$21&lt;=$E100,AX$22&lt;=$E100),AX$23,IF(AND(AX$21&lt;=$E100,AX$22&gt;$E100),$E100-AX$21,0))</f>
        <v>0</v>
      </c>
      <c r="AY100" s="186"/>
      <c r="AZ100" s="186">
        <f>IF(AND($F$21&lt;=$E100,AZ$22&lt;=$E100),AZ$23,IF(AND(AZ$21&lt;=$E100,AZ$22&gt;$E100),$E100-AZ$21,0))</f>
        <v>0</v>
      </c>
      <c r="BA100" s="186"/>
      <c r="BB100" s="186">
        <f>IF(AND($F$21&lt;=$E100,BB$22&lt;=$E100),BB$23,IF(AND(BB$21&lt;=$E100,BB$22&gt;$E100),$E100-BB$21,0))</f>
        <v>0</v>
      </c>
      <c r="BC100" s="186"/>
      <c r="BD100" s="186">
        <f>IF(AND($F$21&lt;=$E100,BD$22&lt;=$E100),BD$23,IF(AND(BD$21&lt;=$E100,BD$22&gt;$E100),$E100-BD$21,0))</f>
        <v>0</v>
      </c>
      <c r="BE100" s="186"/>
      <c r="BF100" s="186">
        <f>IF(AND($F$21&lt;=$E100,BF$22&lt;=$E100),BF$23,IF(AND(BF$21&lt;=$E100,BF$22&gt;$E100),$E100-BF$21,0))</f>
        <v>0</v>
      </c>
      <c r="BG100" s="186"/>
      <c r="BH100" s="186">
        <f>IF(AND($F$21&lt;=$E100,BH$22&lt;=$E100),BH$23,IF(AND(BH$21&lt;=$E100,BH$22&gt;$E100),$E100-BH$21,0))</f>
        <v>0</v>
      </c>
      <c r="BI100" s="186"/>
      <c r="BJ100" s="186">
        <f>IF(AND($F$21&lt;=$E100,BJ$22&lt;=$E100),BJ$23,IF(AND(BJ$21&lt;=$E100,BJ$22&gt;$E100),$E100-BJ$21,0))</f>
        <v>0</v>
      </c>
      <c r="BK100" s="186"/>
      <c r="BL100" s="186">
        <f>IF(AND($F$21&lt;=$E100,BL$22&lt;=$E100),BL$23,IF(AND(BL$21&lt;=$E100,BL$22&gt;$E100),$E100-BL$21,0))</f>
        <v>0</v>
      </c>
      <c r="BM100" s="186"/>
      <c r="BN100" s="186">
        <f>IF(AND($F$21&lt;=$E100,BN$22&lt;=$E100),BN$23,IF(AND(BN$21&lt;=$E100,BN$22&gt;$E100),$E100-BN$21,0))</f>
        <v>0</v>
      </c>
      <c r="BO100" s="186"/>
      <c r="BP100" s="186">
        <f>IF(AND($F$21&lt;=$E100,BP$22&lt;=$E100),BP$23,IF(AND(BP$21&lt;=$E100,BP$22&gt;$E100),$E100-BP$21,0))</f>
        <v>0</v>
      </c>
      <c r="BQ100" s="186"/>
      <c r="BR100" s="186">
        <f>IF(AND($F$21&lt;=$E100,BR$22&lt;=$E100),BR$23,IF(AND(BR$21&lt;=$E100,BR$22&gt;$E100),$E100-BR$21,0))</f>
        <v>0</v>
      </c>
      <c r="BS100" s="186"/>
      <c r="BT100" s="186">
        <f>IF(AND($F$21&lt;=$E100,BT$22&lt;=$E100),BT$23,IF(AND(BT$21&lt;=$E100,BT$22&gt;$E100),$E100-BT$21,0))</f>
        <v>0</v>
      </c>
      <c r="BU100" s="186"/>
      <c r="BV100" s="186">
        <f>IF(AND($F$21&lt;=$E100,BV$22&lt;=$E100),BV$23,IF(AND(BV$21&lt;=$E100,BV$22&gt;$E100),$E100-BV$21,0))</f>
        <v>0</v>
      </c>
      <c r="BW100" s="186"/>
      <c r="BX100" s="186">
        <f>IF(AND($F$21&lt;=$E100,BX$22&lt;=$E100),BX$23,IF(AND(BX$21&lt;=$E100,BX$22&gt;$E100),$E100-BX$21,0))</f>
        <v>0</v>
      </c>
      <c r="BY100" s="186"/>
      <c r="BZ100" s="186">
        <f>IF(AND($F$21&lt;=$E100,BZ$22&lt;=$E100),BZ$23,IF(AND(BZ$21&lt;=$E100,BZ$22&gt;$E100),$E100-BZ$21,0))</f>
        <v>0</v>
      </c>
      <c r="CA100" s="186"/>
      <c r="CB100" s="186">
        <f>IF(AND($F$21&lt;=$E100,CB$22&lt;=$E100),CB$23,IF(AND(CB$21&lt;=$E100,CB$22&gt;$E100),$E100-CB$21,0))</f>
        <v>0</v>
      </c>
      <c r="CC100" s="186"/>
      <c r="CD100" s="186">
        <f>IF(AND($F$21&lt;=$E100,CD$22&lt;=$E100),CD$23,IF(AND(CD$21&lt;=$E100,CD$22&gt;$E100),$E100-CD$21,0))</f>
        <v>0</v>
      </c>
      <c r="CE100" s="186"/>
      <c r="CF100" s="186">
        <f>IF(AND($F$21&lt;=$E100,CF$22&lt;=$E100),CF$23,IF(AND(CF$21&lt;=$E100,CF$22&gt;$E100),$E100-CF$21,0))</f>
        <v>0</v>
      </c>
      <c r="CG100" s="186"/>
      <c r="CH100" s="186">
        <f>IF(AND($F$21&lt;=$E100,CH$22&lt;=$E100),CH$23,IF(AND(CH$21&lt;=$E100,CH$22&gt;$E100),$E100-CH$21,0))</f>
        <v>0</v>
      </c>
      <c r="CI100" s="186"/>
      <c r="CJ100" s="186">
        <f>IF(AND($F$21&lt;=$E100,CJ$22&lt;=$E100),CJ$23,IF(AND(CJ$21&lt;=$E100,CJ$22&gt;$E100),$E100-CJ$21,0))</f>
        <v>0</v>
      </c>
      <c r="CK100" s="186"/>
      <c r="CL100" s="186">
        <f>IF(AND($F$21&lt;=$E100,CL$22&lt;=$E100),CL$23,IF(AND(CL$21&lt;=$E100,CL$22&gt;$E100),$E100-CL$21,0))</f>
        <v>0</v>
      </c>
      <c r="CM100" s="186"/>
      <c r="CN100" s="186">
        <f>IF(AND($F$21&lt;=$E100,CN$22&lt;=$E100),CN$23,IF(AND(CN$21&lt;=$E100,CN$22&gt;$E100),$E100-CN$21,0))</f>
        <v>0</v>
      </c>
      <c r="CO100" s="186"/>
      <c r="CP100" s="186">
        <f>IF(AND($F$21&lt;=$E100,CP$22&lt;=$E100),CP$23,IF(AND(CP$21&lt;=$E100,CP$22&gt;$E100),$E100-CP$21,0))</f>
        <v>0</v>
      </c>
      <c r="CQ100" s="186"/>
      <c r="CR100" s="186">
        <f>IF(AND($F$21&lt;=$E100,CR$22&lt;=$E100),CR$23,IF(AND(CR$21&lt;=$E100,CR$22&gt;$E100),$E100-CR$21,0))</f>
        <v>0</v>
      </c>
      <c r="CS100" s="186"/>
      <c r="CT100" s="186">
        <f>IF(AND($F$21&lt;=$E100,CT$22&lt;=$E100),CT$23,IF(AND(CT$21&lt;=$E100,CT$22&gt;$E100),$E100-CT$21,0))</f>
        <v>0</v>
      </c>
      <c r="CU100" s="186"/>
      <c r="CV100" s="186">
        <f>IF(AND($F$21&lt;=$E100,CV$22&lt;=$E100),CV$23,IF(AND(CV$21&lt;=$E100,CV$22&gt;$E100),$E100-CV$21,0))</f>
        <v>0</v>
      </c>
      <c r="CW100" s="186"/>
      <c r="CX100" s="186">
        <f>IF(AND($F$21&lt;=$E100,CX$22&lt;=$E100),CX$23,IF(AND(CX$21&lt;=$E100,CX$22&gt;$E100),$E100-CX$21,0))</f>
        <v>0</v>
      </c>
      <c r="CY100" s="186"/>
      <c r="CZ100" s="186">
        <f>IF(AND($F$21&lt;=$E100,CZ$22&lt;=$E100),CZ$23,IF(AND(CZ$21&lt;=$E100,CZ$22&gt;$E100),$E100-CZ$21,0))</f>
        <v>0</v>
      </c>
      <c r="DA100" s="186"/>
      <c r="DB100" s="186">
        <f>IF(AND($F$21&lt;=$E100,DB$22&lt;=$E100),DB$23,IF(AND(DB$21&lt;=$E100,DB$22&gt;$E100),$E100-DB$21,0))</f>
        <v>0</v>
      </c>
      <c r="DC100" s="186"/>
      <c r="DD100" s="186">
        <f>IF(AND($F$21&lt;=$E100,DD$22&lt;=$E100),DD$23,IF(AND(DD$21&lt;=$E100,DD$22&gt;$E100),$E100-DD$21,0))</f>
        <v>0</v>
      </c>
      <c r="DE100" s="186"/>
      <c r="DF100" s="186">
        <f>IF(AND($F$21&lt;=$E100,DF$22&lt;=$E100),DF$23,IF(AND(DF$21&lt;=$E100,DF$22&gt;$E100),$E100-DF$21,0))</f>
        <v>0</v>
      </c>
      <c r="DG100" s="186"/>
      <c r="DH100" s="186">
        <f>IF(AND($F$21&lt;=$E100,DH$22&lt;=$E100),DH$23,IF(AND(DH$21&lt;=$E100,DH$22&gt;$E100),$E100-DH$21,0))</f>
        <v>0</v>
      </c>
      <c r="DI100" s="186"/>
      <c r="DJ100" s="186">
        <f>IF(AND($F$21&lt;=$E100,DJ$22&lt;=$E100),DJ$23,IF(AND(DJ$21&lt;=$E100,DJ$22&gt;$E100),$E100-DJ$21,0))</f>
        <v>0</v>
      </c>
      <c r="DK100" s="186"/>
      <c r="DL100" s="186">
        <f>IF(AND($F$21&lt;=$E100,DL$22&lt;=$E100),DL$23,IF(AND(DL$21&lt;=$E100,DL$22&gt;$E100),$E100-DL$21,0))</f>
        <v>0</v>
      </c>
      <c r="DM100" s="186"/>
      <c r="DN100" s="186">
        <f>IF(AND($F$21&lt;=$E100,DN$22&lt;=$E100),DN$23,IF(AND(DN$21&lt;=$E100,DN$22&gt;$E100),$E100-DN$21,0))</f>
        <v>0</v>
      </c>
      <c r="DO100" s="186"/>
      <c r="DP100" s="186">
        <f>IF(AND($F$21&lt;=$E100,DP$22&lt;=$E100),DP$23,IF(AND(DP$21&lt;=$E100,DP$22&gt;$E100),$E100-DP$21,0))</f>
        <v>0</v>
      </c>
      <c r="DQ100" s="186"/>
      <c r="DR100" s="186">
        <f>IF(AND($F$21&lt;=$E100,DR$22&lt;=$E100),DR$23,IF(AND(DR$21&lt;=$E100,DR$22&gt;$E100),$E100-DR$21,0))</f>
        <v>0</v>
      </c>
      <c r="DS100" s="186"/>
      <c r="DT100" s="186">
        <f>IF(AND($F$21&lt;=$E100,DT$22&lt;=$E100),DT$23,IF(AND(DT$21&lt;=$E100,DT$22&gt;$E100),$E100-DT$21,0))</f>
        <v>0</v>
      </c>
      <c r="DU100" s="186"/>
      <c r="DV100" s="186">
        <f>IF(AND($F$21&lt;=$E100,DV$22&lt;=$E100),DV$23,IF(AND(DV$21&lt;=$E100,DV$22&gt;$E100),$E100-DV$21,0))</f>
        <v>0</v>
      </c>
      <c r="DW100" s="186"/>
      <c r="DX100" s="186">
        <f>IF(AND($F$21&lt;=$E100,DX$22&lt;=$E100),DX$23,IF(AND(DX$21&lt;=$E100,DX$22&gt;$E100),$E100-DX$21,0))</f>
        <v>0</v>
      </c>
      <c r="DY100" s="186"/>
      <c r="DZ100" s="178">
        <f t="shared" si="5"/>
        <v>0</v>
      </c>
    </row>
    <row r="101" spans="2:130" ht="11.25" hidden="1" customHeight="1" x14ac:dyDescent="0.2">
      <c r="B101" s="333"/>
      <c r="C101" s="336"/>
      <c r="D101" s="179"/>
      <c r="E101" s="180">
        <v>400</v>
      </c>
      <c r="F101" s="186">
        <f>IF(AND($F$21&lt;=$E101,F$22&lt;=$E101),F$23,IF(AND(F$21&lt;=$E101,F$22&gt;$E101),$E101-F$21,0))-F100</f>
        <v>0</v>
      </c>
      <c r="G101" s="186"/>
      <c r="H101" s="186">
        <f>IF(AND($F$21&lt;=$E101,H$22&lt;=$E101),H$23,IF(AND(H$21&lt;=$E101,H$22&gt;$E101),$E101-H$21,0))-H100</f>
        <v>0</v>
      </c>
      <c r="I101" s="186"/>
      <c r="J101" s="186">
        <f>IF(AND($F$21&lt;=$E101,J$22&lt;=$E101),J$23,IF(AND(J$21&lt;=$E101,J$22&gt;$E101),$E101-J$21,0))-J100</f>
        <v>0</v>
      </c>
      <c r="K101" s="186"/>
      <c r="L101" s="186">
        <f>IF(AND($F$21&lt;=$E101,L$22&lt;=$E101),L$23,IF(AND(L$21&lt;=$E101,L$22&gt;$E101),$E101-L$21,0))-L100</f>
        <v>0</v>
      </c>
      <c r="M101" s="186"/>
      <c r="N101" s="186">
        <f>IF(AND($F$21&lt;=$E101,N$22&lt;=$E101),N$23,IF(AND(N$21&lt;=$E101,N$22&gt;$E101),$E101-N$21,0))-N100</f>
        <v>0</v>
      </c>
      <c r="O101" s="186"/>
      <c r="P101" s="186">
        <f>IF(AND($F$21&lt;=$E101,P$22&lt;=$E101),P$23,IF(AND(P$21&lt;=$E101,P$22&gt;$E101),$E101-P$21,0))-P100</f>
        <v>0</v>
      </c>
      <c r="Q101" s="186"/>
      <c r="R101" s="186">
        <f>IF(AND($F$21&lt;=$E101,R$22&lt;=$E101),R$23,IF(AND(R$21&lt;=$E101,R$22&gt;$E101),$E101-R$21,0))-R100</f>
        <v>0</v>
      </c>
      <c r="S101" s="186"/>
      <c r="T101" s="186">
        <f>IF(AND($F$21&lt;=$E101,T$22&lt;=$E101),T$23,IF(AND(T$21&lt;=$E101,T$22&gt;$E101),$E101-T$21,0))-T100</f>
        <v>0</v>
      </c>
      <c r="U101" s="186"/>
      <c r="V101" s="186">
        <f>IF(AND($F$21&lt;=$E101,V$22&lt;=$E101),V$23,IF(AND(V$21&lt;=$E101,V$22&gt;$E101),$E101-V$21,0))-V100</f>
        <v>0</v>
      </c>
      <c r="W101" s="186"/>
      <c r="X101" s="186">
        <f>IF(AND($F$21&lt;=$E101,X$22&lt;=$E101),X$23,IF(AND(X$21&lt;=$E101,X$22&gt;$E101),$E101-X$21,0))-X100</f>
        <v>0</v>
      </c>
      <c r="Y101" s="186"/>
      <c r="Z101" s="186">
        <f>IF(AND($F$21&lt;=$E101,Z$22&lt;=$E101),Z$23,IF(AND(Z$21&lt;=$E101,Z$22&gt;$E101),$E101-Z$21,0))-Z100</f>
        <v>0</v>
      </c>
      <c r="AA101" s="186"/>
      <c r="AB101" s="186">
        <f>IF(AND($F$21&lt;=$E101,AB$22&lt;=$E101),AB$23,IF(AND(AB$21&lt;=$E101,AB$22&gt;$E101),$E101-AB$21,0))-AB100</f>
        <v>0</v>
      </c>
      <c r="AC101" s="186"/>
      <c r="AD101" s="186">
        <f>IF(AND($F$21&lt;=$E101,AD$22&lt;=$E101),AD$23,IF(AND(AD$21&lt;=$E101,AD$22&gt;$E101),$E101-AD$21,0))-AD100</f>
        <v>0</v>
      </c>
      <c r="AE101" s="186"/>
      <c r="AF101" s="186">
        <f>IF(AND($F$21&lt;=$E101,AF$22&lt;=$E101),AF$23,IF(AND(AF$21&lt;=$E101,AF$22&gt;$E101),$E101-AF$21,0))-AF100</f>
        <v>0</v>
      </c>
      <c r="AG101" s="186"/>
      <c r="AH101" s="186">
        <f>IF(AND($F$21&lt;=$E101,AH$22&lt;=$E101),AH$23,IF(AND(AH$21&lt;=$E101,AH$22&gt;$E101),$E101-AH$21,0))-AH100</f>
        <v>0</v>
      </c>
      <c r="AI101" s="186"/>
      <c r="AJ101" s="186">
        <f>IF(AND($F$21&lt;=$E101,AJ$22&lt;=$E101),AJ$23,IF(AND(AJ$21&lt;=$E101,AJ$22&gt;$E101),$E101-AJ$21,0))-AJ100</f>
        <v>0</v>
      </c>
      <c r="AK101" s="186"/>
      <c r="AL101" s="186">
        <f>IF(AND($F$21&lt;=$E101,AL$22&lt;=$E101),AL$23,IF(AND(AL$21&lt;=$E101,AL$22&gt;$E101),$E101-AL$21,0))-AL100</f>
        <v>0</v>
      </c>
      <c r="AM101" s="186"/>
      <c r="AN101" s="186">
        <f>IF(AND($F$21&lt;=$E101,AN$22&lt;=$E101),AN$23,IF(AND(AN$21&lt;=$E101,AN$22&gt;$E101),$E101-AN$21,0))-AN100</f>
        <v>0</v>
      </c>
      <c r="AO101" s="186"/>
      <c r="AP101" s="186">
        <f>IF(AND($F$21&lt;=$E101,AP$22&lt;=$E101),AP$23,IF(AND(AP$21&lt;=$E101,AP$22&gt;$E101),$E101-AP$21,0))-AP100</f>
        <v>0</v>
      </c>
      <c r="AQ101" s="186"/>
      <c r="AR101" s="186">
        <f>IF(AND($F$21&lt;=$E101,AR$22&lt;=$E101),AR$23,IF(AND(AR$21&lt;=$E101,AR$22&gt;$E101),$E101-AR$21,0))-AR100</f>
        <v>0</v>
      </c>
      <c r="AS101" s="186"/>
      <c r="AT101" s="186">
        <f>IF(AND($F$21&lt;=$E101,AT$22&lt;=$E101),AT$23,IF(AND(AT$21&lt;=$E101,AT$22&gt;$E101),$E101-AT$21,0))-AT100</f>
        <v>0</v>
      </c>
      <c r="AU101" s="186"/>
      <c r="AV101" s="186">
        <f>IF(AND($F$21&lt;=$E101,AV$22&lt;=$E101),AV$23,IF(AND(AV$21&lt;=$E101,AV$22&gt;$E101),$E101-AV$21,0))-AV100</f>
        <v>0</v>
      </c>
      <c r="AW101" s="186"/>
      <c r="AX101" s="186">
        <f>IF(AND($F$21&lt;=$E101,AX$22&lt;=$E101),AX$23,IF(AND(AX$21&lt;=$E101,AX$22&gt;$E101),$E101-AX$21,0))-AX100</f>
        <v>0</v>
      </c>
      <c r="AY101" s="186"/>
      <c r="AZ101" s="186">
        <f>IF(AND($F$21&lt;=$E101,AZ$22&lt;=$E101),AZ$23,IF(AND(AZ$21&lt;=$E101,AZ$22&gt;$E101),$E101-AZ$21,0))-AZ100</f>
        <v>0</v>
      </c>
      <c r="BA101" s="186"/>
      <c r="BB101" s="186">
        <f>IF(AND($F$21&lt;=$E101,BB$22&lt;=$E101),BB$23,IF(AND(BB$21&lt;=$E101,BB$22&gt;$E101),$E101-BB$21,0))-BB100</f>
        <v>0</v>
      </c>
      <c r="BC101" s="186"/>
      <c r="BD101" s="186">
        <f>IF(AND($F$21&lt;=$E101,BD$22&lt;=$E101),BD$23,IF(AND(BD$21&lt;=$E101,BD$22&gt;$E101),$E101-BD$21,0))-BD100</f>
        <v>0</v>
      </c>
      <c r="BE101" s="186"/>
      <c r="BF101" s="186">
        <f>IF(AND($F$21&lt;=$E101,BF$22&lt;=$E101),BF$23,IF(AND(BF$21&lt;=$E101,BF$22&gt;$E101),$E101-BF$21,0))-BF100</f>
        <v>0</v>
      </c>
      <c r="BG101" s="186"/>
      <c r="BH101" s="186">
        <f>IF(AND($F$21&lt;=$E101,BH$22&lt;=$E101),BH$23,IF(AND(BH$21&lt;=$E101,BH$22&gt;$E101),$E101-BH$21,0))-BH100</f>
        <v>0</v>
      </c>
      <c r="BI101" s="186"/>
      <c r="BJ101" s="186">
        <f>IF(AND($F$21&lt;=$E101,BJ$22&lt;=$E101),BJ$23,IF(AND(BJ$21&lt;=$E101,BJ$22&gt;$E101),$E101-BJ$21,0))-BJ100</f>
        <v>0</v>
      </c>
      <c r="BK101" s="186"/>
      <c r="BL101" s="186">
        <f>IF(AND($F$21&lt;=$E101,BL$22&lt;=$E101),BL$23,IF(AND(BL$21&lt;=$E101,BL$22&gt;$E101),$E101-BL$21,0))-BL100</f>
        <v>0</v>
      </c>
      <c r="BM101" s="186"/>
      <c r="BN101" s="186">
        <f>IF(AND($F$21&lt;=$E101,BN$22&lt;=$E101),BN$23,IF(AND(BN$21&lt;=$E101,BN$22&gt;$E101),$E101-BN$21,0))-BN100</f>
        <v>0</v>
      </c>
      <c r="BO101" s="186"/>
      <c r="BP101" s="186">
        <f>IF(AND($F$21&lt;=$E101,BP$22&lt;=$E101),BP$23,IF(AND(BP$21&lt;=$E101,BP$22&gt;$E101),$E101-BP$21,0))-BP100</f>
        <v>0</v>
      </c>
      <c r="BQ101" s="186"/>
      <c r="BR101" s="186">
        <f>IF(AND($F$21&lt;=$E101,BR$22&lt;=$E101),BR$23,IF(AND(BR$21&lt;=$E101,BR$22&gt;$E101),$E101-BR$21,0))-BR100</f>
        <v>0</v>
      </c>
      <c r="BS101" s="186"/>
      <c r="BT101" s="186">
        <f>IF(AND($F$21&lt;=$E101,BT$22&lt;=$E101),BT$23,IF(AND(BT$21&lt;=$E101,BT$22&gt;$E101),$E101-BT$21,0))-BT100</f>
        <v>0</v>
      </c>
      <c r="BU101" s="186"/>
      <c r="BV101" s="186">
        <f>IF(AND($F$21&lt;=$E101,BV$22&lt;=$E101),BV$23,IF(AND(BV$21&lt;=$E101,BV$22&gt;$E101),$E101-BV$21,0))-BV100</f>
        <v>0</v>
      </c>
      <c r="BW101" s="186"/>
      <c r="BX101" s="186">
        <f>IF(AND($F$21&lt;=$E101,BX$22&lt;=$E101),BX$23,IF(AND(BX$21&lt;=$E101,BX$22&gt;$E101),$E101-BX$21,0))-BX100</f>
        <v>0</v>
      </c>
      <c r="BY101" s="186"/>
      <c r="BZ101" s="186">
        <f>IF(AND($F$21&lt;=$E101,BZ$22&lt;=$E101),BZ$23,IF(AND(BZ$21&lt;=$E101,BZ$22&gt;$E101),$E101-BZ$21,0))-BZ100</f>
        <v>0</v>
      </c>
      <c r="CA101" s="186"/>
      <c r="CB101" s="186">
        <f>IF(AND($F$21&lt;=$E101,CB$22&lt;=$E101),CB$23,IF(AND(CB$21&lt;=$E101,CB$22&gt;$E101),$E101-CB$21,0))-CB100</f>
        <v>0</v>
      </c>
      <c r="CC101" s="186"/>
      <c r="CD101" s="186">
        <f>IF(AND($F$21&lt;=$E101,CD$22&lt;=$E101),CD$23,IF(AND(CD$21&lt;=$E101,CD$22&gt;$E101),$E101-CD$21,0))-CD100</f>
        <v>0</v>
      </c>
      <c r="CE101" s="186"/>
      <c r="CF101" s="186">
        <f>IF(AND($F$21&lt;=$E101,CF$22&lt;=$E101),CF$23,IF(AND(CF$21&lt;=$E101,CF$22&gt;$E101),$E101-CF$21,0))-CF100</f>
        <v>0</v>
      </c>
      <c r="CG101" s="186"/>
      <c r="CH101" s="186">
        <f>IF(AND($F$21&lt;=$E101,CH$22&lt;=$E101),CH$23,IF(AND(CH$21&lt;=$E101,CH$22&gt;$E101),$E101-CH$21,0))-CH100</f>
        <v>0</v>
      </c>
      <c r="CI101" s="186"/>
      <c r="CJ101" s="186">
        <f>IF(AND($F$21&lt;=$E101,CJ$22&lt;=$E101),CJ$23,IF(AND(CJ$21&lt;=$E101,CJ$22&gt;$E101),$E101-CJ$21,0))-CJ100</f>
        <v>0</v>
      </c>
      <c r="CK101" s="186"/>
      <c r="CL101" s="186">
        <f>IF(AND($F$21&lt;=$E101,CL$22&lt;=$E101),CL$23,IF(AND(CL$21&lt;=$E101,CL$22&gt;$E101),$E101-CL$21,0))-CL100</f>
        <v>0</v>
      </c>
      <c r="CM101" s="186"/>
      <c r="CN101" s="186">
        <f>IF(AND($F$21&lt;=$E101,CN$22&lt;=$E101),CN$23,IF(AND(CN$21&lt;=$E101,CN$22&gt;$E101),$E101-CN$21,0))-CN100</f>
        <v>0</v>
      </c>
      <c r="CO101" s="186"/>
      <c r="CP101" s="186">
        <f>IF(AND($F$21&lt;=$E101,CP$22&lt;=$E101),CP$23,IF(AND(CP$21&lt;=$E101,CP$22&gt;$E101),$E101-CP$21,0))-CP100</f>
        <v>0</v>
      </c>
      <c r="CQ101" s="186"/>
      <c r="CR101" s="186">
        <f>IF(AND($F$21&lt;=$E101,CR$22&lt;=$E101),CR$23,IF(AND(CR$21&lt;=$E101,CR$22&gt;$E101),$E101-CR$21,0))-CR100</f>
        <v>0</v>
      </c>
      <c r="CS101" s="186"/>
      <c r="CT101" s="186">
        <f>IF(AND($F$21&lt;=$E101,CT$22&lt;=$E101),CT$23,IF(AND(CT$21&lt;=$E101,CT$22&gt;$E101),$E101-CT$21,0))-CT100</f>
        <v>0</v>
      </c>
      <c r="CU101" s="186"/>
      <c r="CV101" s="186">
        <f>IF(AND($F$21&lt;=$E101,CV$22&lt;=$E101),CV$23,IF(AND(CV$21&lt;=$E101,CV$22&gt;$E101),$E101-CV$21,0))-CV100</f>
        <v>0</v>
      </c>
      <c r="CW101" s="186"/>
      <c r="CX101" s="186">
        <f>IF(AND($F$21&lt;=$E101,CX$22&lt;=$E101),CX$23,IF(AND(CX$21&lt;=$E101,CX$22&gt;$E101),$E101-CX$21,0))-CX100</f>
        <v>0</v>
      </c>
      <c r="CY101" s="186"/>
      <c r="CZ101" s="186">
        <f>IF(AND($F$21&lt;=$E101,CZ$22&lt;=$E101),CZ$23,IF(AND(CZ$21&lt;=$E101,CZ$22&gt;$E101),$E101-CZ$21,0))-CZ100</f>
        <v>0</v>
      </c>
      <c r="DA101" s="186"/>
      <c r="DB101" s="186">
        <f>IF(AND($F$21&lt;=$E101,DB$22&lt;=$E101),DB$23,IF(AND(DB$21&lt;=$E101,DB$22&gt;$E101),$E101-DB$21,0))-DB100</f>
        <v>0</v>
      </c>
      <c r="DC101" s="186"/>
      <c r="DD101" s="186">
        <f>IF(AND($F$21&lt;=$E101,DD$22&lt;=$E101),DD$23,IF(AND(DD$21&lt;=$E101,DD$22&gt;$E101),$E101-DD$21,0))-DD100</f>
        <v>0</v>
      </c>
      <c r="DE101" s="186"/>
      <c r="DF101" s="186">
        <f>IF(AND($F$21&lt;=$E101,DF$22&lt;=$E101),DF$23,IF(AND(DF$21&lt;=$E101,DF$22&gt;$E101),$E101-DF$21,0))-DF100</f>
        <v>0</v>
      </c>
      <c r="DG101" s="186"/>
      <c r="DH101" s="186">
        <f>IF(AND($F$21&lt;=$E101,DH$22&lt;=$E101),DH$23,IF(AND(DH$21&lt;=$E101,DH$22&gt;$E101),$E101-DH$21,0))-DH100</f>
        <v>0</v>
      </c>
      <c r="DI101" s="186"/>
      <c r="DJ101" s="186">
        <f>IF(AND($F$21&lt;=$E101,DJ$22&lt;=$E101),DJ$23,IF(AND(DJ$21&lt;=$E101,DJ$22&gt;$E101),$E101-DJ$21,0))-DJ100</f>
        <v>0</v>
      </c>
      <c r="DK101" s="186"/>
      <c r="DL101" s="186">
        <f>IF(AND($F$21&lt;=$E101,DL$22&lt;=$E101),DL$23,IF(AND(DL$21&lt;=$E101,DL$22&gt;$E101),$E101-DL$21,0))-DL100</f>
        <v>0</v>
      </c>
      <c r="DM101" s="186"/>
      <c r="DN101" s="186">
        <f>IF(AND($F$21&lt;=$E101,DN$22&lt;=$E101),DN$23,IF(AND(DN$21&lt;=$E101,DN$22&gt;$E101),$E101-DN$21,0))-DN100</f>
        <v>0</v>
      </c>
      <c r="DO101" s="186"/>
      <c r="DP101" s="186">
        <f>IF(AND($F$21&lt;=$E101,DP$22&lt;=$E101),DP$23,IF(AND(DP$21&lt;=$E101,DP$22&gt;$E101),$E101-DP$21,0))-DP100</f>
        <v>0</v>
      </c>
      <c r="DQ101" s="186"/>
      <c r="DR101" s="186">
        <f>IF(AND($F$21&lt;=$E101,DR$22&lt;=$E101),DR$23,IF(AND(DR$21&lt;=$E101,DR$22&gt;$E101),$E101-DR$21,0))-DR100</f>
        <v>0</v>
      </c>
      <c r="DS101" s="186"/>
      <c r="DT101" s="186">
        <f>IF(AND($F$21&lt;=$E101,DT$22&lt;=$E101),DT$23,IF(AND(DT$21&lt;=$E101,DT$22&gt;$E101),$E101-DT$21,0))-DT100</f>
        <v>0</v>
      </c>
      <c r="DU101" s="186"/>
      <c r="DV101" s="186">
        <f>IF(AND($F$21&lt;=$E101,DV$22&lt;=$E101),DV$23,IF(AND(DV$21&lt;=$E101,DV$22&gt;$E101),$E101-DV$21,0))-DV100</f>
        <v>0</v>
      </c>
      <c r="DW101" s="186"/>
      <c r="DX101" s="186">
        <f>IF(AND($F$21&lt;=$E101,DX$22&lt;=$E101),DX$23,IF(AND(DX$21&lt;=$E101,DX$22&gt;$E101),$E101-DX$21,0))-DX100</f>
        <v>0</v>
      </c>
      <c r="DY101" s="186"/>
      <c r="DZ101" s="178">
        <f t="shared" si="5"/>
        <v>0</v>
      </c>
    </row>
    <row r="102" spans="2:130" ht="11.25" hidden="1" customHeight="1" x14ac:dyDescent="0.2">
      <c r="B102" s="333"/>
      <c r="C102" s="336"/>
      <c r="D102" s="179"/>
      <c r="E102" s="180">
        <v>600</v>
      </c>
      <c r="F102" s="186">
        <f>IF(AND($F$21&lt;=$E102,F$22&lt;=$E102),F$23,IF(AND(F$21&lt;=$E102,F$22&gt;$E102),$E102-F$21,0))-F101-F100</f>
        <v>0</v>
      </c>
      <c r="G102" s="186"/>
      <c r="H102" s="186">
        <f>IF(AND($F$21&lt;=$E102,H$22&lt;=$E102),H$23,IF(AND(H$21&lt;=$E102,H$22&gt;$E102),$E102-H$21,0))-H101-H100</f>
        <v>0</v>
      </c>
      <c r="I102" s="186"/>
      <c r="J102" s="186">
        <f>IF(AND($F$21&lt;=$E102,J$22&lt;=$E102),J$23,IF(AND(J$21&lt;=$E102,J$22&gt;$E102),$E102-J$21,0))-J101-J100</f>
        <v>0</v>
      </c>
      <c r="K102" s="186"/>
      <c r="L102" s="186">
        <f>IF(AND($F$21&lt;=$E102,L$22&lt;=$E102),L$23,IF(AND(L$21&lt;=$E102,L$22&gt;$E102),$E102-L$21,0))-L101-L100</f>
        <v>0</v>
      </c>
      <c r="M102" s="186"/>
      <c r="N102" s="186">
        <f>IF(AND($F$21&lt;=$E102,N$22&lt;=$E102),N$23,IF(AND(N$21&lt;=$E102,N$22&gt;$E102),$E102-N$21,0))-N101-N100</f>
        <v>0</v>
      </c>
      <c r="O102" s="186"/>
      <c r="P102" s="186">
        <f>IF(AND($F$21&lt;=$E102,P$22&lt;=$E102),P$23,IF(AND(P$21&lt;=$E102,P$22&gt;$E102),$E102-P$21,0))-P101-P100</f>
        <v>0</v>
      </c>
      <c r="Q102" s="186"/>
      <c r="R102" s="186">
        <f>IF(AND($F$21&lt;=$E102,R$22&lt;=$E102),R$23,IF(AND(R$21&lt;=$E102,R$22&gt;$E102),$E102-R$21,0))-R101-R100</f>
        <v>0</v>
      </c>
      <c r="S102" s="186"/>
      <c r="T102" s="186">
        <f>IF(AND($F$21&lt;=$E102,T$22&lt;=$E102),T$23,IF(AND(T$21&lt;=$E102,T$22&gt;$E102),$E102-T$21,0))-T101-T100</f>
        <v>0</v>
      </c>
      <c r="U102" s="186"/>
      <c r="V102" s="186">
        <f>IF(AND($F$21&lt;=$E102,V$22&lt;=$E102),V$23,IF(AND(V$21&lt;=$E102,V$22&gt;$E102),$E102-V$21,0))-V101-V100</f>
        <v>0</v>
      </c>
      <c r="W102" s="186"/>
      <c r="X102" s="186">
        <f>IF(AND($F$21&lt;=$E102,X$22&lt;=$E102),X$23,IF(AND(X$21&lt;=$E102,X$22&gt;$E102),$E102-X$21,0))-X101-X100</f>
        <v>0</v>
      </c>
      <c r="Y102" s="186"/>
      <c r="Z102" s="186">
        <f>IF(AND($F$21&lt;=$E102,Z$22&lt;=$E102),Z$23,IF(AND(Z$21&lt;=$E102,Z$22&gt;$E102),$E102-Z$21,0))-Z101-Z100</f>
        <v>0</v>
      </c>
      <c r="AA102" s="186"/>
      <c r="AB102" s="186">
        <f>IF(AND($F$21&lt;=$E102,AB$22&lt;=$E102),AB$23,IF(AND(AB$21&lt;=$E102,AB$22&gt;$E102),$E102-AB$21,0))-AB101-AB100</f>
        <v>0</v>
      </c>
      <c r="AC102" s="186"/>
      <c r="AD102" s="186">
        <f>IF(AND($F$21&lt;=$E102,AD$22&lt;=$E102),AD$23,IF(AND(AD$21&lt;=$E102,AD$22&gt;$E102),$E102-AD$21,0))-AD101-AD100</f>
        <v>0</v>
      </c>
      <c r="AE102" s="186"/>
      <c r="AF102" s="186">
        <f>IF(AND($F$21&lt;=$E102,AF$22&lt;=$E102),AF$23,IF(AND(AF$21&lt;=$E102,AF$22&gt;$E102),$E102-AF$21,0))-AF101-AF100</f>
        <v>0</v>
      </c>
      <c r="AG102" s="186"/>
      <c r="AH102" s="186">
        <f>IF(AND($F$21&lt;=$E102,AH$22&lt;=$E102),AH$23,IF(AND(AH$21&lt;=$E102,AH$22&gt;$E102),$E102-AH$21,0))-AH101-AH100</f>
        <v>0</v>
      </c>
      <c r="AI102" s="186"/>
      <c r="AJ102" s="186">
        <f>IF(AND($F$21&lt;=$E102,AJ$22&lt;=$E102),AJ$23,IF(AND(AJ$21&lt;=$E102,AJ$22&gt;$E102),$E102-AJ$21,0))-AJ101-AJ100</f>
        <v>0</v>
      </c>
      <c r="AK102" s="186"/>
      <c r="AL102" s="186">
        <f>IF(AND($F$21&lt;=$E102,AL$22&lt;=$E102),AL$23,IF(AND(AL$21&lt;=$E102,AL$22&gt;$E102),$E102-AL$21,0))-AL101-AL100</f>
        <v>0</v>
      </c>
      <c r="AM102" s="186"/>
      <c r="AN102" s="186">
        <f>IF(AND($F$21&lt;=$E102,AN$22&lt;=$E102),AN$23,IF(AND(AN$21&lt;=$E102,AN$22&gt;$E102),$E102-AN$21,0))-AN101-AN100</f>
        <v>0</v>
      </c>
      <c r="AO102" s="186"/>
      <c r="AP102" s="186">
        <f>IF(AND($F$21&lt;=$E102,AP$22&lt;=$E102),AP$23,IF(AND(AP$21&lt;=$E102,AP$22&gt;$E102),$E102-AP$21,0))-AP101-AP100</f>
        <v>0</v>
      </c>
      <c r="AQ102" s="186"/>
      <c r="AR102" s="186">
        <f>IF(AND($F$21&lt;=$E102,AR$22&lt;=$E102),AR$23,IF(AND(AR$21&lt;=$E102,AR$22&gt;$E102),$E102-AR$21,0))-AR101-AR100</f>
        <v>0</v>
      </c>
      <c r="AS102" s="186"/>
      <c r="AT102" s="186">
        <f>IF(AND($F$21&lt;=$E102,AT$22&lt;=$E102),AT$23,IF(AND(AT$21&lt;=$E102,AT$22&gt;$E102),$E102-AT$21,0))-AT101-AT100</f>
        <v>0</v>
      </c>
      <c r="AU102" s="186"/>
      <c r="AV102" s="186">
        <f>IF(AND($F$21&lt;=$E102,AV$22&lt;=$E102),AV$23,IF(AND(AV$21&lt;=$E102,AV$22&gt;$E102),$E102-AV$21,0))-AV101-AV100</f>
        <v>0</v>
      </c>
      <c r="AW102" s="186"/>
      <c r="AX102" s="186">
        <f>IF(AND($F$21&lt;=$E102,AX$22&lt;=$E102),AX$23,IF(AND(AX$21&lt;=$E102,AX$22&gt;$E102),$E102-AX$21,0))-AX101-AX100</f>
        <v>0</v>
      </c>
      <c r="AY102" s="186"/>
      <c r="AZ102" s="186">
        <f>IF(AND($F$21&lt;=$E102,AZ$22&lt;=$E102),AZ$23,IF(AND(AZ$21&lt;=$E102,AZ$22&gt;$E102),$E102-AZ$21,0))-AZ101-AZ100</f>
        <v>0</v>
      </c>
      <c r="BA102" s="186"/>
      <c r="BB102" s="186">
        <f>IF(AND($F$21&lt;=$E102,BB$22&lt;=$E102),BB$23,IF(AND(BB$21&lt;=$E102,BB$22&gt;$E102),$E102-BB$21,0))-BB101-BB100</f>
        <v>0</v>
      </c>
      <c r="BC102" s="186"/>
      <c r="BD102" s="186">
        <f>IF(AND($F$21&lt;=$E102,BD$22&lt;=$E102),BD$23,IF(AND(BD$21&lt;=$E102,BD$22&gt;$E102),$E102-BD$21,0))-BD101-BD100</f>
        <v>0</v>
      </c>
      <c r="BE102" s="186"/>
      <c r="BF102" s="186">
        <f>IF(AND($F$21&lt;=$E102,BF$22&lt;=$E102),BF$23,IF(AND(BF$21&lt;=$E102,BF$22&gt;$E102),$E102-BF$21,0))-BF101-BF100</f>
        <v>0</v>
      </c>
      <c r="BG102" s="186"/>
      <c r="BH102" s="186">
        <f>IF(AND($F$21&lt;=$E102,BH$22&lt;=$E102),BH$23,IF(AND(BH$21&lt;=$E102,BH$22&gt;$E102),$E102-BH$21,0))-BH101-BH100</f>
        <v>0</v>
      </c>
      <c r="BI102" s="186"/>
      <c r="BJ102" s="186">
        <f>IF(AND($F$21&lt;=$E102,BJ$22&lt;=$E102),BJ$23,IF(AND(BJ$21&lt;=$E102,BJ$22&gt;$E102),$E102-BJ$21,0))-BJ101-BJ100</f>
        <v>0</v>
      </c>
      <c r="BK102" s="186"/>
      <c r="BL102" s="186">
        <f>IF(AND($F$21&lt;=$E102,BL$22&lt;=$E102),BL$23,IF(AND(BL$21&lt;=$E102,BL$22&gt;$E102),$E102-BL$21,0))-BL101-BL100</f>
        <v>0</v>
      </c>
      <c r="BM102" s="186"/>
      <c r="BN102" s="186">
        <f>IF(AND($F$21&lt;=$E102,BN$22&lt;=$E102),BN$23,IF(AND(BN$21&lt;=$E102,BN$22&gt;$E102),$E102-BN$21,0))-BN101-BN100</f>
        <v>0</v>
      </c>
      <c r="BO102" s="186"/>
      <c r="BP102" s="186">
        <f>IF(AND($F$21&lt;=$E102,BP$22&lt;=$E102),BP$23,IF(AND(BP$21&lt;=$E102,BP$22&gt;$E102),$E102-BP$21,0))-BP101-BP100</f>
        <v>0</v>
      </c>
      <c r="BQ102" s="186"/>
      <c r="BR102" s="186">
        <f>IF(AND($F$21&lt;=$E102,BR$22&lt;=$E102),BR$23,IF(AND(BR$21&lt;=$E102,BR$22&gt;$E102),$E102-BR$21,0))-BR101-BR100</f>
        <v>0</v>
      </c>
      <c r="BS102" s="186"/>
      <c r="BT102" s="186">
        <f>IF(AND($F$21&lt;=$E102,BT$22&lt;=$E102),BT$23,IF(AND(BT$21&lt;=$E102,BT$22&gt;$E102),$E102-BT$21,0))-BT101-BT100</f>
        <v>0</v>
      </c>
      <c r="BU102" s="186"/>
      <c r="BV102" s="186">
        <f>IF(AND($F$21&lt;=$E102,BV$22&lt;=$E102),BV$23,IF(AND(BV$21&lt;=$E102,BV$22&gt;$E102),$E102-BV$21,0))-BV101-BV100</f>
        <v>0</v>
      </c>
      <c r="BW102" s="186"/>
      <c r="BX102" s="186">
        <f>IF(AND($F$21&lt;=$E102,BX$22&lt;=$E102),BX$23,IF(AND(BX$21&lt;=$E102,BX$22&gt;$E102),$E102-BX$21,0))-BX101-BX100</f>
        <v>0</v>
      </c>
      <c r="BY102" s="186"/>
      <c r="BZ102" s="186">
        <f>IF(AND($F$21&lt;=$E102,BZ$22&lt;=$E102),BZ$23,IF(AND(BZ$21&lt;=$E102,BZ$22&gt;$E102),$E102-BZ$21,0))-BZ101-BZ100</f>
        <v>0</v>
      </c>
      <c r="CA102" s="186"/>
      <c r="CB102" s="186">
        <f>IF(AND($F$21&lt;=$E102,CB$22&lt;=$E102),CB$23,IF(AND(CB$21&lt;=$E102,CB$22&gt;$E102),$E102-CB$21,0))-CB101-CB100</f>
        <v>0</v>
      </c>
      <c r="CC102" s="186"/>
      <c r="CD102" s="186">
        <f>IF(AND($F$21&lt;=$E102,CD$22&lt;=$E102),CD$23,IF(AND(CD$21&lt;=$E102,CD$22&gt;$E102),$E102-CD$21,0))-CD101-CD100</f>
        <v>0</v>
      </c>
      <c r="CE102" s="186"/>
      <c r="CF102" s="186">
        <f>IF(AND($F$21&lt;=$E102,CF$22&lt;=$E102),CF$23,IF(AND(CF$21&lt;=$E102,CF$22&gt;$E102),$E102-CF$21,0))-CF101-CF100</f>
        <v>0</v>
      </c>
      <c r="CG102" s="186"/>
      <c r="CH102" s="186">
        <f>IF(AND($F$21&lt;=$E102,CH$22&lt;=$E102),CH$23,IF(AND(CH$21&lt;=$E102,CH$22&gt;$E102),$E102-CH$21,0))-CH101-CH100</f>
        <v>0</v>
      </c>
      <c r="CI102" s="186"/>
      <c r="CJ102" s="186">
        <f>IF(AND($F$21&lt;=$E102,CJ$22&lt;=$E102),CJ$23,IF(AND(CJ$21&lt;=$E102,CJ$22&gt;$E102),$E102-CJ$21,0))-CJ101-CJ100</f>
        <v>0</v>
      </c>
      <c r="CK102" s="186"/>
      <c r="CL102" s="186">
        <f>IF(AND($F$21&lt;=$E102,CL$22&lt;=$E102),CL$23,IF(AND(CL$21&lt;=$E102,CL$22&gt;$E102),$E102-CL$21,0))-CL101-CL100</f>
        <v>0</v>
      </c>
      <c r="CM102" s="186"/>
      <c r="CN102" s="186">
        <f>IF(AND($F$21&lt;=$E102,CN$22&lt;=$E102),CN$23,IF(AND(CN$21&lt;=$E102,CN$22&gt;$E102),$E102-CN$21,0))-CN101-CN100</f>
        <v>0</v>
      </c>
      <c r="CO102" s="186"/>
      <c r="CP102" s="186">
        <f>IF(AND($F$21&lt;=$E102,CP$22&lt;=$E102),CP$23,IF(AND(CP$21&lt;=$E102,CP$22&gt;$E102),$E102-CP$21,0))-CP101-CP100</f>
        <v>0</v>
      </c>
      <c r="CQ102" s="186"/>
      <c r="CR102" s="186">
        <f>IF(AND($F$21&lt;=$E102,CR$22&lt;=$E102),CR$23,IF(AND(CR$21&lt;=$E102,CR$22&gt;$E102),$E102-CR$21,0))-CR101-CR100</f>
        <v>0</v>
      </c>
      <c r="CS102" s="186"/>
      <c r="CT102" s="186">
        <f>IF(AND($F$21&lt;=$E102,CT$22&lt;=$E102),CT$23,IF(AND(CT$21&lt;=$E102,CT$22&gt;$E102),$E102-CT$21,0))-CT101-CT100</f>
        <v>0</v>
      </c>
      <c r="CU102" s="186"/>
      <c r="CV102" s="186">
        <f>IF(AND($F$21&lt;=$E102,CV$22&lt;=$E102),CV$23,IF(AND(CV$21&lt;=$E102,CV$22&gt;$E102),$E102-CV$21,0))-CV101-CV100</f>
        <v>0</v>
      </c>
      <c r="CW102" s="186"/>
      <c r="CX102" s="186">
        <f>IF(AND($F$21&lt;=$E102,CX$22&lt;=$E102),CX$23,IF(AND(CX$21&lt;=$E102,CX$22&gt;$E102),$E102-CX$21,0))-CX101-CX100</f>
        <v>0</v>
      </c>
      <c r="CY102" s="186"/>
      <c r="CZ102" s="186">
        <f>IF(AND($F$21&lt;=$E102,CZ$22&lt;=$E102),CZ$23,IF(AND(CZ$21&lt;=$E102,CZ$22&gt;$E102),$E102-CZ$21,0))-CZ101-CZ100</f>
        <v>0</v>
      </c>
      <c r="DA102" s="186"/>
      <c r="DB102" s="186">
        <f>IF(AND($F$21&lt;=$E102,DB$22&lt;=$E102),DB$23,IF(AND(DB$21&lt;=$E102,DB$22&gt;$E102),$E102-DB$21,0))-DB101-DB100</f>
        <v>0</v>
      </c>
      <c r="DC102" s="186"/>
      <c r="DD102" s="186">
        <f>IF(AND($F$21&lt;=$E102,DD$22&lt;=$E102),DD$23,IF(AND(DD$21&lt;=$E102,DD$22&gt;$E102),$E102-DD$21,0))-DD101-DD100</f>
        <v>0</v>
      </c>
      <c r="DE102" s="186"/>
      <c r="DF102" s="186">
        <f>IF(AND($F$21&lt;=$E102,DF$22&lt;=$E102),DF$23,IF(AND(DF$21&lt;=$E102,DF$22&gt;$E102),$E102-DF$21,0))-DF101-DF100</f>
        <v>0</v>
      </c>
      <c r="DG102" s="186"/>
      <c r="DH102" s="186">
        <f>IF(AND($F$21&lt;=$E102,DH$22&lt;=$E102),DH$23,IF(AND(DH$21&lt;=$E102,DH$22&gt;$E102),$E102-DH$21,0))-DH101-DH100</f>
        <v>0</v>
      </c>
      <c r="DI102" s="186"/>
      <c r="DJ102" s="186">
        <f>IF(AND($F$21&lt;=$E102,DJ$22&lt;=$E102),DJ$23,IF(AND(DJ$21&lt;=$E102,DJ$22&gt;$E102),$E102-DJ$21,0))-DJ101-DJ100</f>
        <v>0</v>
      </c>
      <c r="DK102" s="186"/>
      <c r="DL102" s="186">
        <f>IF(AND($F$21&lt;=$E102,DL$22&lt;=$E102),DL$23,IF(AND(DL$21&lt;=$E102,DL$22&gt;$E102),$E102-DL$21,0))-DL101-DL100</f>
        <v>0</v>
      </c>
      <c r="DM102" s="186"/>
      <c r="DN102" s="186">
        <f>IF(AND($F$21&lt;=$E102,DN$22&lt;=$E102),DN$23,IF(AND(DN$21&lt;=$E102,DN$22&gt;$E102),$E102-DN$21,0))-DN101-DN100</f>
        <v>0</v>
      </c>
      <c r="DO102" s="186"/>
      <c r="DP102" s="186">
        <f>IF(AND($F$21&lt;=$E102,DP$22&lt;=$E102),DP$23,IF(AND(DP$21&lt;=$E102,DP$22&gt;$E102),$E102-DP$21,0))-DP101-DP100</f>
        <v>0</v>
      </c>
      <c r="DQ102" s="186"/>
      <c r="DR102" s="186">
        <f>IF(AND($F$21&lt;=$E102,DR$22&lt;=$E102),DR$23,IF(AND(DR$21&lt;=$E102,DR$22&gt;$E102),$E102-DR$21,0))-DR101-DR100</f>
        <v>0</v>
      </c>
      <c r="DS102" s="186"/>
      <c r="DT102" s="186">
        <f>IF(AND($F$21&lt;=$E102,DT$22&lt;=$E102),DT$23,IF(AND(DT$21&lt;=$E102,DT$22&gt;$E102),$E102-DT$21,0))-DT101-DT100</f>
        <v>0</v>
      </c>
      <c r="DU102" s="186"/>
      <c r="DV102" s="186">
        <f>IF(AND($F$21&lt;=$E102,DV$22&lt;=$E102),DV$23,IF(AND(DV$21&lt;=$E102,DV$22&gt;$E102),$E102-DV$21,0))-DV101-DV100</f>
        <v>0</v>
      </c>
      <c r="DW102" s="186"/>
      <c r="DX102" s="186">
        <f>IF(AND($F$21&lt;=$E102,DX$22&lt;=$E102),DX$23,IF(AND(DX$21&lt;=$E102,DX$22&gt;$E102),$E102-DX$21,0))-DX101-DX100</f>
        <v>0</v>
      </c>
      <c r="DY102" s="186"/>
      <c r="DZ102" s="178">
        <f t="shared" si="5"/>
        <v>0</v>
      </c>
    </row>
    <row r="103" spans="2:130" ht="11.25" hidden="1" customHeight="1" x14ac:dyDescent="0.2">
      <c r="B103" s="333"/>
      <c r="C103" s="336"/>
      <c r="D103" s="179"/>
      <c r="E103" s="180">
        <v>800</v>
      </c>
      <c r="F103" s="186">
        <f>IF(AND($F$21&lt;=$E103,F$22&lt;=$E103),F$23,IF(AND(F$21&lt;=$E103,F$22&gt;$E103),$E103-F$21,0))-F102-F101-F100</f>
        <v>0</v>
      </c>
      <c r="G103" s="186"/>
      <c r="H103" s="186">
        <f>IF(AND($F$21&lt;=$E103,H$22&lt;=$E103),H$23,IF(AND(H$21&lt;=$E103,H$22&gt;$E103),$E103-H$21,0))-H102-H101-H100</f>
        <v>0</v>
      </c>
      <c r="I103" s="186"/>
      <c r="J103" s="186">
        <f>IF(AND($F$21&lt;=$E103,J$22&lt;=$E103),J$23,IF(AND(J$21&lt;=$E103,J$22&gt;$E103),$E103-J$21,0))-J102-J101-J100</f>
        <v>0</v>
      </c>
      <c r="K103" s="186"/>
      <c r="L103" s="186">
        <f>IF(AND($F$21&lt;=$E103,L$22&lt;=$E103),L$23,IF(AND(L$21&lt;=$E103,L$22&gt;$E103),$E103-L$21,0))-L102-L101-L100</f>
        <v>0</v>
      </c>
      <c r="M103" s="186"/>
      <c r="N103" s="186">
        <f>IF(AND($F$21&lt;=$E103,N$22&lt;=$E103),N$23,IF(AND(N$21&lt;=$E103,N$22&gt;$E103),$E103-N$21,0))-N102-N101-N100</f>
        <v>0</v>
      </c>
      <c r="O103" s="186"/>
      <c r="P103" s="186">
        <f>IF(AND($F$21&lt;=$E103,P$22&lt;=$E103),P$23,IF(AND(P$21&lt;=$E103,P$22&gt;$E103),$E103-P$21,0))-P102-P101-P100</f>
        <v>0</v>
      </c>
      <c r="Q103" s="186"/>
      <c r="R103" s="186">
        <f>IF(AND($F$21&lt;=$E103,R$22&lt;=$E103),R$23,IF(AND(R$21&lt;=$E103,R$22&gt;$E103),$E103-R$21,0))-R102-R101-R100</f>
        <v>0</v>
      </c>
      <c r="S103" s="186"/>
      <c r="T103" s="186">
        <f>IF(AND($F$21&lt;=$E103,T$22&lt;=$E103),T$23,IF(AND(T$21&lt;=$E103,T$22&gt;$E103),$E103-T$21,0))-T102-T101-T100</f>
        <v>0</v>
      </c>
      <c r="U103" s="186"/>
      <c r="V103" s="186">
        <f>IF(AND($F$21&lt;=$E103,V$22&lt;=$E103),V$23,IF(AND(V$21&lt;=$E103,V$22&gt;$E103),$E103-V$21,0))-V102-V101-V100</f>
        <v>0</v>
      </c>
      <c r="W103" s="186"/>
      <c r="X103" s="186">
        <f>IF(AND($F$21&lt;=$E103,X$22&lt;=$E103),X$23,IF(AND(X$21&lt;=$E103,X$22&gt;$E103),$E103-X$21,0))-X102-X101-X100</f>
        <v>0</v>
      </c>
      <c r="Y103" s="186"/>
      <c r="Z103" s="186">
        <f>IF(AND($F$21&lt;=$E103,Z$22&lt;=$E103),Z$23,IF(AND(Z$21&lt;=$E103,Z$22&gt;$E103),$E103-Z$21,0))-Z102-Z101-Z100</f>
        <v>0</v>
      </c>
      <c r="AA103" s="186"/>
      <c r="AB103" s="186">
        <f>IF(AND($F$21&lt;=$E103,AB$22&lt;=$E103),AB$23,IF(AND(AB$21&lt;=$E103,AB$22&gt;$E103),$E103-AB$21,0))-AB102-AB101-AB100</f>
        <v>0</v>
      </c>
      <c r="AC103" s="186"/>
      <c r="AD103" s="186">
        <f>IF(AND($F$21&lt;=$E103,AD$22&lt;=$E103),AD$23,IF(AND(AD$21&lt;=$E103,AD$22&gt;$E103),$E103-AD$21,0))-AD102-AD101-AD100</f>
        <v>0</v>
      </c>
      <c r="AE103" s="186"/>
      <c r="AF103" s="186">
        <f>IF(AND($F$21&lt;=$E103,AF$22&lt;=$E103),AF$23,IF(AND(AF$21&lt;=$E103,AF$22&gt;$E103),$E103-AF$21,0))-AF102-AF101-AF100</f>
        <v>0</v>
      </c>
      <c r="AG103" s="186"/>
      <c r="AH103" s="186">
        <f>IF(AND($F$21&lt;=$E103,AH$22&lt;=$E103),AH$23,IF(AND(AH$21&lt;=$E103,AH$22&gt;$E103),$E103-AH$21,0))-AH102-AH101-AH100</f>
        <v>0</v>
      </c>
      <c r="AI103" s="186"/>
      <c r="AJ103" s="186">
        <f>IF(AND($F$21&lt;=$E103,AJ$22&lt;=$E103),AJ$23,IF(AND(AJ$21&lt;=$E103,AJ$22&gt;$E103),$E103-AJ$21,0))-AJ102-AJ101-AJ100</f>
        <v>0</v>
      </c>
      <c r="AK103" s="186"/>
      <c r="AL103" s="186">
        <f>IF(AND($F$21&lt;=$E103,AL$22&lt;=$E103),AL$23,IF(AND(AL$21&lt;=$E103,AL$22&gt;$E103),$E103-AL$21,0))-AL102-AL101-AL100</f>
        <v>0</v>
      </c>
      <c r="AM103" s="186"/>
      <c r="AN103" s="186">
        <f>IF(AND($F$21&lt;=$E103,AN$22&lt;=$E103),AN$23,IF(AND(AN$21&lt;=$E103,AN$22&gt;$E103),$E103-AN$21,0))-AN102-AN101-AN100</f>
        <v>0</v>
      </c>
      <c r="AO103" s="186"/>
      <c r="AP103" s="186">
        <f>IF(AND($F$21&lt;=$E103,AP$22&lt;=$E103),AP$23,IF(AND(AP$21&lt;=$E103,AP$22&gt;$E103),$E103-AP$21,0))-AP102-AP101-AP100</f>
        <v>0</v>
      </c>
      <c r="AQ103" s="186"/>
      <c r="AR103" s="186">
        <f>IF(AND($F$21&lt;=$E103,AR$22&lt;=$E103),AR$23,IF(AND(AR$21&lt;=$E103,AR$22&gt;$E103),$E103-AR$21,0))-AR102-AR101-AR100</f>
        <v>0</v>
      </c>
      <c r="AS103" s="186"/>
      <c r="AT103" s="186">
        <f>IF(AND($F$21&lt;=$E103,AT$22&lt;=$E103),AT$23,IF(AND(AT$21&lt;=$E103,AT$22&gt;$E103),$E103-AT$21,0))-AT102-AT101-AT100</f>
        <v>0</v>
      </c>
      <c r="AU103" s="186"/>
      <c r="AV103" s="186">
        <f>IF(AND($F$21&lt;=$E103,AV$22&lt;=$E103),AV$23,IF(AND(AV$21&lt;=$E103,AV$22&gt;$E103),$E103-AV$21,0))-AV102-AV101-AV100</f>
        <v>0</v>
      </c>
      <c r="AW103" s="186"/>
      <c r="AX103" s="186">
        <f>IF(AND($F$21&lt;=$E103,AX$22&lt;=$E103),AX$23,IF(AND(AX$21&lt;=$E103,AX$22&gt;$E103),$E103-AX$21,0))-AX102-AX101-AX100</f>
        <v>0</v>
      </c>
      <c r="AY103" s="186"/>
      <c r="AZ103" s="186">
        <f>IF(AND($F$21&lt;=$E103,AZ$22&lt;=$E103),AZ$23,IF(AND(AZ$21&lt;=$E103,AZ$22&gt;$E103),$E103-AZ$21,0))-AZ102-AZ101-AZ100</f>
        <v>0</v>
      </c>
      <c r="BA103" s="186"/>
      <c r="BB103" s="186">
        <f>IF(AND($F$21&lt;=$E103,BB$22&lt;=$E103),BB$23,IF(AND(BB$21&lt;=$E103,BB$22&gt;$E103),$E103-BB$21,0))-BB102-BB101-BB100</f>
        <v>0</v>
      </c>
      <c r="BC103" s="186"/>
      <c r="BD103" s="186">
        <f>IF(AND($F$21&lt;=$E103,BD$22&lt;=$E103),BD$23,IF(AND(BD$21&lt;=$E103,BD$22&gt;$E103),$E103-BD$21,0))-BD102-BD101-BD100</f>
        <v>0</v>
      </c>
      <c r="BE103" s="186"/>
      <c r="BF103" s="186">
        <f>IF(AND($F$21&lt;=$E103,BF$22&lt;=$E103),BF$23,IF(AND(BF$21&lt;=$E103,BF$22&gt;$E103),$E103-BF$21,0))-BF102-BF101-BF100</f>
        <v>0</v>
      </c>
      <c r="BG103" s="186"/>
      <c r="BH103" s="186">
        <f>IF(AND($F$21&lt;=$E103,BH$22&lt;=$E103),BH$23,IF(AND(BH$21&lt;=$E103,BH$22&gt;$E103),$E103-BH$21,0))-BH102-BH101-BH100</f>
        <v>0</v>
      </c>
      <c r="BI103" s="186"/>
      <c r="BJ103" s="186">
        <f>IF(AND($F$21&lt;=$E103,BJ$22&lt;=$E103),BJ$23,IF(AND(BJ$21&lt;=$E103,BJ$22&gt;$E103),$E103-BJ$21,0))-BJ102-BJ101-BJ100</f>
        <v>0</v>
      </c>
      <c r="BK103" s="186"/>
      <c r="BL103" s="186">
        <f>IF(AND($F$21&lt;=$E103,BL$22&lt;=$E103),BL$23,IF(AND(BL$21&lt;=$E103,BL$22&gt;$E103),$E103-BL$21,0))-BL102-BL101-BL100</f>
        <v>0</v>
      </c>
      <c r="BM103" s="186"/>
      <c r="BN103" s="186">
        <f>IF(AND($F$21&lt;=$E103,BN$22&lt;=$E103),BN$23,IF(AND(BN$21&lt;=$E103,BN$22&gt;$E103),$E103-BN$21,0))-BN102-BN101-BN100</f>
        <v>0</v>
      </c>
      <c r="BO103" s="186"/>
      <c r="BP103" s="186">
        <f>IF(AND($F$21&lt;=$E103,BP$22&lt;=$E103),BP$23,IF(AND(BP$21&lt;=$E103,BP$22&gt;$E103),$E103-BP$21,0))-BP102-BP101-BP100</f>
        <v>0</v>
      </c>
      <c r="BQ103" s="186"/>
      <c r="BR103" s="186">
        <f>IF(AND($F$21&lt;=$E103,BR$22&lt;=$E103),BR$23,IF(AND(BR$21&lt;=$E103,BR$22&gt;$E103),$E103-BR$21,0))-BR102-BR101-BR100</f>
        <v>0</v>
      </c>
      <c r="BS103" s="186"/>
      <c r="BT103" s="186">
        <f>IF(AND($F$21&lt;=$E103,BT$22&lt;=$E103),BT$23,IF(AND(BT$21&lt;=$E103,BT$22&gt;$E103),$E103-BT$21,0))-BT102-BT101-BT100</f>
        <v>0</v>
      </c>
      <c r="BU103" s="186"/>
      <c r="BV103" s="186">
        <f>IF(AND($F$21&lt;=$E103,BV$22&lt;=$E103),BV$23,IF(AND(BV$21&lt;=$E103,BV$22&gt;$E103),$E103-BV$21,0))-BV102-BV101-BV100</f>
        <v>0</v>
      </c>
      <c r="BW103" s="186"/>
      <c r="BX103" s="186">
        <f>IF(AND($F$21&lt;=$E103,BX$22&lt;=$E103),BX$23,IF(AND(BX$21&lt;=$E103,BX$22&gt;$E103),$E103-BX$21,0))-BX102-BX101-BX100</f>
        <v>0</v>
      </c>
      <c r="BY103" s="186"/>
      <c r="BZ103" s="186">
        <f>IF(AND($F$21&lt;=$E103,BZ$22&lt;=$E103),BZ$23,IF(AND(BZ$21&lt;=$E103,BZ$22&gt;$E103),$E103-BZ$21,0))-BZ102-BZ101-BZ100</f>
        <v>0</v>
      </c>
      <c r="CA103" s="186"/>
      <c r="CB103" s="186">
        <f>IF(AND($F$21&lt;=$E103,CB$22&lt;=$E103),CB$23,IF(AND(CB$21&lt;=$E103,CB$22&gt;$E103),$E103-CB$21,0))-CB102-CB101-CB100</f>
        <v>0</v>
      </c>
      <c r="CC103" s="186"/>
      <c r="CD103" s="186">
        <f>IF(AND($F$21&lt;=$E103,CD$22&lt;=$E103),CD$23,IF(AND(CD$21&lt;=$E103,CD$22&gt;$E103),$E103-CD$21,0))-CD102-CD101-CD100</f>
        <v>0</v>
      </c>
      <c r="CE103" s="186"/>
      <c r="CF103" s="186">
        <f>IF(AND($F$21&lt;=$E103,CF$22&lt;=$E103),CF$23,IF(AND(CF$21&lt;=$E103,CF$22&gt;$E103),$E103-CF$21,0))-CF102-CF101-CF100</f>
        <v>0</v>
      </c>
      <c r="CG103" s="186"/>
      <c r="CH103" s="186">
        <f>IF(AND($F$21&lt;=$E103,CH$22&lt;=$E103),CH$23,IF(AND(CH$21&lt;=$E103,CH$22&gt;$E103),$E103-CH$21,0))-CH102-CH101-CH100</f>
        <v>0</v>
      </c>
      <c r="CI103" s="186"/>
      <c r="CJ103" s="186">
        <f>IF(AND($F$21&lt;=$E103,CJ$22&lt;=$E103),CJ$23,IF(AND(CJ$21&lt;=$E103,CJ$22&gt;$E103),$E103-CJ$21,0))-CJ102-CJ101-CJ100</f>
        <v>0</v>
      </c>
      <c r="CK103" s="186"/>
      <c r="CL103" s="186">
        <f>IF(AND($F$21&lt;=$E103,CL$22&lt;=$E103),CL$23,IF(AND(CL$21&lt;=$E103,CL$22&gt;$E103),$E103-CL$21,0))-CL102-CL101-CL100</f>
        <v>0</v>
      </c>
      <c r="CM103" s="186"/>
      <c r="CN103" s="186">
        <f>IF(AND($F$21&lt;=$E103,CN$22&lt;=$E103),CN$23,IF(AND(CN$21&lt;=$E103,CN$22&gt;$E103),$E103-CN$21,0))-CN102-CN101-CN100</f>
        <v>0</v>
      </c>
      <c r="CO103" s="186"/>
      <c r="CP103" s="186">
        <f>IF(AND($F$21&lt;=$E103,CP$22&lt;=$E103),CP$23,IF(AND(CP$21&lt;=$E103,CP$22&gt;$E103),$E103-CP$21,0))-CP102-CP101-CP100</f>
        <v>0</v>
      </c>
      <c r="CQ103" s="186"/>
      <c r="CR103" s="186">
        <f>IF(AND($F$21&lt;=$E103,CR$22&lt;=$E103),CR$23,IF(AND(CR$21&lt;=$E103,CR$22&gt;$E103),$E103-CR$21,0))-CR102-CR101-CR100</f>
        <v>0</v>
      </c>
      <c r="CS103" s="186"/>
      <c r="CT103" s="186">
        <f>IF(AND($F$21&lt;=$E103,CT$22&lt;=$E103),CT$23,IF(AND(CT$21&lt;=$E103,CT$22&gt;$E103),$E103-CT$21,0))-CT102-CT101-CT100</f>
        <v>0</v>
      </c>
      <c r="CU103" s="186"/>
      <c r="CV103" s="186">
        <f>IF(AND($F$21&lt;=$E103,CV$22&lt;=$E103),CV$23,IF(AND(CV$21&lt;=$E103,CV$22&gt;$E103),$E103-CV$21,0))-CV102-CV101-CV100</f>
        <v>0</v>
      </c>
      <c r="CW103" s="186"/>
      <c r="CX103" s="186">
        <f>IF(AND($F$21&lt;=$E103,CX$22&lt;=$E103),CX$23,IF(AND(CX$21&lt;=$E103,CX$22&gt;$E103),$E103-CX$21,0))-CX102-CX101-CX100</f>
        <v>0</v>
      </c>
      <c r="CY103" s="186"/>
      <c r="CZ103" s="186">
        <f>IF(AND($F$21&lt;=$E103,CZ$22&lt;=$E103),CZ$23,IF(AND(CZ$21&lt;=$E103,CZ$22&gt;$E103),$E103-CZ$21,0))-CZ102-CZ101-CZ100</f>
        <v>0</v>
      </c>
      <c r="DA103" s="186"/>
      <c r="DB103" s="186">
        <f>IF(AND($F$21&lt;=$E103,DB$22&lt;=$E103),DB$23,IF(AND(DB$21&lt;=$E103,DB$22&gt;$E103),$E103-DB$21,0))-DB102-DB101-DB100</f>
        <v>0</v>
      </c>
      <c r="DC103" s="186"/>
      <c r="DD103" s="186">
        <f>IF(AND($F$21&lt;=$E103,DD$22&lt;=$E103),DD$23,IF(AND(DD$21&lt;=$E103,DD$22&gt;$E103),$E103-DD$21,0))-DD102-DD101-DD100</f>
        <v>0</v>
      </c>
      <c r="DE103" s="186"/>
      <c r="DF103" s="186">
        <f>IF(AND($F$21&lt;=$E103,DF$22&lt;=$E103),DF$23,IF(AND(DF$21&lt;=$E103,DF$22&gt;$E103),$E103-DF$21,0))-DF102-DF101-DF100</f>
        <v>0</v>
      </c>
      <c r="DG103" s="186"/>
      <c r="DH103" s="186">
        <f>IF(AND($F$21&lt;=$E103,DH$22&lt;=$E103),DH$23,IF(AND(DH$21&lt;=$E103,DH$22&gt;$E103),$E103-DH$21,0))-DH102-DH101-DH100</f>
        <v>0</v>
      </c>
      <c r="DI103" s="186"/>
      <c r="DJ103" s="186">
        <f>IF(AND($F$21&lt;=$E103,DJ$22&lt;=$E103),DJ$23,IF(AND(DJ$21&lt;=$E103,DJ$22&gt;$E103),$E103-DJ$21,0))-DJ102-DJ101-DJ100</f>
        <v>0</v>
      </c>
      <c r="DK103" s="186"/>
      <c r="DL103" s="186">
        <f>IF(AND($F$21&lt;=$E103,DL$22&lt;=$E103),DL$23,IF(AND(DL$21&lt;=$E103,DL$22&gt;$E103),$E103-DL$21,0))-DL102-DL101-DL100</f>
        <v>0</v>
      </c>
      <c r="DM103" s="186"/>
      <c r="DN103" s="186">
        <f>IF(AND($F$21&lt;=$E103,DN$22&lt;=$E103),DN$23,IF(AND(DN$21&lt;=$E103,DN$22&gt;$E103),$E103-DN$21,0))-DN102-DN101-DN100</f>
        <v>0</v>
      </c>
      <c r="DO103" s="186"/>
      <c r="DP103" s="186">
        <f>IF(AND($F$21&lt;=$E103,DP$22&lt;=$E103),DP$23,IF(AND(DP$21&lt;=$E103,DP$22&gt;$E103),$E103-DP$21,0))-DP102-DP101-DP100</f>
        <v>0</v>
      </c>
      <c r="DQ103" s="186"/>
      <c r="DR103" s="186">
        <f>IF(AND($F$21&lt;=$E103,DR$22&lt;=$E103),DR$23,IF(AND(DR$21&lt;=$E103,DR$22&gt;$E103),$E103-DR$21,0))-DR102-DR101-DR100</f>
        <v>0</v>
      </c>
      <c r="DS103" s="186"/>
      <c r="DT103" s="186">
        <f>IF(AND($F$21&lt;=$E103,DT$22&lt;=$E103),DT$23,IF(AND(DT$21&lt;=$E103,DT$22&gt;$E103),$E103-DT$21,0))-DT102-DT101-DT100</f>
        <v>0</v>
      </c>
      <c r="DU103" s="186"/>
      <c r="DV103" s="186">
        <f>IF(AND($F$21&lt;=$E103,DV$22&lt;=$E103),DV$23,IF(AND(DV$21&lt;=$E103,DV$22&gt;$E103),$E103-DV$21,0))-DV102-DV101-DV100</f>
        <v>0</v>
      </c>
      <c r="DW103" s="186"/>
      <c r="DX103" s="186">
        <f>IF(AND($F$21&lt;=$E103,DX$22&lt;=$E103),DX$23,IF(AND(DX$21&lt;=$E103,DX$22&gt;$E103),$E103-DX$21,0))-DX102-DX101-DX100</f>
        <v>0</v>
      </c>
      <c r="DY103" s="186"/>
      <c r="DZ103" s="178">
        <f t="shared" si="5"/>
        <v>0</v>
      </c>
    </row>
    <row r="104" spans="2:130" ht="11.25" hidden="1" customHeight="1" x14ac:dyDescent="0.2">
      <c r="B104" s="333"/>
      <c r="C104" s="336"/>
      <c r="D104" s="179"/>
      <c r="E104" s="180">
        <v>1000</v>
      </c>
      <c r="F104" s="186">
        <f>IF(AND($F$21&lt;=$E104,F$22&lt;=$E104),F$23,IF(AND(F$21&lt;=$E104,F$22&gt;$E104),$E104-F$21,0))-F103-F102-F101-F100</f>
        <v>0</v>
      </c>
      <c r="G104" s="186"/>
      <c r="H104" s="186">
        <f>IF(AND($F$21&lt;=$E104,H$22&lt;=$E104),H$23,IF(AND(H$21&lt;=$E104,H$22&gt;$E104),$E104-H$21,0))-H103-H102-H101-H100</f>
        <v>0</v>
      </c>
      <c r="I104" s="186"/>
      <c r="J104" s="186">
        <f>IF(AND($F$21&lt;=$E104,J$22&lt;=$E104),J$23,IF(AND(J$21&lt;=$E104,J$22&gt;$E104),$E104-J$21,0))-J103-J102-J101-J100</f>
        <v>0</v>
      </c>
      <c r="K104" s="186"/>
      <c r="L104" s="186">
        <f>IF(AND($F$21&lt;=$E104,L$22&lt;=$E104),L$23,IF(AND(L$21&lt;=$E104,L$22&gt;$E104),$E104-L$21,0))-L103-L102-L101-L100</f>
        <v>0</v>
      </c>
      <c r="M104" s="186"/>
      <c r="N104" s="186">
        <f>IF(AND($F$21&lt;=$E104,N$22&lt;=$E104),N$23,IF(AND(N$21&lt;=$E104,N$22&gt;$E104),$E104-N$21,0))-N103-N102-N101-N100</f>
        <v>0</v>
      </c>
      <c r="O104" s="186"/>
      <c r="P104" s="186">
        <f>IF(AND($F$21&lt;=$E104,P$22&lt;=$E104),P$23,IF(AND(P$21&lt;=$E104,P$22&gt;$E104),$E104-P$21,0))-P103-P102-P101-P100</f>
        <v>0</v>
      </c>
      <c r="Q104" s="186"/>
      <c r="R104" s="186">
        <f>IF(AND($F$21&lt;=$E104,R$22&lt;=$E104),R$23,IF(AND(R$21&lt;=$E104,R$22&gt;$E104),$E104-R$21,0))-R103-R102-R101-R100</f>
        <v>0</v>
      </c>
      <c r="S104" s="186"/>
      <c r="T104" s="186">
        <f>IF(AND($F$21&lt;=$E104,T$22&lt;=$E104),T$23,IF(AND(T$21&lt;=$E104,T$22&gt;$E104),$E104-T$21,0))-T103-T102-T101-T100</f>
        <v>0</v>
      </c>
      <c r="U104" s="186"/>
      <c r="V104" s="186">
        <f>IF(AND($F$21&lt;=$E104,V$22&lt;=$E104),V$23,IF(AND(V$21&lt;=$E104,V$22&gt;$E104),$E104-V$21,0))-V103-V102-V101-V100</f>
        <v>0</v>
      </c>
      <c r="W104" s="186"/>
      <c r="X104" s="186">
        <f>IF(AND($F$21&lt;=$E104,X$22&lt;=$E104),X$23,IF(AND(X$21&lt;=$E104,X$22&gt;$E104),$E104-X$21,0))-X103-X102-X101-X100</f>
        <v>0</v>
      </c>
      <c r="Y104" s="186"/>
      <c r="Z104" s="186">
        <f>IF(AND($F$21&lt;=$E104,Z$22&lt;=$E104),Z$23,IF(AND(Z$21&lt;=$E104,Z$22&gt;$E104),$E104-Z$21,0))-Z103-Z102-Z101-Z100</f>
        <v>0</v>
      </c>
      <c r="AA104" s="186"/>
      <c r="AB104" s="186">
        <f>IF(AND($F$21&lt;=$E104,AB$22&lt;=$E104),AB$23,IF(AND(AB$21&lt;=$E104,AB$22&gt;$E104),$E104-AB$21,0))-AB103-AB102-AB101-AB100</f>
        <v>0</v>
      </c>
      <c r="AC104" s="186"/>
      <c r="AD104" s="186">
        <f>IF(AND($F$21&lt;=$E104,AD$22&lt;=$E104),AD$23,IF(AND(AD$21&lt;=$E104,AD$22&gt;$E104),$E104-AD$21,0))-AD103-AD102-AD101-AD100</f>
        <v>0</v>
      </c>
      <c r="AE104" s="186"/>
      <c r="AF104" s="186">
        <f>IF(AND($F$21&lt;=$E104,AF$22&lt;=$E104),AF$23,IF(AND(AF$21&lt;=$E104,AF$22&gt;$E104),$E104-AF$21,0))-AF103-AF102-AF101-AF100</f>
        <v>0</v>
      </c>
      <c r="AG104" s="186"/>
      <c r="AH104" s="186">
        <f>IF(AND($F$21&lt;=$E104,AH$22&lt;=$E104),AH$23,IF(AND(AH$21&lt;=$E104,AH$22&gt;$E104),$E104-AH$21,0))-AH103-AH102-AH101-AH100</f>
        <v>0</v>
      </c>
      <c r="AI104" s="186"/>
      <c r="AJ104" s="186">
        <f>IF(AND($F$21&lt;=$E104,AJ$22&lt;=$E104),AJ$23,IF(AND(AJ$21&lt;=$E104,AJ$22&gt;$E104),$E104-AJ$21,0))-AJ103-AJ102-AJ101-AJ100</f>
        <v>0</v>
      </c>
      <c r="AK104" s="186"/>
      <c r="AL104" s="186">
        <f>IF(AND($F$21&lt;=$E104,AL$22&lt;=$E104),AL$23,IF(AND(AL$21&lt;=$E104,AL$22&gt;$E104),$E104-AL$21,0))-AL103-AL102-AL101-AL100</f>
        <v>0</v>
      </c>
      <c r="AM104" s="186"/>
      <c r="AN104" s="186">
        <f>IF(AND($F$21&lt;=$E104,AN$22&lt;=$E104),AN$23,IF(AND(AN$21&lt;=$E104,AN$22&gt;$E104),$E104-AN$21,0))-AN103-AN102-AN101-AN100</f>
        <v>0</v>
      </c>
      <c r="AO104" s="186"/>
      <c r="AP104" s="186">
        <f>IF(AND($F$21&lt;=$E104,AP$22&lt;=$E104),AP$23,IF(AND(AP$21&lt;=$E104,AP$22&gt;$E104),$E104-AP$21,0))-AP103-AP102-AP101-AP100</f>
        <v>0</v>
      </c>
      <c r="AQ104" s="186"/>
      <c r="AR104" s="186">
        <f>IF(AND($F$21&lt;=$E104,AR$22&lt;=$E104),AR$23,IF(AND(AR$21&lt;=$E104,AR$22&gt;$E104),$E104-AR$21,0))-AR103-AR102-AR101-AR100</f>
        <v>0</v>
      </c>
      <c r="AS104" s="186"/>
      <c r="AT104" s="186">
        <f>IF(AND($F$21&lt;=$E104,AT$22&lt;=$E104),AT$23,IF(AND(AT$21&lt;=$E104,AT$22&gt;$E104),$E104-AT$21,0))-AT103-AT102-AT101-AT100</f>
        <v>0</v>
      </c>
      <c r="AU104" s="186"/>
      <c r="AV104" s="186">
        <f>IF(AND($F$21&lt;=$E104,AV$22&lt;=$E104),AV$23,IF(AND(AV$21&lt;=$E104,AV$22&gt;$E104),$E104-AV$21,0))-AV103-AV102-AV101-AV100</f>
        <v>0</v>
      </c>
      <c r="AW104" s="186"/>
      <c r="AX104" s="186">
        <f>IF(AND($F$21&lt;=$E104,AX$22&lt;=$E104),AX$23,IF(AND(AX$21&lt;=$E104,AX$22&gt;$E104),$E104-AX$21,0))-AX103-AX102-AX101-AX100</f>
        <v>0</v>
      </c>
      <c r="AY104" s="186"/>
      <c r="AZ104" s="186">
        <f>IF(AND($F$21&lt;=$E104,AZ$22&lt;=$E104),AZ$23,IF(AND(AZ$21&lt;=$E104,AZ$22&gt;$E104),$E104-AZ$21,0))-AZ103-AZ102-AZ101-AZ100</f>
        <v>0</v>
      </c>
      <c r="BA104" s="186"/>
      <c r="BB104" s="186">
        <f>IF(AND($F$21&lt;=$E104,BB$22&lt;=$E104),BB$23,IF(AND(BB$21&lt;=$E104,BB$22&gt;$E104),$E104-BB$21,0))-BB103-BB102-BB101-BB100</f>
        <v>0</v>
      </c>
      <c r="BC104" s="186"/>
      <c r="BD104" s="186">
        <f>IF(AND($F$21&lt;=$E104,BD$22&lt;=$E104),BD$23,IF(AND(BD$21&lt;=$E104,BD$22&gt;$E104),$E104-BD$21,0))-BD103-BD102-BD101-BD100</f>
        <v>0</v>
      </c>
      <c r="BE104" s="186"/>
      <c r="BF104" s="186">
        <f>IF(AND($F$21&lt;=$E104,BF$22&lt;=$E104),BF$23,IF(AND(BF$21&lt;=$E104,BF$22&gt;$E104),$E104-BF$21,0))-BF103-BF102-BF101-BF100</f>
        <v>0</v>
      </c>
      <c r="BG104" s="186"/>
      <c r="BH104" s="186">
        <f>IF(AND($F$21&lt;=$E104,BH$22&lt;=$E104),BH$23,IF(AND(BH$21&lt;=$E104,BH$22&gt;$E104),$E104-BH$21,0))-BH103-BH102-BH101-BH100</f>
        <v>0</v>
      </c>
      <c r="BI104" s="186"/>
      <c r="BJ104" s="186">
        <f>IF(AND($F$21&lt;=$E104,BJ$22&lt;=$E104),BJ$23,IF(AND(BJ$21&lt;=$E104,BJ$22&gt;$E104),$E104-BJ$21,0))-BJ103-BJ102-BJ101-BJ100</f>
        <v>0</v>
      </c>
      <c r="BK104" s="186"/>
      <c r="BL104" s="186">
        <f>IF(AND($F$21&lt;=$E104,BL$22&lt;=$E104),BL$23,IF(AND(BL$21&lt;=$E104,BL$22&gt;$E104),$E104-BL$21,0))-BL103-BL102-BL101-BL100</f>
        <v>0</v>
      </c>
      <c r="BM104" s="186"/>
      <c r="BN104" s="186">
        <f>IF(AND($F$21&lt;=$E104,BN$22&lt;=$E104),BN$23,IF(AND(BN$21&lt;=$E104,BN$22&gt;$E104),$E104-BN$21,0))-BN103-BN102-BN101-BN100</f>
        <v>0</v>
      </c>
      <c r="BO104" s="186"/>
      <c r="BP104" s="186">
        <f>IF(AND($F$21&lt;=$E104,BP$22&lt;=$E104),BP$23,IF(AND(BP$21&lt;=$E104,BP$22&gt;$E104),$E104-BP$21,0))-BP103-BP102-BP101-BP100</f>
        <v>0</v>
      </c>
      <c r="BQ104" s="186"/>
      <c r="BR104" s="186">
        <f>IF(AND($F$21&lt;=$E104,BR$22&lt;=$E104),BR$23,IF(AND(BR$21&lt;=$E104,BR$22&gt;$E104),$E104-BR$21,0))-BR103-BR102-BR101-BR100</f>
        <v>0</v>
      </c>
      <c r="BS104" s="186"/>
      <c r="BT104" s="186">
        <f>IF(AND($F$21&lt;=$E104,BT$22&lt;=$E104),BT$23,IF(AND(BT$21&lt;=$E104,BT$22&gt;$E104),$E104-BT$21,0))-BT103-BT102-BT101-BT100</f>
        <v>0</v>
      </c>
      <c r="BU104" s="186"/>
      <c r="BV104" s="186">
        <f>IF(AND($F$21&lt;=$E104,BV$22&lt;=$E104),BV$23,IF(AND(BV$21&lt;=$E104,BV$22&gt;$E104),$E104-BV$21,0))-BV103-BV102-BV101-BV100</f>
        <v>0</v>
      </c>
      <c r="BW104" s="186"/>
      <c r="BX104" s="186">
        <f>IF(AND($F$21&lt;=$E104,BX$22&lt;=$E104),BX$23,IF(AND(BX$21&lt;=$E104,BX$22&gt;$E104),$E104-BX$21,0))-BX103-BX102-BX101-BX100</f>
        <v>0</v>
      </c>
      <c r="BY104" s="186"/>
      <c r="BZ104" s="186">
        <f>IF(AND($F$21&lt;=$E104,BZ$22&lt;=$E104),BZ$23,IF(AND(BZ$21&lt;=$E104,BZ$22&gt;$E104),$E104-BZ$21,0))-BZ103-BZ102-BZ101-BZ100</f>
        <v>0</v>
      </c>
      <c r="CA104" s="186"/>
      <c r="CB104" s="186">
        <f>IF(AND($F$21&lt;=$E104,CB$22&lt;=$E104),CB$23,IF(AND(CB$21&lt;=$E104,CB$22&gt;$E104),$E104-CB$21,0))-CB103-CB102-CB101-CB100</f>
        <v>0</v>
      </c>
      <c r="CC104" s="186"/>
      <c r="CD104" s="186">
        <f>IF(AND($F$21&lt;=$E104,CD$22&lt;=$E104),CD$23,IF(AND(CD$21&lt;=$E104,CD$22&gt;$E104),$E104-CD$21,0))-CD103-CD102-CD101-CD100</f>
        <v>0</v>
      </c>
      <c r="CE104" s="186"/>
      <c r="CF104" s="186">
        <f>IF(AND($F$21&lt;=$E104,CF$22&lt;=$E104),CF$23,IF(AND(CF$21&lt;=$E104,CF$22&gt;$E104),$E104-CF$21,0))-CF103-CF102-CF101-CF100</f>
        <v>0</v>
      </c>
      <c r="CG104" s="186"/>
      <c r="CH104" s="186">
        <f>IF(AND($F$21&lt;=$E104,CH$22&lt;=$E104),CH$23,IF(AND(CH$21&lt;=$E104,CH$22&gt;$E104),$E104-CH$21,0))-CH103-CH102-CH101-CH100</f>
        <v>0</v>
      </c>
      <c r="CI104" s="186"/>
      <c r="CJ104" s="186">
        <f>IF(AND($F$21&lt;=$E104,CJ$22&lt;=$E104),CJ$23,IF(AND(CJ$21&lt;=$E104,CJ$22&gt;$E104),$E104-CJ$21,0))-CJ103-CJ102-CJ101-CJ100</f>
        <v>0</v>
      </c>
      <c r="CK104" s="186"/>
      <c r="CL104" s="186">
        <f>IF(AND($F$21&lt;=$E104,CL$22&lt;=$E104),CL$23,IF(AND(CL$21&lt;=$E104,CL$22&gt;$E104),$E104-CL$21,0))-CL103-CL102-CL101-CL100</f>
        <v>0</v>
      </c>
      <c r="CM104" s="186"/>
      <c r="CN104" s="186">
        <f>IF(AND($F$21&lt;=$E104,CN$22&lt;=$E104),CN$23,IF(AND(CN$21&lt;=$E104,CN$22&gt;$E104),$E104-CN$21,0))-CN103-CN102-CN101-CN100</f>
        <v>0</v>
      </c>
      <c r="CO104" s="186"/>
      <c r="CP104" s="186">
        <f>IF(AND($F$21&lt;=$E104,CP$22&lt;=$E104),CP$23,IF(AND(CP$21&lt;=$E104,CP$22&gt;$E104),$E104-CP$21,0))-CP103-CP102-CP101-CP100</f>
        <v>0</v>
      </c>
      <c r="CQ104" s="186"/>
      <c r="CR104" s="186">
        <f>IF(AND($F$21&lt;=$E104,CR$22&lt;=$E104),CR$23,IF(AND(CR$21&lt;=$E104,CR$22&gt;$E104),$E104-CR$21,0))-CR103-CR102-CR101-CR100</f>
        <v>0</v>
      </c>
      <c r="CS104" s="186"/>
      <c r="CT104" s="186">
        <f>IF(AND($F$21&lt;=$E104,CT$22&lt;=$E104),CT$23,IF(AND(CT$21&lt;=$E104,CT$22&gt;$E104),$E104-CT$21,0))-CT103-CT102-CT101-CT100</f>
        <v>0</v>
      </c>
      <c r="CU104" s="186"/>
      <c r="CV104" s="186">
        <f>IF(AND($F$21&lt;=$E104,CV$22&lt;=$E104),CV$23,IF(AND(CV$21&lt;=$E104,CV$22&gt;$E104),$E104-CV$21,0))-CV103-CV102-CV101-CV100</f>
        <v>0</v>
      </c>
      <c r="CW104" s="186"/>
      <c r="CX104" s="186">
        <f>IF(AND($F$21&lt;=$E104,CX$22&lt;=$E104),CX$23,IF(AND(CX$21&lt;=$E104,CX$22&gt;$E104),$E104-CX$21,0))-CX103-CX102-CX101-CX100</f>
        <v>0</v>
      </c>
      <c r="CY104" s="186"/>
      <c r="CZ104" s="186">
        <f>IF(AND($F$21&lt;=$E104,CZ$22&lt;=$E104),CZ$23,IF(AND(CZ$21&lt;=$E104,CZ$22&gt;$E104),$E104-CZ$21,0))-CZ103-CZ102-CZ101-CZ100</f>
        <v>0</v>
      </c>
      <c r="DA104" s="186"/>
      <c r="DB104" s="186">
        <f>IF(AND($F$21&lt;=$E104,DB$22&lt;=$E104),DB$23,IF(AND(DB$21&lt;=$E104,DB$22&gt;$E104),$E104-DB$21,0))-DB103-DB102-DB101-DB100</f>
        <v>0</v>
      </c>
      <c r="DC104" s="186"/>
      <c r="DD104" s="186">
        <f>IF(AND($F$21&lt;=$E104,DD$22&lt;=$E104),DD$23,IF(AND(DD$21&lt;=$E104,DD$22&gt;$E104),$E104-DD$21,0))-DD103-DD102-DD101-DD100</f>
        <v>0</v>
      </c>
      <c r="DE104" s="186"/>
      <c r="DF104" s="186">
        <f>IF(AND($F$21&lt;=$E104,DF$22&lt;=$E104),DF$23,IF(AND(DF$21&lt;=$E104,DF$22&gt;$E104),$E104-DF$21,0))-DF103-DF102-DF101-DF100</f>
        <v>0</v>
      </c>
      <c r="DG104" s="186"/>
      <c r="DH104" s="186">
        <f>IF(AND($F$21&lt;=$E104,DH$22&lt;=$E104),DH$23,IF(AND(DH$21&lt;=$E104,DH$22&gt;$E104),$E104-DH$21,0))-DH103-DH102-DH101-DH100</f>
        <v>0</v>
      </c>
      <c r="DI104" s="186"/>
      <c r="DJ104" s="186">
        <f>IF(AND($F$21&lt;=$E104,DJ$22&lt;=$E104),DJ$23,IF(AND(DJ$21&lt;=$E104,DJ$22&gt;$E104),$E104-DJ$21,0))-DJ103-DJ102-DJ101-DJ100</f>
        <v>0</v>
      </c>
      <c r="DK104" s="186"/>
      <c r="DL104" s="186">
        <f>IF(AND($F$21&lt;=$E104,DL$22&lt;=$E104),DL$23,IF(AND(DL$21&lt;=$E104,DL$22&gt;$E104),$E104-DL$21,0))-DL103-DL102-DL101-DL100</f>
        <v>0</v>
      </c>
      <c r="DM104" s="186"/>
      <c r="DN104" s="186">
        <f>IF(AND($F$21&lt;=$E104,DN$22&lt;=$E104),DN$23,IF(AND(DN$21&lt;=$E104,DN$22&gt;$E104),$E104-DN$21,0))-DN103-DN102-DN101-DN100</f>
        <v>0</v>
      </c>
      <c r="DO104" s="186"/>
      <c r="DP104" s="186">
        <f>IF(AND($F$21&lt;=$E104,DP$22&lt;=$E104),DP$23,IF(AND(DP$21&lt;=$E104,DP$22&gt;$E104),$E104-DP$21,0))-DP103-DP102-DP101-DP100</f>
        <v>0</v>
      </c>
      <c r="DQ104" s="186"/>
      <c r="DR104" s="186">
        <f>IF(AND($F$21&lt;=$E104,DR$22&lt;=$E104),DR$23,IF(AND(DR$21&lt;=$E104,DR$22&gt;$E104),$E104-DR$21,0))-DR103-DR102-DR101-DR100</f>
        <v>0</v>
      </c>
      <c r="DS104" s="186"/>
      <c r="DT104" s="186">
        <f>IF(AND($F$21&lt;=$E104,DT$22&lt;=$E104),DT$23,IF(AND(DT$21&lt;=$E104,DT$22&gt;$E104),$E104-DT$21,0))-DT103-DT102-DT101-DT100</f>
        <v>0</v>
      </c>
      <c r="DU104" s="186"/>
      <c r="DV104" s="186">
        <f>IF(AND($F$21&lt;=$E104,DV$22&lt;=$E104),DV$23,IF(AND(DV$21&lt;=$E104,DV$22&gt;$E104),$E104-DV$21,0))-DV103-DV102-DV101-DV100</f>
        <v>0</v>
      </c>
      <c r="DW104" s="186"/>
      <c r="DX104" s="186">
        <f>IF(AND($F$21&lt;=$E104,DX$22&lt;=$E104),DX$23,IF(AND(DX$21&lt;=$E104,DX$22&gt;$E104),$E104-DX$21,0))-DX103-DX102-DX101-DX100</f>
        <v>0</v>
      </c>
      <c r="DY104" s="186"/>
      <c r="DZ104" s="178">
        <f t="shared" si="5"/>
        <v>0</v>
      </c>
    </row>
    <row r="105" spans="2:130" ht="11.25" hidden="1" customHeight="1" x14ac:dyDescent="0.2">
      <c r="B105" s="333"/>
      <c r="C105" s="336"/>
      <c r="D105" s="179"/>
      <c r="E105" s="180">
        <v>1200</v>
      </c>
      <c r="F105" s="186">
        <f>IF(AND($F$21&lt;=$E105,F$22&lt;=$E105),F$23,IF(AND(F$21&lt;=$E105,F$22&gt;$E105),$E105-F$21,0))-F104-F103-F102-F101-F100</f>
        <v>0</v>
      </c>
      <c r="G105" s="186"/>
      <c r="H105" s="186">
        <f>IF(AND($F$21&lt;=$E105,H$22&lt;=$E105),H$23,IF(AND(H$21&lt;=$E105,H$22&gt;$E105),$E105-H$21,0))-H104-H103-H102-H101-H100</f>
        <v>0</v>
      </c>
      <c r="I105" s="186"/>
      <c r="J105" s="186">
        <f>IF(AND($F$21&lt;=$E105,J$22&lt;=$E105),J$23,IF(AND(J$21&lt;=$E105,J$22&gt;$E105),$E105-J$21,0))-J104-J103-J102-J101-J100</f>
        <v>0</v>
      </c>
      <c r="K105" s="186"/>
      <c r="L105" s="186">
        <f>IF(AND($F$21&lt;=$E105,L$22&lt;=$E105),L$23,IF(AND(L$21&lt;=$E105,L$22&gt;$E105),$E105-L$21,0))-L104-L103-L102-L101-L100</f>
        <v>0</v>
      </c>
      <c r="M105" s="186"/>
      <c r="N105" s="186">
        <f>IF(AND($F$21&lt;=$E105,N$22&lt;=$E105),N$23,IF(AND(N$21&lt;=$E105,N$22&gt;$E105),$E105-N$21,0))-N104-N103-N102-N101-N100</f>
        <v>0</v>
      </c>
      <c r="O105" s="186"/>
      <c r="P105" s="186">
        <f>IF(AND($F$21&lt;=$E105,P$22&lt;=$E105),P$23,IF(AND(P$21&lt;=$E105,P$22&gt;$E105),$E105-P$21,0))-P104-P103-P102-P101-P100</f>
        <v>0</v>
      </c>
      <c r="Q105" s="186"/>
      <c r="R105" s="186">
        <f>IF(AND($F$21&lt;=$E105,R$22&lt;=$E105),R$23,IF(AND(R$21&lt;=$E105,R$22&gt;$E105),$E105-R$21,0))-R104-R103-R102-R101-R100</f>
        <v>0</v>
      </c>
      <c r="S105" s="186"/>
      <c r="T105" s="186">
        <f>IF(AND($F$21&lt;=$E105,T$22&lt;=$E105),T$23,IF(AND(T$21&lt;=$E105,T$22&gt;$E105),$E105-T$21,0))-T104-T103-T102-T101-T100</f>
        <v>0</v>
      </c>
      <c r="U105" s="186"/>
      <c r="V105" s="186">
        <f>IF(AND($F$21&lt;=$E105,V$22&lt;=$E105),V$23,IF(AND(V$21&lt;=$E105,V$22&gt;$E105),$E105-V$21,0))-V104-V103-V102-V101-V100</f>
        <v>0</v>
      </c>
      <c r="W105" s="186"/>
      <c r="X105" s="186">
        <f>IF(AND($F$21&lt;=$E105,X$22&lt;=$E105),X$23,IF(AND(X$21&lt;=$E105,X$22&gt;$E105),$E105-X$21,0))-X104-X103-X102-X101-X100</f>
        <v>0</v>
      </c>
      <c r="Y105" s="186"/>
      <c r="Z105" s="186">
        <f>IF(AND($F$21&lt;=$E105,Z$22&lt;=$E105),Z$23,IF(AND(Z$21&lt;=$E105,Z$22&gt;$E105),$E105-Z$21,0))-Z104-Z103-Z102-Z101-Z100</f>
        <v>0</v>
      </c>
      <c r="AA105" s="186"/>
      <c r="AB105" s="186">
        <f>IF(AND($F$21&lt;=$E105,AB$22&lt;=$E105),AB$23,IF(AND(AB$21&lt;=$E105,AB$22&gt;$E105),$E105-AB$21,0))-AB104-AB103-AB102-AB101-AB100</f>
        <v>0</v>
      </c>
      <c r="AC105" s="186"/>
      <c r="AD105" s="186">
        <f>IF(AND($F$21&lt;=$E105,AD$22&lt;=$E105),AD$23,IF(AND(AD$21&lt;=$E105,AD$22&gt;$E105),$E105-AD$21,0))-AD104-AD103-AD102-AD101-AD100</f>
        <v>0</v>
      </c>
      <c r="AE105" s="186"/>
      <c r="AF105" s="186">
        <f>IF(AND($F$21&lt;=$E105,AF$22&lt;=$E105),AF$23,IF(AND(AF$21&lt;=$E105,AF$22&gt;$E105),$E105-AF$21,0))-AF104-AF103-AF102-AF101-AF100</f>
        <v>0</v>
      </c>
      <c r="AG105" s="186"/>
      <c r="AH105" s="186">
        <f>IF(AND($F$21&lt;=$E105,AH$22&lt;=$E105),AH$23,IF(AND(AH$21&lt;=$E105,AH$22&gt;$E105),$E105-AH$21,0))-AH104-AH103-AH102-AH101-AH100</f>
        <v>0</v>
      </c>
      <c r="AI105" s="186"/>
      <c r="AJ105" s="186">
        <f>IF(AND($F$21&lt;=$E105,AJ$22&lt;=$E105),AJ$23,IF(AND(AJ$21&lt;=$E105,AJ$22&gt;$E105),$E105-AJ$21,0))-AJ104-AJ103-AJ102-AJ101-AJ100</f>
        <v>0</v>
      </c>
      <c r="AK105" s="186"/>
      <c r="AL105" s="186">
        <f>IF(AND($F$21&lt;=$E105,AL$22&lt;=$E105),AL$23,IF(AND(AL$21&lt;=$E105,AL$22&gt;$E105),$E105-AL$21,0))-AL104-AL103-AL102-AL101-AL100</f>
        <v>0</v>
      </c>
      <c r="AM105" s="186"/>
      <c r="AN105" s="186">
        <f>IF(AND($F$21&lt;=$E105,AN$22&lt;=$E105),AN$23,IF(AND(AN$21&lt;=$E105,AN$22&gt;$E105),$E105-AN$21,0))-AN104-AN103-AN102-AN101-AN100</f>
        <v>0</v>
      </c>
      <c r="AO105" s="186"/>
      <c r="AP105" s="186">
        <f>IF(AND($F$21&lt;=$E105,AP$22&lt;=$E105),AP$23,IF(AND(AP$21&lt;=$E105,AP$22&gt;$E105),$E105-AP$21,0))-AP104-AP103-AP102-AP101-AP100</f>
        <v>0</v>
      </c>
      <c r="AQ105" s="186"/>
      <c r="AR105" s="186">
        <f>IF(AND($F$21&lt;=$E105,AR$22&lt;=$E105),AR$23,IF(AND(AR$21&lt;=$E105,AR$22&gt;$E105),$E105-AR$21,0))-AR104-AR103-AR102-AR101-AR100</f>
        <v>0</v>
      </c>
      <c r="AS105" s="186"/>
      <c r="AT105" s="186">
        <f>IF(AND($F$21&lt;=$E105,AT$22&lt;=$E105),AT$23,IF(AND(AT$21&lt;=$E105,AT$22&gt;$E105),$E105-AT$21,0))-AT104-AT103-AT102-AT101-AT100</f>
        <v>0</v>
      </c>
      <c r="AU105" s="186"/>
      <c r="AV105" s="186">
        <f>IF(AND($F$21&lt;=$E105,AV$22&lt;=$E105),AV$23,IF(AND(AV$21&lt;=$E105,AV$22&gt;$E105),$E105-AV$21,0))-AV104-AV103-AV102-AV101-AV100</f>
        <v>0</v>
      </c>
      <c r="AW105" s="186"/>
      <c r="AX105" s="186">
        <f>IF(AND($F$21&lt;=$E105,AX$22&lt;=$E105),AX$23,IF(AND(AX$21&lt;=$E105,AX$22&gt;$E105),$E105-AX$21,0))-AX104-AX103-AX102-AX101-AX100</f>
        <v>0</v>
      </c>
      <c r="AY105" s="186"/>
      <c r="AZ105" s="186">
        <f>IF(AND($F$21&lt;=$E105,AZ$22&lt;=$E105),AZ$23,IF(AND(AZ$21&lt;=$E105,AZ$22&gt;$E105),$E105-AZ$21,0))-AZ104-AZ103-AZ102-AZ101-AZ100</f>
        <v>0</v>
      </c>
      <c r="BA105" s="186"/>
      <c r="BB105" s="186">
        <f>IF(AND($F$21&lt;=$E105,BB$22&lt;=$E105),BB$23,IF(AND(BB$21&lt;=$E105,BB$22&gt;$E105),$E105-BB$21,0))-BB104-BB103-BB102-BB101-BB100</f>
        <v>0</v>
      </c>
      <c r="BC105" s="186"/>
      <c r="BD105" s="186">
        <f>IF(AND($F$21&lt;=$E105,BD$22&lt;=$E105),BD$23,IF(AND(BD$21&lt;=$E105,BD$22&gt;$E105),$E105-BD$21,0))-BD104-BD103-BD102-BD101-BD100</f>
        <v>0</v>
      </c>
      <c r="BE105" s="186"/>
      <c r="BF105" s="186">
        <f>IF(AND($F$21&lt;=$E105,BF$22&lt;=$E105),BF$23,IF(AND(BF$21&lt;=$E105,BF$22&gt;$E105),$E105-BF$21,0))-BF104-BF103-BF102-BF101-BF100</f>
        <v>0</v>
      </c>
      <c r="BG105" s="186"/>
      <c r="BH105" s="186">
        <f>IF(AND($F$21&lt;=$E105,BH$22&lt;=$E105),BH$23,IF(AND(BH$21&lt;=$E105,BH$22&gt;$E105),$E105-BH$21,0))-BH104-BH103-BH102-BH101-BH100</f>
        <v>0</v>
      </c>
      <c r="BI105" s="186"/>
      <c r="BJ105" s="186">
        <f>IF(AND($F$21&lt;=$E105,BJ$22&lt;=$E105),BJ$23,IF(AND(BJ$21&lt;=$E105,BJ$22&gt;$E105),$E105-BJ$21,0))-BJ104-BJ103-BJ102-BJ101-BJ100</f>
        <v>0</v>
      </c>
      <c r="BK105" s="186"/>
      <c r="BL105" s="186">
        <f>IF(AND($F$21&lt;=$E105,BL$22&lt;=$E105),BL$23,IF(AND(BL$21&lt;=$E105,BL$22&gt;$E105),$E105-BL$21,0))-BL104-BL103-BL102-BL101-BL100</f>
        <v>0</v>
      </c>
      <c r="BM105" s="186"/>
      <c r="BN105" s="186">
        <f>IF(AND($F$21&lt;=$E105,BN$22&lt;=$E105),BN$23,IF(AND(BN$21&lt;=$E105,BN$22&gt;$E105),$E105-BN$21,0))-BN104-BN103-BN102-BN101-BN100</f>
        <v>0</v>
      </c>
      <c r="BO105" s="186"/>
      <c r="BP105" s="186">
        <f>IF(AND($F$21&lt;=$E105,BP$22&lt;=$E105),BP$23,IF(AND(BP$21&lt;=$E105,BP$22&gt;$E105),$E105-BP$21,0))-BP104-BP103-BP102-BP101-BP100</f>
        <v>0</v>
      </c>
      <c r="BQ105" s="186"/>
      <c r="BR105" s="186">
        <f>IF(AND($F$21&lt;=$E105,BR$22&lt;=$E105),BR$23,IF(AND(BR$21&lt;=$E105,BR$22&gt;$E105),$E105-BR$21,0))-BR104-BR103-BR102-BR101-BR100</f>
        <v>0</v>
      </c>
      <c r="BS105" s="186"/>
      <c r="BT105" s="186">
        <f>IF(AND($F$21&lt;=$E105,BT$22&lt;=$E105),BT$23,IF(AND(BT$21&lt;=$E105,BT$22&gt;$E105),$E105-BT$21,0))-BT104-BT103-BT102-BT101-BT100</f>
        <v>0</v>
      </c>
      <c r="BU105" s="186"/>
      <c r="BV105" s="186">
        <f>IF(AND($F$21&lt;=$E105,BV$22&lt;=$E105),BV$23,IF(AND(BV$21&lt;=$E105,BV$22&gt;$E105),$E105-BV$21,0))-BV104-BV103-BV102-BV101-BV100</f>
        <v>0</v>
      </c>
      <c r="BW105" s="186"/>
      <c r="BX105" s="186">
        <f>IF(AND($F$21&lt;=$E105,BX$22&lt;=$E105),BX$23,IF(AND(BX$21&lt;=$E105,BX$22&gt;$E105),$E105-BX$21,0))-BX104-BX103-BX102-BX101-BX100</f>
        <v>0</v>
      </c>
      <c r="BY105" s="186"/>
      <c r="BZ105" s="186">
        <f>IF(AND($F$21&lt;=$E105,BZ$22&lt;=$E105),BZ$23,IF(AND(BZ$21&lt;=$E105,BZ$22&gt;$E105),$E105-BZ$21,0))-BZ104-BZ103-BZ102-BZ101-BZ100</f>
        <v>0</v>
      </c>
      <c r="CA105" s="186"/>
      <c r="CB105" s="186">
        <f>IF(AND($F$21&lt;=$E105,CB$22&lt;=$E105),CB$23,IF(AND(CB$21&lt;=$E105,CB$22&gt;$E105),$E105-CB$21,0))-CB104-CB103-CB102-CB101-CB100</f>
        <v>0</v>
      </c>
      <c r="CC105" s="186"/>
      <c r="CD105" s="186">
        <f>IF(AND($F$21&lt;=$E105,CD$22&lt;=$E105),CD$23,IF(AND(CD$21&lt;=$E105,CD$22&gt;$E105),$E105-CD$21,0))-CD104-CD103-CD102-CD101-CD100</f>
        <v>0</v>
      </c>
      <c r="CE105" s="186"/>
      <c r="CF105" s="186">
        <f>IF(AND($F$21&lt;=$E105,CF$22&lt;=$E105),CF$23,IF(AND(CF$21&lt;=$E105,CF$22&gt;$E105),$E105-CF$21,0))-CF104-CF103-CF102-CF101-CF100</f>
        <v>0</v>
      </c>
      <c r="CG105" s="186"/>
      <c r="CH105" s="186">
        <f>IF(AND($F$21&lt;=$E105,CH$22&lt;=$E105),CH$23,IF(AND(CH$21&lt;=$E105,CH$22&gt;$E105),$E105-CH$21,0))-CH104-CH103-CH102-CH101-CH100</f>
        <v>0</v>
      </c>
      <c r="CI105" s="186"/>
      <c r="CJ105" s="186">
        <f>IF(AND($F$21&lt;=$E105,CJ$22&lt;=$E105),CJ$23,IF(AND(CJ$21&lt;=$E105,CJ$22&gt;$E105),$E105-CJ$21,0))-CJ104-CJ103-CJ102-CJ101-CJ100</f>
        <v>0</v>
      </c>
      <c r="CK105" s="186"/>
      <c r="CL105" s="186">
        <f>IF(AND($F$21&lt;=$E105,CL$22&lt;=$E105),CL$23,IF(AND(CL$21&lt;=$E105,CL$22&gt;$E105),$E105-CL$21,0))-CL104-CL103-CL102-CL101-CL100</f>
        <v>0</v>
      </c>
      <c r="CM105" s="186"/>
      <c r="CN105" s="186">
        <f>IF(AND($F$21&lt;=$E105,CN$22&lt;=$E105),CN$23,IF(AND(CN$21&lt;=$E105,CN$22&gt;$E105),$E105-CN$21,0))-CN104-CN103-CN102-CN101-CN100</f>
        <v>0</v>
      </c>
      <c r="CO105" s="186"/>
      <c r="CP105" s="186">
        <f>IF(AND($F$21&lt;=$E105,CP$22&lt;=$E105),CP$23,IF(AND(CP$21&lt;=$E105,CP$22&gt;$E105),$E105-CP$21,0))-CP104-CP103-CP102-CP101-CP100</f>
        <v>0</v>
      </c>
      <c r="CQ105" s="186"/>
      <c r="CR105" s="186">
        <f>IF(AND($F$21&lt;=$E105,CR$22&lt;=$E105),CR$23,IF(AND(CR$21&lt;=$E105,CR$22&gt;$E105),$E105-CR$21,0))-CR104-CR103-CR102-CR101-CR100</f>
        <v>0</v>
      </c>
      <c r="CS105" s="186"/>
      <c r="CT105" s="186">
        <f>IF(AND($F$21&lt;=$E105,CT$22&lt;=$E105),CT$23,IF(AND(CT$21&lt;=$E105,CT$22&gt;$E105),$E105-CT$21,0))-CT104-CT103-CT102-CT101-CT100</f>
        <v>0</v>
      </c>
      <c r="CU105" s="186"/>
      <c r="CV105" s="186">
        <f>IF(AND($F$21&lt;=$E105,CV$22&lt;=$E105),CV$23,IF(AND(CV$21&lt;=$E105,CV$22&gt;$E105),$E105-CV$21,0))-CV104-CV103-CV102-CV101-CV100</f>
        <v>0</v>
      </c>
      <c r="CW105" s="186"/>
      <c r="CX105" s="186">
        <f>IF(AND($F$21&lt;=$E105,CX$22&lt;=$E105),CX$23,IF(AND(CX$21&lt;=$E105,CX$22&gt;$E105),$E105-CX$21,0))-CX104-CX103-CX102-CX101-CX100</f>
        <v>0</v>
      </c>
      <c r="CY105" s="186"/>
      <c r="CZ105" s="186">
        <f>IF(AND($F$21&lt;=$E105,CZ$22&lt;=$E105),CZ$23,IF(AND(CZ$21&lt;=$E105,CZ$22&gt;$E105),$E105-CZ$21,0))-CZ104-CZ103-CZ102-CZ101-CZ100</f>
        <v>0</v>
      </c>
      <c r="DA105" s="186"/>
      <c r="DB105" s="186">
        <f>IF(AND($F$21&lt;=$E105,DB$22&lt;=$E105),DB$23,IF(AND(DB$21&lt;=$E105,DB$22&gt;$E105),$E105-DB$21,0))-DB104-DB103-DB102-DB101-DB100</f>
        <v>0</v>
      </c>
      <c r="DC105" s="186"/>
      <c r="DD105" s="186">
        <f>IF(AND($F$21&lt;=$E105,DD$22&lt;=$E105),DD$23,IF(AND(DD$21&lt;=$E105,DD$22&gt;$E105),$E105-DD$21,0))-DD104-DD103-DD102-DD101-DD100</f>
        <v>0</v>
      </c>
      <c r="DE105" s="186"/>
      <c r="DF105" s="186">
        <f>IF(AND($F$21&lt;=$E105,DF$22&lt;=$E105),DF$23,IF(AND(DF$21&lt;=$E105,DF$22&gt;$E105),$E105-DF$21,0))-DF104-DF103-DF102-DF101-DF100</f>
        <v>0</v>
      </c>
      <c r="DG105" s="186"/>
      <c r="DH105" s="186">
        <f>IF(AND($F$21&lt;=$E105,DH$22&lt;=$E105),DH$23,IF(AND(DH$21&lt;=$E105,DH$22&gt;$E105),$E105-DH$21,0))-DH104-DH103-DH102-DH101-DH100</f>
        <v>0</v>
      </c>
      <c r="DI105" s="186"/>
      <c r="DJ105" s="186">
        <f>IF(AND($F$21&lt;=$E105,DJ$22&lt;=$E105),DJ$23,IF(AND(DJ$21&lt;=$E105,DJ$22&gt;$E105),$E105-DJ$21,0))-DJ104-DJ103-DJ102-DJ101-DJ100</f>
        <v>0</v>
      </c>
      <c r="DK105" s="186"/>
      <c r="DL105" s="186">
        <f>IF(AND($F$21&lt;=$E105,DL$22&lt;=$E105),DL$23,IF(AND(DL$21&lt;=$E105,DL$22&gt;$E105),$E105-DL$21,0))-DL104-DL103-DL102-DL101-DL100</f>
        <v>0</v>
      </c>
      <c r="DM105" s="186"/>
      <c r="DN105" s="186">
        <f>IF(AND($F$21&lt;=$E105,DN$22&lt;=$E105),DN$23,IF(AND(DN$21&lt;=$E105,DN$22&gt;$E105),$E105-DN$21,0))-DN104-DN103-DN102-DN101-DN100</f>
        <v>0</v>
      </c>
      <c r="DO105" s="186"/>
      <c r="DP105" s="186">
        <f>IF(AND($F$21&lt;=$E105,DP$22&lt;=$E105),DP$23,IF(AND(DP$21&lt;=$E105,DP$22&gt;$E105),$E105-DP$21,0))-DP104-DP103-DP102-DP101-DP100</f>
        <v>0</v>
      </c>
      <c r="DQ105" s="186"/>
      <c r="DR105" s="186">
        <f>IF(AND($F$21&lt;=$E105,DR$22&lt;=$E105),DR$23,IF(AND(DR$21&lt;=$E105,DR$22&gt;$E105),$E105-DR$21,0))-DR104-DR103-DR102-DR101-DR100</f>
        <v>0</v>
      </c>
      <c r="DS105" s="186"/>
      <c r="DT105" s="186">
        <f>IF(AND($F$21&lt;=$E105,DT$22&lt;=$E105),DT$23,IF(AND(DT$21&lt;=$E105,DT$22&gt;$E105),$E105-DT$21,0))-DT104-DT103-DT102-DT101-DT100</f>
        <v>0</v>
      </c>
      <c r="DU105" s="186"/>
      <c r="DV105" s="186">
        <f>IF(AND($F$21&lt;=$E105,DV$22&lt;=$E105),DV$23,IF(AND(DV$21&lt;=$E105,DV$22&gt;$E105),$E105-DV$21,0))-DV104-DV103-DV102-DV101-DV100</f>
        <v>0</v>
      </c>
      <c r="DW105" s="186"/>
      <c r="DX105" s="186">
        <f>IF(AND($F$21&lt;=$E105,DX$22&lt;=$E105),DX$23,IF(AND(DX$21&lt;=$E105,DX$22&gt;$E105),$E105-DX$21,0))-DX104-DX103-DX102-DX101-DX100</f>
        <v>0</v>
      </c>
      <c r="DY105" s="186"/>
      <c r="DZ105" s="178">
        <f t="shared" si="5"/>
        <v>0</v>
      </c>
    </row>
    <row r="106" spans="2:130" ht="11.25" hidden="1" customHeight="1" x14ac:dyDescent="0.2">
      <c r="B106" s="333"/>
      <c r="C106" s="336"/>
      <c r="D106" s="179"/>
      <c r="E106" s="180">
        <v>2000</v>
      </c>
      <c r="F106" s="186">
        <f>IF(AND($F$21&lt;=$E106,F$22&lt;=$E106),F$23,IF(AND(F$21&lt;=$E106,F$22&gt;$E106),$E106-F$21,0))-F105-F104-F103-F102-F101-F100</f>
        <v>0</v>
      </c>
      <c r="G106" s="186"/>
      <c r="H106" s="186">
        <f>IF(AND($F$21&lt;=$E106,H$22&lt;=$E106),H$23,IF(AND(H$21&lt;=$E106,H$22&gt;$E106),$E106-H$21,0))-H105-H104-H103-H102-H101-H100</f>
        <v>0</v>
      </c>
      <c r="I106" s="186"/>
      <c r="J106" s="186">
        <f>IF(AND($F$21&lt;=$E106,J$22&lt;=$E106),J$23,IF(AND(J$21&lt;=$E106,J$22&gt;$E106),$E106-J$21,0))-J105-J104-J103-J102-J101-J100</f>
        <v>0</v>
      </c>
      <c r="K106" s="186"/>
      <c r="L106" s="186">
        <f>IF(AND($F$21&lt;=$E106,L$22&lt;=$E106),L$23,IF(AND(L$21&lt;=$E106,L$22&gt;$E106),$E106-L$21,0))-L105-L104-L103-L102-L101-L100</f>
        <v>0</v>
      </c>
      <c r="M106" s="186"/>
      <c r="N106" s="186">
        <f>IF(AND($F$21&lt;=$E106,N$22&lt;=$E106),N$23,IF(AND(N$21&lt;=$E106,N$22&gt;$E106),$E106-N$21,0))-N105-N104-N103-N102-N101-N100</f>
        <v>0</v>
      </c>
      <c r="O106" s="186"/>
      <c r="P106" s="186">
        <f>IF(AND($F$21&lt;=$E106,P$22&lt;=$E106),P$23,IF(AND(P$21&lt;=$E106,P$22&gt;$E106),$E106-P$21,0))-P105-P104-P103-P102-P101-P100</f>
        <v>0</v>
      </c>
      <c r="Q106" s="186"/>
      <c r="R106" s="186">
        <f>IF(AND($F$21&lt;=$E106,R$22&lt;=$E106),R$23,IF(AND(R$21&lt;=$E106,R$22&gt;$E106),$E106-R$21,0))-R105-R104-R103-R102-R101-R100</f>
        <v>0</v>
      </c>
      <c r="S106" s="186"/>
      <c r="T106" s="186">
        <f>IF(AND($F$21&lt;=$E106,T$22&lt;=$E106),T$23,IF(AND(T$21&lt;=$E106,T$22&gt;$E106),$E106-T$21,0))-T105-T104-T103-T102-T101-T100</f>
        <v>0</v>
      </c>
      <c r="U106" s="186"/>
      <c r="V106" s="186">
        <f>IF(AND($F$21&lt;=$E106,V$22&lt;=$E106),V$23,IF(AND(V$21&lt;=$E106,V$22&gt;$E106),$E106-V$21,0))-V105-V104-V103-V102-V101-V100</f>
        <v>0</v>
      </c>
      <c r="W106" s="186"/>
      <c r="X106" s="186">
        <f>IF(AND($F$21&lt;=$E106,X$22&lt;=$E106),X$23,IF(AND(X$21&lt;=$E106,X$22&gt;$E106),$E106-X$21,0))-X105-X104-X103-X102-X101-X100</f>
        <v>0</v>
      </c>
      <c r="Y106" s="186"/>
      <c r="Z106" s="186">
        <f>IF(AND($F$21&lt;=$E106,Z$22&lt;=$E106),Z$23,IF(AND(Z$21&lt;=$E106,Z$22&gt;$E106),$E106-Z$21,0))-Z105-Z104-Z103-Z102-Z101-Z100</f>
        <v>0</v>
      </c>
      <c r="AA106" s="186"/>
      <c r="AB106" s="186">
        <f>IF(AND($F$21&lt;=$E106,AB$22&lt;=$E106),AB$23,IF(AND(AB$21&lt;=$E106,AB$22&gt;$E106),$E106-AB$21,0))-AB105-AB104-AB103-AB102-AB101-AB100</f>
        <v>0</v>
      </c>
      <c r="AC106" s="186"/>
      <c r="AD106" s="186">
        <f>IF(AND($F$21&lt;=$E106,AD$22&lt;=$E106),AD$23,IF(AND(AD$21&lt;=$E106,AD$22&gt;$E106),$E106-AD$21,0))-AD105-AD104-AD103-AD102-AD101-AD100</f>
        <v>0</v>
      </c>
      <c r="AE106" s="186"/>
      <c r="AF106" s="186">
        <f>IF(AND($F$21&lt;=$E106,AF$22&lt;=$E106),AF$23,IF(AND(AF$21&lt;=$E106,AF$22&gt;$E106),$E106-AF$21,0))-AF105-AF104-AF103-AF102-AF101-AF100</f>
        <v>0</v>
      </c>
      <c r="AG106" s="186"/>
      <c r="AH106" s="186">
        <f>IF(AND($F$21&lt;=$E106,AH$22&lt;=$E106),AH$23,IF(AND(AH$21&lt;=$E106,AH$22&gt;$E106),$E106-AH$21,0))-AH105-AH104-AH103-AH102-AH101-AH100</f>
        <v>0</v>
      </c>
      <c r="AI106" s="186"/>
      <c r="AJ106" s="186">
        <f>IF(AND($F$21&lt;=$E106,AJ$22&lt;=$E106),AJ$23,IF(AND(AJ$21&lt;=$E106,AJ$22&gt;$E106),$E106-AJ$21,0))-AJ105-AJ104-AJ103-AJ102-AJ101-AJ100</f>
        <v>0</v>
      </c>
      <c r="AK106" s="186"/>
      <c r="AL106" s="186">
        <f>IF(AND($F$21&lt;=$E106,AL$22&lt;=$E106),AL$23,IF(AND(AL$21&lt;=$E106,AL$22&gt;$E106),$E106-AL$21,0))-AL105-AL104-AL103-AL102-AL101-AL100</f>
        <v>0</v>
      </c>
      <c r="AM106" s="186"/>
      <c r="AN106" s="186">
        <f>IF(AND($F$21&lt;=$E106,AN$22&lt;=$E106),AN$23,IF(AND(AN$21&lt;=$E106,AN$22&gt;$E106),$E106-AN$21,0))-AN105-AN104-AN103-AN102-AN101-AN100</f>
        <v>0</v>
      </c>
      <c r="AO106" s="186"/>
      <c r="AP106" s="186">
        <f>IF(AND($F$21&lt;=$E106,AP$22&lt;=$E106),AP$23,IF(AND(AP$21&lt;=$E106,AP$22&gt;$E106),$E106-AP$21,0))-AP105-AP104-AP103-AP102-AP101-AP100</f>
        <v>0</v>
      </c>
      <c r="AQ106" s="186"/>
      <c r="AR106" s="186">
        <f>IF(AND($F$21&lt;=$E106,AR$22&lt;=$E106),AR$23,IF(AND(AR$21&lt;=$E106,AR$22&gt;$E106),$E106-AR$21,0))-AR105-AR104-AR103-AR102-AR101-AR100</f>
        <v>0</v>
      </c>
      <c r="AS106" s="186"/>
      <c r="AT106" s="186">
        <f>IF(AND($F$21&lt;=$E106,AT$22&lt;=$E106),AT$23,IF(AND(AT$21&lt;=$E106,AT$22&gt;$E106),$E106-AT$21,0))-AT105-AT104-AT103-AT102-AT101-AT100</f>
        <v>0</v>
      </c>
      <c r="AU106" s="186"/>
      <c r="AV106" s="186">
        <f>IF(AND($F$21&lt;=$E106,AV$22&lt;=$E106),AV$23,IF(AND(AV$21&lt;=$E106,AV$22&gt;$E106),$E106-AV$21,0))-AV105-AV104-AV103-AV102-AV101-AV100</f>
        <v>0</v>
      </c>
      <c r="AW106" s="186"/>
      <c r="AX106" s="186">
        <f>IF(AND($F$21&lt;=$E106,AX$22&lt;=$E106),AX$23,IF(AND(AX$21&lt;=$E106,AX$22&gt;$E106),$E106-AX$21,0))-AX105-AX104-AX103-AX102-AX101-AX100</f>
        <v>0</v>
      </c>
      <c r="AY106" s="186"/>
      <c r="AZ106" s="186">
        <f>IF(AND($F$21&lt;=$E106,AZ$22&lt;=$E106),AZ$23,IF(AND(AZ$21&lt;=$E106,AZ$22&gt;$E106),$E106-AZ$21,0))-AZ105-AZ104-AZ103-AZ102-AZ101-AZ100</f>
        <v>0</v>
      </c>
      <c r="BA106" s="186"/>
      <c r="BB106" s="186">
        <f>IF(AND($F$21&lt;=$E106,BB$22&lt;=$E106),BB$23,IF(AND(BB$21&lt;=$E106,BB$22&gt;$E106),$E106-BB$21,0))-BB105-BB104-BB103-BB102-BB101-BB100</f>
        <v>0</v>
      </c>
      <c r="BC106" s="186"/>
      <c r="BD106" s="186">
        <f>IF(AND($F$21&lt;=$E106,BD$22&lt;=$E106),BD$23,IF(AND(BD$21&lt;=$E106,BD$22&gt;$E106),$E106-BD$21,0))-BD105-BD104-BD103-BD102-BD101-BD100</f>
        <v>0</v>
      </c>
      <c r="BE106" s="186"/>
      <c r="BF106" s="186">
        <f>IF(AND($F$21&lt;=$E106,BF$22&lt;=$E106),BF$23,IF(AND(BF$21&lt;=$E106,BF$22&gt;$E106),$E106-BF$21,0))-BF105-BF104-BF103-BF102-BF101-BF100</f>
        <v>0</v>
      </c>
      <c r="BG106" s="186"/>
      <c r="BH106" s="186">
        <f>IF(AND($F$21&lt;=$E106,BH$22&lt;=$E106),BH$23,IF(AND(BH$21&lt;=$E106,BH$22&gt;$E106),$E106-BH$21,0))-BH105-BH104-BH103-BH102-BH101-BH100</f>
        <v>0</v>
      </c>
      <c r="BI106" s="186"/>
      <c r="BJ106" s="186">
        <f>IF(AND($F$21&lt;=$E106,BJ$22&lt;=$E106),BJ$23,IF(AND(BJ$21&lt;=$E106,BJ$22&gt;$E106),$E106-BJ$21,0))-BJ105-BJ104-BJ103-BJ102-BJ101-BJ100</f>
        <v>0</v>
      </c>
      <c r="BK106" s="186"/>
      <c r="BL106" s="186">
        <f>IF(AND($F$21&lt;=$E106,BL$22&lt;=$E106),BL$23,IF(AND(BL$21&lt;=$E106,BL$22&gt;$E106),$E106-BL$21,0))-BL105-BL104-BL103-BL102-BL101-BL100</f>
        <v>0</v>
      </c>
      <c r="BM106" s="186"/>
      <c r="BN106" s="186">
        <f>IF(AND($F$21&lt;=$E106,BN$22&lt;=$E106),BN$23,IF(AND(BN$21&lt;=$E106,BN$22&gt;$E106),$E106-BN$21,0))-BN105-BN104-BN103-BN102-BN101-BN100</f>
        <v>0</v>
      </c>
      <c r="BO106" s="186"/>
      <c r="BP106" s="186">
        <f>IF(AND($F$21&lt;=$E106,BP$22&lt;=$E106),BP$23,IF(AND(BP$21&lt;=$E106,BP$22&gt;$E106),$E106-BP$21,0))-BP105-BP104-BP103-BP102-BP101-BP100</f>
        <v>0</v>
      </c>
      <c r="BQ106" s="186"/>
      <c r="BR106" s="186">
        <f>IF(AND($F$21&lt;=$E106,BR$22&lt;=$E106),BR$23,IF(AND(BR$21&lt;=$E106,BR$22&gt;$E106),$E106-BR$21,0))-BR105-BR104-BR103-BR102-BR101-BR100</f>
        <v>0</v>
      </c>
      <c r="BS106" s="186"/>
      <c r="BT106" s="186">
        <f>IF(AND($F$21&lt;=$E106,BT$22&lt;=$E106),BT$23,IF(AND(BT$21&lt;=$E106,BT$22&gt;$E106),$E106-BT$21,0))-BT105-BT104-BT103-BT102-BT101-BT100</f>
        <v>0</v>
      </c>
      <c r="BU106" s="186"/>
      <c r="BV106" s="186">
        <f>IF(AND($F$21&lt;=$E106,BV$22&lt;=$E106),BV$23,IF(AND(BV$21&lt;=$E106,BV$22&gt;$E106),$E106-BV$21,0))-BV105-BV104-BV103-BV102-BV101-BV100</f>
        <v>0</v>
      </c>
      <c r="BW106" s="186"/>
      <c r="BX106" s="186">
        <f>IF(AND($F$21&lt;=$E106,BX$22&lt;=$E106),BX$23,IF(AND(BX$21&lt;=$E106,BX$22&gt;$E106),$E106-BX$21,0))-BX105-BX104-BX103-BX102-BX101-BX100</f>
        <v>0</v>
      </c>
      <c r="BY106" s="186"/>
      <c r="BZ106" s="186">
        <f>IF(AND($F$21&lt;=$E106,BZ$22&lt;=$E106),BZ$23,IF(AND(BZ$21&lt;=$E106,BZ$22&gt;$E106),$E106-BZ$21,0))-BZ105-BZ104-BZ103-BZ102-BZ101-BZ100</f>
        <v>0</v>
      </c>
      <c r="CA106" s="186"/>
      <c r="CB106" s="186">
        <f>IF(AND($F$21&lt;=$E106,CB$22&lt;=$E106),CB$23,IF(AND(CB$21&lt;=$E106,CB$22&gt;$E106),$E106-CB$21,0))-CB105-CB104-CB103-CB102-CB101-CB100</f>
        <v>0</v>
      </c>
      <c r="CC106" s="186"/>
      <c r="CD106" s="186">
        <f>IF(AND($F$21&lt;=$E106,CD$22&lt;=$E106),CD$23,IF(AND(CD$21&lt;=$E106,CD$22&gt;$E106),$E106-CD$21,0))-CD105-CD104-CD103-CD102-CD101-CD100</f>
        <v>0</v>
      </c>
      <c r="CE106" s="186"/>
      <c r="CF106" s="186">
        <f>IF(AND($F$21&lt;=$E106,CF$22&lt;=$E106),CF$23,IF(AND(CF$21&lt;=$E106,CF$22&gt;$E106),$E106-CF$21,0))-CF105-CF104-CF103-CF102-CF101-CF100</f>
        <v>0</v>
      </c>
      <c r="CG106" s="186"/>
      <c r="CH106" s="186">
        <f>IF(AND($F$21&lt;=$E106,CH$22&lt;=$E106),CH$23,IF(AND(CH$21&lt;=$E106,CH$22&gt;$E106),$E106-CH$21,0))-CH105-CH104-CH103-CH102-CH101-CH100</f>
        <v>0</v>
      </c>
      <c r="CI106" s="186"/>
      <c r="CJ106" s="186">
        <f>IF(AND($F$21&lt;=$E106,CJ$22&lt;=$E106),CJ$23,IF(AND(CJ$21&lt;=$E106,CJ$22&gt;$E106),$E106-CJ$21,0))-CJ105-CJ104-CJ103-CJ102-CJ101-CJ100</f>
        <v>0</v>
      </c>
      <c r="CK106" s="186"/>
      <c r="CL106" s="186">
        <f>IF(AND($F$21&lt;=$E106,CL$22&lt;=$E106),CL$23,IF(AND(CL$21&lt;=$E106,CL$22&gt;$E106),$E106-CL$21,0))-CL105-CL104-CL103-CL102-CL101-CL100</f>
        <v>0</v>
      </c>
      <c r="CM106" s="186"/>
      <c r="CN106" s="186">
        <f>IF(AND($F$21&lt;=$E106,CN$22&lt;=$E106),CN$23,IF(AND(CN$21&lt;=$E106,CN$22&gt;$E106),$E106-CN$21,0))-CN105-CN104-CN103-CN102-CN101-CN100</f>
        <v>0</v>
      </c>
      <c r="CO106" s="186"/>
      <c r="CP106" s="186">
        <f>IF(AND($F$21&lt;=$E106,CP$22&lt;=$E106),CP$23,IF(AND(CP$21&lt;=$E106,CP$22&gt;$E106),$E106-CP$21,0))-CP105-CP104-CP103-CP102-CP101-CP100</f>
        <v>0</v>
      </c>
      <c r="CQ106" s="186"/>
      <c r="CR106" s="186">
        <f>IF(AND($F$21&lt;=$E106,CR$22&lt;=$E106),CR$23,IF(AND(CR$21&lt;=$E106,CR$22&gt;$E106),$E106-CR$21,0))-CR105-CR104-CR103-CR102-CR101-CR100</f>
        <v>0</v>
      </c>
      <c r="CS106" s="186"/>
      <c r="CT106" s="186">
        <f>IF(AND($F$21&lt;=$E106,CT$22&lt;=$E106),CT$23,IF(AND(CT$21&lt;=$E106,CT$22&gt;$E106),$E106-CT$21,0))-CT105-CT104-CT103-CT102-CT101-CT100</f>
        <v>0</v>
      </c>
      <c r="CU106" s="186"/>
      <c r="CV106" s="186">
        <f>IF(AND($F$21&lt;=$E106,CV$22&lt;=$E106),CV$23,IF(AND(CV$21&lt;=$E106,CV$22&gt;$E106),$E106-CV$21,0))-CV105-CV104-CV103-CV102-CV101-CV100</f>
        <v>0</v>
      </c>
      <c r="CW106" s="186"/>
      <c r="CX106" s="186">
        <f>IF(AND($F$21&lt;=$E106,CX$22&lt;=$E106),CX$23,IF(AND(CX$21&lt;=$E106,CX$22&gt;$E106),$E106-CX$21,0))-CX105-CX104-CX103-CX102-CX101-CX100</f>
        <v>0</v>
      </c>
      <c r="CY106" s="186"/>
      <c r="CZ106" s="186">
        <f>IF(AND($F$21&lt;=$E106,CZ$22&lt;=$E106),CZ$23,IF(AND(CZ$21&lt;=$E106,CZ$22&gt;$E106),$E106-CZ$21,0))-CZ105-CZ104-CZ103-CZ102-CZ101-CZ100</f>
        <v>0</v>
      </c>
      <c r="DA106" s="186"/>
      <c r="DB106" s="186">
        <f>IF(AND($F$21&lt;=$E106,DB$22&lt;=$E106),DB$23,IF(AND(DB$21&lt;=$E106,DB$22&gt;$E106),$E106-DB$21,0))-DB105-DB104-DB103-DB102-DB101-DB100</f>
        <v>0</v>
      </c>
      <c r="DC106" s="186"/>
      <c r="DD106" s="186">
        <f>IF(AND($F$21&lt;=$E106,DD$22&lt;=$E106),DD$23,IF(AND(DD$21&lt;=$E106,DD$22&gt;$E106),$E106-DD$21,0))-DD105-DD104-DD103-DD102-DD101-DD100</f>
        <v>0</v>
      </c>
      <c r="DE106" s="186"/>
      <c r="DF106" s="186">
        <f>IF(AND($F$21&lt;=$E106,DF$22&lt;=$E106),DF$23,IF(AND(DF$21&lt;=$E106,DF$22&gt;$E106),$E106-DF$21,0))-DF105-DF104-DF103-DF102-DF101-DF100</f>
        <v>0</v>
      </c>
      <c r="DG106" s="186"/>
      <c r="DH106" s="186">
        <f>IF(AND($F$21&lt;=$E106,DH$22&lt;=$E106),DH$23,IF(AND(DH$21&lt;=$E106,DH$22&gt;$E106),$E106-DH$21,0))-DH105-DH104-DH103-DH102-DH101-DH100</f>
        <v>0</v>
      </c>
      <c r="DI106" s="186"/>
      <c r="DJ106" s="186">
        <f>IF(AND($F$21&lt;=$E106,DJ$22&lt;=$E106),DJ$23,IF(AND(DJ$21&lt;=$E106,DJ$22&gt;$E106),$E106-DJ$21,0))-DJ105-DJ104-DJ103-DJ102-DJ101-DJ100</f>
        <v>0</v>
      </c>
      <c r="DK106" s="186"/>
      <c r="DL106" s="186">
        <f>IF(AND($F$21&lt;=$E106,DL$22&lt;=$E106),DL$23,IF(AND(DL$21&lt;=$E106,DL$22&gt;$E106),$E106-DL$21,0))-DL105-DL104-DL103-DL102-DL101-DL100</f>
        <v>0</v>
      </c>
      <c r="DM106" s="186"/>
      <c r="DN106" s="186">
        <f>IF(AND($F$21&lt;=$E106,DN$22&lt;=$E106),DN$23,IF(AND(DN$21&lt;=$E106,DN$22&gt;$E106),$E106-DN$21,0))-DN105-DN104-DN103-DN102-DN101-DN100</f>
        <v>0</v>
      </c>
      <c r="DO106" s="186"/>
      <c r="DP106" s="186">
        <f>IF(AND($F$21&lt;=$E106,DP$22&lt;=$E106),DP$23,IF(AND(DP$21&lt;=$E106,DP$22&gt;$E106),$E106-DP$21,0))-DP105-DP104-DP103-DP102-DP101-DP100</f>
        <v>0</v>
      </c>
      <c r="DQ106" s="186"/>
      <c r="DR106" s="186">
        <f>IF(AND($F$21&lt;=$E106,DR$22&lt;=$E106),DR$23,IF(AND(DR$21&lt;=$E106,DR$22&gt;$E106),$E106-DR$21,0))-DR105-DR104-DR103-DR102-DR101-DR100</f>
        <v>0</v>
      </c>
      <c r="DS106" s="186"/>
      <c r="DT106" s="186">
        <f>IF(AND($F$21&lt;=$E106,DT$22&lt;=$E106),DT$23,IF(AND(DT$21&lt;=$E106,DT$22&gt;$E106),$E106-DT$21,0))-DT105-DT104-DT103-DT102-DT101-DT100</f>
        <v>0</v>
      </c>
      <c r="DU106" s="186"/>
      <c r="DV106" s="186">
        <f>IF(AND($F$21&lt;=$E106,DV$22&lt;=$E106),DV$23,IF(AND(DV$21&lt;=$E106,DV$22&gt;$E106),$E106-DV$21,0))-DV105-DV104-DV103-DV102-DV101-DV100</f>
        <v>0</v>
      </c>
      <c r="DW106" s="186"/>
      <c r="DX106" s="186">
        <f>IF(AND($F$21&lt;=$E106,DX$22&lt;=$E106),DX$23,IF(AND(DX$21&lt;=$E106,DX$22&gt;$E106),$E106-DX$21,0))-DX105-DX104-DX103-DX102-DX101-DX100</f>
        <v>0</v>
      </c>
      <c r="DY106" s="186"/>
      <c r="DZ106" s="178">
        <f t="shared" si="5"/>
        <v>0</v>
      </c>
    </row>
    <row r="107" spans="2:130" ht="11.25" hidden="1" customHeight="1" x14ac:dyDescent="0.2">
      <c r="B107" s="333"/>
      <c r="C107" s="336"/>
      <c r="D107" s="179"/>
      <c r="E107" s="180">
        <v>2000</v>
      </c>
      <c r="F107" s="186">
        <f>IF(AND($F$21&lt;=$E107,F$22&lt;=$E107),F$23,IF(AND(F$21&lt;=$E107,F$22&gt;$E107),$E107-F$21,0))-F106-F105-F104-F103-F102-F101-F100</f>
        <v>0</v>
      </c>
      <c r="G107" s="186"/>
      <c r="H107" s="186">
        <f>IF(AND($F$21&lt;=$E107,H$22&lt;=$E107),H$23,IF(AND(H$21&lt;=$E107,H$22&gt;$E107),$E107-H$21,0))-H106-H105-H104-H103-H102-H101-H100</f>
        <v>0</v>
      </c>
      <c r="I107" s="186"/>
      <c r="J107" s="186">
        <f>IF(AND($F$21&lt;=$E107,J$22&lt;=$E107),J$23,IF(AND(J$21&lt;=$E107,J$22&gt;$E107),$E107-J$21,0))-J106-J105-J104-J103-J102-J101-J100</f>
        <v>0</v>
      </c>
      <c r="K107" s="186"/>
      <c r="L107" s="186">
        <f>IF(AND($F$21&lt;=$E107,L$22&lt;=$E107),L$23,IF(AND(L$21&lt;=$E107,L$22&gt;$E107),$E107-L$21,0))-L106-L105-L104-L103-L102-L101-L100</f>
        <v>0</v>
      </c>
      <c r="M107" s="186"/>
      <c r="N107" s="186">
        <f>IF(AND($F$21&lt;=$E107,N$22&lt;=$E107),N$23,IF(AND(N$21&lt;=$E107,N$22&gt;$E107),$E107-N$21,0))-N106-N105-N104-N103-N102-N101-N100</f>
        <v>0</v>
      </c>
      <c r="O107" s="186"/>
      <c r="P107" s="186">
        <f>IF(AND($F$21&lt;=$E107,P$22&lt;=$E107),P$23,IF(AND(P$21&lt;=$E107,P$22&gt;$E107),$E107-P$21,0))-P106-P105-P104-P103-P102-P101-P100</f>
        <v>0</v>
      </c>
      <c r="Q107" s="186"/>
      <c r="R107" s="186">
        <f>IF(AND($F$21&lt;=$E107,R$22&lt;=$E107),R$23,IF(AND(R$21&lt;=$E107,R$22&gt;$E107),$E107-R$21,0))-R106-R105-R104-R103-R102-R101-R100</f>
        <v>0</v>
      </c>
      <c r="S107" s="186"/>
      <c r="T107" s="186">
        <f>IF(AND($F$21&lt;=$E107,T$22&lt;=$E107),T$23,IF(AND(T$21&lt;=$E107,T$22&gt;$E107),$E107-T$21,0))-T106-T105-T104-T103-T102-T101-T100</f>
        <v>0</v>
      </c>
      <c r="U107" s="186"/>
      <c r="V107" s="186">
        <f>IF(AND($F$21&lt;=$E107,V$22&lt;=$E107),V$23,IF(AND(V$21&lt;=$E107,V$22&gt;$E107),$E107-V$21,0))-V106-V105-V104-V103-V102-V101-V100</f>
        <v>0</v>
      </c>
      <c r="W107" s="186"/>
      <c r="X107" s="186">
        <f>IF(AND($F$21&lt;=$E107,X$22&lt;=$E107),X$23,IF(AND(X$21&lt;=$E107,X$22&gt;$E107),$E107-X$21,0))-X106-X105-X104-X103-X102-X101-X100</f>
        <v>0</v>
      </c>
      <c r="Y107" s="186"/>
      <c r="Z107" s="186">
        <f>IF(AND($F$21&lt;=$E107,Z$22&lt;=$E107),Z$23,IF(AND(Z$21&lt;=$E107,Z$22&gt;$E107),$E107-Z$21,0))-Z106-Z105-Z104-Z103-Z102-Z101-Z100</f>
        <v>0</v>
      </c>
      <c r="AA107" s="186"/>
      <c r="AB107" s="186">
        <f>IF(AND($F$21&lt;=$E107,AB$22&lt;=$E107),AB$23,IF(AND(AB$21&lt;=$E107,AB$22&gt;$E107),$E107-AB$21,0))-AB106-AB105-AB104-AB103-AB102-AB101-AB100</f>
        <v>0</v>
      </c>
      <c r="AC107" s="186"/>
      <c r="AD107" s="186">
        <f>IF(AND($F$21&lt;=$E107,AD$22&lt;=$E107),AD$23,IF(AND(AD$21&lt;=$E107,AD$22&gt;$E107),$E107-AD$21,0))-AD106-AD105-AD104-AD103-AD102-AD101-AD100</f>
        <v>0</v>
      </c>
      <c r="AE107" s="186"/>
      <c r="AF107" s="186">
        <f>IF(AND($F$21&lt;=$E107,AF$22&lt;=$E107),AF$23,IF(AND(AF$21&lt;=$E107,AF$22&gt;$E107),$E107-AF$21,0))-AF106-AF105-AF104-AF103-AF102-AF101-AF100</f>
        <v>0</v>
      </c>
      <c r="AG107" s="186"/>
      <c r="AH107" s="186">
        <f>IF(AND($F$21&lt;=$E107,AH$22&lt;=$E107),AH$23,IF(AND(AH$21&lt;=$E107,AH$22&gt;$E107),$E107-AH$21,0))-AH106-AH105-AH104-AH103-AH102-AH101-AH100</f>
        <v>0</v>
      </c>
      <c r="AI107" s="186"/>
      <c r="AJ107" s="186">
        <f>IF(AND($F$21&lt;=$E107,AJ$22&lt;=$E107),AJ$23,IF(AND(AJ$21&lt;=$E107,AJ$22&gt;$E107),$E107-AJ$21,0))-AJ106-AJ105-AJ104-AJ103-AJ102-AJ101-AJ100</f>
        <v>0</v>
      </c>
      <c r="AK107" s="186"/>
      <c r="AL107" s="186">
        <f>IF(AND($F$21&lt;=$E107,AL$22&lt;=$E107),AL$23,IF(AND(AL$21&lt;=$E107,AL$22&gt;$E107),$E107-AL$21,0))-AL106-AL105-AL104-AL103-AL102-AL101-AL100</f>
        <v>0</v>
      </c>
      <c r="AM107" s="186"/>
      <c r="AN107" s="186">
        <f>IF(AND($F$21&lt;=$E107,AN$22&lt;=$E107),AN$23,IF(AND(AN$21&lt;=$E107,AN$22&gt;$E107),$E107-AN$21,0))-AN106-AN105-AN104-AN103-AN102-AN101-AN100</f>
        <v>0</v>
      </c>
      <c r="AO107" s="186"/>
      <c r="AP107" s="186">
        <f>IF(AND($F$21&lt;=$E107,AP$22&lt;=$E107),AP$23,IF(AND(AP$21&lt;=$E107,AP$22&gt;$E107),$E107-AP$21,0))-AP106-AP105-AP104-AP103-AP102-AP101-AP100</f>
        <v>0</v>
      </c>
      <c r="AQ107" s="186"/>
      <c r="AR107" s="186">
        <f>IF(AND($F$21&lt;=$E107,AR$22&lt;=$E107),AR$23,IF(AND(AR$21&lt;=$E107,AR$22&gt;$E107),$E107-AR$21,0))-AR106-AR105-AR104-AR103-AR102-AR101-AR100</f>
        <v>0</v>
      </c>
      <c r="AS107" s="186"/>
      <c r="AT107" s="186">
        <f>IF(AND($F$21&lt;=$E107,AT$22&lt;=$E107),AT$23,IF(AND(AT$21&lt;=$E107,AT$22&gt;$E107),$E107-AT$21,0))-AT106-AT105-AT104-AT103-AT102-AT101-AT100</f>
        <v>0</v>
      </c>
      <c r="AU107" s="186"/>
      <c r="AV107" s="186">
        <f>IF(AND($F$21&lt;=$E107,AV$22&lt;=$E107),AV$23,IF(AND(AV$21&lt;=$E107,AV$22&gt;$E107),$E107-AV$21,0))-AV106-AV105-AV104-AV103-AV102-AV101-AV100</f>
        <v>0</v>
      </c>
      <c r="AW107" s="186"/>
      <c r="AX107" s="186">
        <f>IF(AND($F$21&lt;=$E107,AX$22&lt;=$E107),AX$23,IF(AND(AX$21&lt;=$E107,AX$22&gt;$E107),$E107-AX$21,0))-AX106-AX105-AX104-AX103-AX102-AX101-AX100</f>
        <v>0</v>
      </c>
      <c r="AY107" s="186"/>
      <c r="AZ107" s="186">
        <f>IF(AND($F$21&lt;=$E107,AZ$22&lt;=$E107),AZ$23,IF(AND(AZ$21&lt;=$E107,AZ$22&gt;$E107),$E107-AZ$21,0))-AZ106-AZ105-AZ104-AZ103-AZ102-AZ101-AZ100</f>
        <v>0</v>
      </c>
      <c r="BA107" s="186"/>
      <c r="BB107" s="186">
        <f>IF(AND($F$21&lt;=$E107,BB$22&lt;=$E107),BB$23,IF(AND(BB$21&lt;=$E107,BB$22&gt;$E107),$E107-BB$21,0))-BB106-BB105-BB104-BB103-BB102-BB101-BB100</f>
        <v>0</v>
      </c>
      <c r="BC107" s="186"/>
      <c r="BD107" s="186">
        <f>IF(AND($F$21&lt;=$E107,BD$22&lt;=$E107),BD$23,IF(AND(BD$21&lt;=$E107,BD$22&gt;$E107),$E107-BD$21,0))-BD106-BD105-BD104-BD103-BD102-BD101-BD100</f>
        <v>0</v>
      </c>
      <c r="BE107" s="186"/>
      <c r="BF107" s="186">
        <f>IF(AND($F$21&lt;=$E107,BF$22&lt;=$E107),BF$23,IF(AND(BF$21&lt;=$E107,BF$22&gt;$E107),$E107-BF$21,0))-BF106-BF105-BF104-BF103-BF102-BF101-BF100</f>
        <v>0</v>
      </c>
      <c r="BG107" s="186"/>
      <c r="BH107" s="186">
        <f>IF(AND($F$21&lt;=$E107,BH$22&lt;=$E107),BH$23,IF(AND(BH$21&lt;=$E107,BH$22&gt;$E107),$E107-BH$21,0))-BH106-BH105-BH104-BH103-BH102-BH101-BH100</f>
        <v>0</v>
      </c>
      <c r="BI107" s="186"/>
      <c r="BJ107" s="186">
        <f>IF(AND($F$21&lt;=$E107,BJ$22&lt;=$E107),BJ$23,IF(AND(BJ$21&lt;=$E107,BJ$22&gt;$E107),$E107-BJ$21,0))-BJ106-BJ105-BJ104-BJ103-BJ102-BJ101-BJ100</f>
        <v>0</v>
      </c>
      <c r="BK107" s="186"/>
      <c r="BL107" s="186">
        <f>IF(AND($F$21&lt;=$E107,BL$22&lt;=$E107),BL$23,IF(AND(BL$21&lt;=$E107,BL$22&gt;$E107),$E107-BL$21,0))-BL106-BL105-BL104-BL103-BL102-BL101-BL100</f>
        <v>0</v>
      </c>
      <c r="BM107" s="186"/>
      <c r="BN107" s="186">
        <f>IF(AND($F$21&lt;=$E107,BN$22&lt;=$E107),BN$23,IF(AND(BN$21&lt;=$E107,BN$22&gt;$E107),$E107-BN$21,0))-BN106-BN105-BN104-BN103-BN102-BN101-BN100</f>
        <v>0</v>
      </c>
      <c r="BO107" s="186"/>
      <c r="BP107" s="186">
        <f>IF(AND($F$21&lt;=$E107,BP$22&lt;=$E107),BP$23,IF(AND(BP$21&lt;=$E107,BP$22&gt;$E107),$E107-BP$21,0))-BP106-BP105-BP104-BP103-BP102-BP101-BP100</f>
        <v>0</v>
      </c>
      <c r="BQ107" s="186"/>
      <c r="BR107" s="186">
        <f>IF(AND($F$21&lt;=$E107,BR$22&lt;=$E107),BR$23,IF(AND(BR$21&lt;=$E107,BR$22&gt;$E107),$E107-BR$21,0))-BR106-BR105-BR104-BR103-BR102-BR101-BR100</f>
        <v>0</v>
      </c>
      <c r="BS107" s="186"/>
      <c r="BT107" s="186">
        <f>IF(AND($F$21&lt;=$E107,BT$22&lt;=$E107),BT$23,IF(AND(BT$21&lt;=$E107,BT$22&gt;$E107),$E107-BT$21,0))-BT106-BT105-BT104-BT103-BT102-BT101-BT100</f>
        <v>0</v>
      </c>
      <c r="BU107" s="186"/>
      <c r="BV107" s="186">
        <f>IF(AND($F$21&lt;=$E107,BV$22&lt;=$E107),BV$23,IF(AND(BV$21&lt;=$E107,BV$22&gt;$E107),$E107-BV$21,0))-BV106-BV105-BV104-BV103-BV102-BV101-BV100</f>
        <v>0</v>
      </c>
      <c r="BW107" s="186"/>
      <c r="BX107" s="186">
        <f>IF(AND($F$21&lt;=$E107,BX$22&lt;=$E107),BX$23,IF(AND(BX$21&lt;=$E107,BX$22&gt;$E107),$E107-BX$21,0))-BX106-BX105-BX104-BX103-BX102-BX101-BX100</f>
        <v>0</v>
      </c>
      <c r="BY107" s="186"/>
      <c r="BZ107" s="186">
        <f>IF(AND($F$21&lt;=$E107,BZ$22&lt;=$E107),BZ$23,IF(AND(BZ$21&lt;=$E107,BZ$22&gt;$E107),$E107-BZ$21,0))-BZ106-BZ105-BZ104-BZ103-BZ102-BZ101-BZ100</f>
        <v>0</v>
      </c>
      <c r="CA107" s="186"/>
      <c r="CB107" s="186">
        <f>IF(AND($F$21&lt;=$E107,CB$22&lt;=$E107),CB$23,IF(AND(CB$21&lt;=$E107,CB$22&gt;$E107),$E107-CB$21,0))-CB106-CB105-CB104-CB103-CB102-CB101-CB100</f>
        <v>0</v>
      </c>
      <c r="CC107" s="186"/>
      <c r="CD107" s="186">
        <f>IF(AND($F$21&lt;=$E107,CD$22&lt;=$E107),CD$23,IF(AND(CD$21&lt;=$E107,CD$22&gt;$E107),$E107-CD$21,0))-CD106-CD105-CD104-CD103-CD102-CD101-CD100</f>
        <v>0</v>
      </c>
      <c r="CE107" s="186"/>
      <c r="CF107" s="186">
        <f>IF(AND($F$21&lt;=$E107,CF$22&lt;=$E107),CF$23,IF(AND(CF$21&lt;=$E107,CF$22&gt;$E107),$E107-CF$21,0))-CF106-CF105-CF104-CF103-CF102-CF101-CF100</f>
        <v>0</v>
      </c>
      <c r="CG107" s="186"/>
      <c r="CH107" s="186">
        <f>IF(AND($F$21&lt;=$E107,CH$22&lt;=$E107),CH$23,IF(AND(CH$21&lt;=$E107,CH$22&gt;$E107),$E107-CH$21,0))-CH106-CH105-CH104-CH103-CH102-CH101-CH100</f>
        <v>0</v>
      </c>
      <c r="CI107" s="186"/>
      <c r="CJ107" s="186">
        <f>IF(AND($F$21&lt;=$E107,CJ$22&lt;=$E107),CJ$23,IF(AND(CJ$21&lt;=$E107,CJ$22&gt;$E107),$E107-CJ$21,0))-CJ106-CJ105-CJ104-CJ103-CJ102-CJ101-CJ100</f>
        <v>0</v>
      </c>
      <c r="CK107" s="186"/>
      <c r="CL107" s="186">
        <f>IF(AND($F$21&lt;=$E107,CL$22&lt;=$E107),CL$23,IF(AND(CL$21&lt;=$E107,CL$22&gt;$E107),$E107-CL$21,0))-CL106-CL105-CL104-CL103-CL102-CL101-CL100</f>
        <v>0</v>
      </c>
      <c r="CM107" s="186"/>
      <c r="CN107" s="186">
        <f>IF(AND($F$21&lt;=$E107,CN$22&lt;=$E107),CN$23,IF(AND(CN$21&lt;=$E107,CN$22&gt;$E107),$E107-CN$21,0))-CN106-CN105-CN104-CN103-CN102-CN101-CN100</f>
        <v>0</v>
      </c>
      <c r="CO107" s="186"/>
      <c r="CP107" s="186">
        <f>IF(AND($F$21&lt;=$E107,CP$22&lt;=$E107),CP$23,IF(AND(CP$21&lt;=$E107,CP$22&gt;$E107),$E107-CP$21,0))-CP106-CP105-CP104-CP103-CP102-CP101-CP100</f>
        <v>0</v>
      </c>
      <c r="CQ107" s="186"/>
      <c r="CR107" s="186">
        <f>IF(AND($F$21&lt;=$E107,CR$22&lt;=$E107),CR$23,IF(AND(CR$21&lt;=$E107,CR$22&gt;$E107),$E107-CR$21,0))-CR106-CR105-CR104-CR103-CR102-CR101-CR100</f>
        <v>0</v>
      </c>
      <c r="CS107" s="186"/>
      <c r="CT107" s="186">
        <f>IF(AND($F$21&lt;=$E107,CT$22&lt;=$E107),CT$23,IF(AND(CT$21&lt;=$E107,CT$22&gt;$E107),$E107-CT$21,0))-CT106-CT105-CT104-CT103-CT102-CT101-CT100</f>
        <v>0</v>
      </c>
      <c r="CU107" s="186"/>
      <c r="CV107" s="186">
        <f>IF(AND($F$21&lt;=$E107,CV$22&lt;=$E107),CV$23,IF(AND(CV$21&lt;=$E107,CV$22&gt;$E107),$E107-CV$21,0))-CV106-CV105-CV104-CV103-CV102-CV101-CV100</f>
        <v>0</v>
      </c>
      <c r="CW107" s="186"/>
      <c r="CX107" s="186">
        <f>IF(AND($F$21&lt;=$E107,CX$22&lt;=$E107),CX$23,IF(AND(CX$21&lt;=$E107,CX$22&gt;$E107),$E107-CX$21,0))-CX106-CX105-CX104-CX103-CX102-CX101-CX100</f>
        <v>0</v>
      </c>
      <c r="CY107" s="186"/>
      <c r="CZ107" s="186">
        <f>IF(AND($F$21&lt;=$E107,CZ$22&lt;=$E107),CZ$23,IF(AND(CZ$21&lt;=$E107,CZ$22&gt;$E107),$E107-CZ$21,0))-CZ106-CZ105-CZ104-CZ103-CZ102-CZ101-CZ100</f>
        <v>0</v>
      </c>
      <c r="DA107" s="186"/>
      <c r="DB107" s="186">
        <f>IF(AND($F$21&lt;=$E107,DB$22&lt;=$E107),DB$23,IF(AND(DB$21&lt;=$E107,DB$22&gt;$E107),$E107-DB$21,0))-DB106-DB105-DB104-DB103-DB102-DB101-DB100</f>
        <v>0</v>
      </c>
      <c r="DC107" s="186"/>
      <c r="DD107" s="186">
        <f>IF(AND($F$21&lt;=$E107,DD$22&lt;=$E107),DD$23,IF(AND(DD$21&lt;=$E107,DD$22&gt;$E107),$E107-DD$21,0))-DD106-DD105-DD104-DD103-DD102-DD101-DD100</f>
        <v>0</v>
      </c>
      <c r="DE107" s="186"/>
      <c r="DF107" s="186">
        <f>IF(AND($F$21&lt;=$E107,DF$22&lt;=$E107),DF$23,IF(AND(DF$21&lt;=$E107,DF$22&gt;$E107),$E107-DF$21,0))-DF106-DF105-DF104-DF103-DF102-DF101-DF100</f>
        <v>0</v>
      </c>
      <c r="DG107" s="186"/>
      <c r="DH107" s="186">
        <f>IF(AND($F$21&lt;=$E107,DH$22&lt;=$E107),DH$23,IF(AND(DH$21&lt;=$E107,DH$22&gt;$E107),$E107-DH$21,0))-DH106-DH105-DH104-DH103-DH102-DH101-DH100</f>
        <v>0</v>
      </c>
      <c r="DI107" s="186"/>
      <c r="DJ107" s="186">
        <f>IF(AND($F$21&lt;=$E107,DJ$22&lt;=$E107),DJ$23,IF(AND(DJ$21&lt;=$E107,DJ$22&gt;$E107),$E107-DJ$21,0))-DJ106-DJ105-DJ104-DJ103-DJ102-DJ101-DJ100</f>
        <v>0</v>
      </c>
      <c r="DK107" s="186"/>
      <c r="DL107" s="186">
        <f>IF(AND($F$21&lt;=$E107,DL$22&lt;=$E107),DL$23,IF(AND(DL$21&lt;=$E107,DL$22&gt;$E107),$E107-DL$21,0))-DL106-DL105-DL104-DL103-DL102-DL101-DL100</f>
        <v>0</v>
      </c>
      <c r="DM107" s="186"/>
      <c r="DN107" s="186">
        <f>IF(AND($F$21&lt;=$E107,DN$22&lt;=$E107),DN$23,IF(AND(DN$21&lt;=$E107,DN$22&gt;$E107),$E107-DN$21,0))-DN106-DN105-DN104-DN103-DN102-DN101-DN100</f>
        <v>0</v>
      </c>
      <c r="DO107" s="186"/>
      <c r="DP107" s="186">
        <f>IF(AND($F$21&lt;=$E107,DP$22&lt;=$E107),DP$23,IF(AND(DP$21&lt;=$E107,DP$22&gt;$E107),$E107-DP$21,0))-DP106-DP105-DP104-DP103-DP102-DP101-DP100</f>
        <v>0</v>
      </c>
      <c r="DQ107" s="186"/>
      <c r="DR107" s="186">
        <f>IF(AND($F$21&lt;=$E107,DR$22&lt;=$E107),DR$23,IF(AND(DR$21&lt;=$E107,DR$22&gt;$E107),$E107-DR$21,0))-DR106-DR105-DR104-DR103-DR102-DR101-DR100</f>
        <v>0</v>
      </c>
      <c r="DS107" s="186"/>
      <c r="DT107" s="186">
        <f>IF(AND($F$21&lt;=$E107,DT$22&lt;=$E107),DT$23,IF(AND(DT$21&lt;=$E107,DT$22&gt;$E107),$E107-DT$21,0))-DT106-DT105-DT104-DT103-DT102-DT101-DT100</f>
        <v>0</v>
      </c>
      <c r="DU107" s="186"/>
      <c r="DV107" s="186">
        <f>IF(AND($F$21&lt;=$E107,DV$22&lt;=$E107),DV$23,IF(AND(DV$21&lt;=$E107,DV$22&gt;$E107),$E107-DV$21,0))-DV106-DV105-DV104-DV103-DV102-DV101-DV100</f>
        <v>0</v>
      </c>
      <c r="DW107" s="186"/>
      <c r="DX107" s="186">
        <f>IF(AND($F$21&lt;=$E107,DX$22&lt;=$E107),DX$23,IF(AND(DX$21&lt;=$E107,DX$22&gt;$E107),$E107-DX$21,0))-DX106-DX105-DX104-DX103-DX102-DX101-DX100</f>
        <v>0</v>
      </c>
      <c r="DY107" s="186"/>
      <c r="DZ107" s="178">
        <f t="shared" si="5"/>
        <v>0</v>
      </c>
    </row>
    <row r="108" spans="2:130" ht="11.25" hidden="1" customHeight="1" x14ac:dyDescent="0.2">
      <c r="B108" s="333"/>
      <c r="C108" s="336"/>
      <c r="D108" s="179"/>
      <c r="E108" s="180">
        <v>2000</v>
      </c>
      <c r="F108" s="186">
        <f>IF(AND($F$21&lt;=$E108,F$22&lt;=$E108),F$23,IF(AND(F$21&lt;=$E108,F$22&gt;$E108),$E108-F$21,0))-F107-F106-F105-F104-F103-F102-F101-F100</f>
        <v>0</v>
      </c>
      <c r="G108" s="186"/>
      <c r="H108" s="186">
        <f>IF(AND($F$21&lt;=$E108,H$22&lt;=$E108),H$23,IF(AND(H$21&lt;=$E108,H$22&gt;$E108),$E108-H$21,0))-H107-H106-H105-H104-H103-H102-H101-H100</f>
        <v>0</v>
      </c>
      <c r="I108" s="186"/>
      <c r="J108" s="186">
        <f>IF(AND($F$21&lt;=$E108,J$22&lt;=$E108),J$23,IF(AND(J$21&lt;=$E108,J$22&gt;$E108),$E108-J$21,0))-J107-J106-J105-J104-J103-J102-J101-J100</f>
        <v>0</v>
      </c>
      <c r="K108" s="186"/>
      <c r="L108" s="186">
        <f>IF(AND($F$21&lt;=$E108,L$22&lt;=$E108),L$23,IF(AND(L$21&lt;=$E108,L$22&gt;$E108),$E108-L$21,0))-L107-L106-L105-L104-L103-L102-L101-L100</f>
        <v>0</v>
      </c>
      <c r="M108" s="186"/>
      <c r="N108" s="186">
        <f>IF(AND($F$21&lt;=$E108,N$22&lt;=$E108),N$23,IF(AND(N$21&lt;=$E108,N$22&gt;$E108),$E108-N$21,0))-N107-N106-N105-N104-N103-N102-N101-N100</f>
        <v>0</v>
      </c>
      <c r="O108" s="186"/>
      <c r="P108" s="186">
        <f>IF(AND($F$21&lt;=$E108,P$22&lt;=$E108),P$23,IF(AND(P$21&lt;=$E108,P$22&gt;$E108),$E108-P$21,0))-P107-P106-P105-P104-P103-P102-P101-P100</f>
        <v>0</v>
      </c>
      <c r="Q108" s="186"/>
      <c r="R108" s="186">
        <f>IF(AND($F$21&lt;=$E108,R$22&lt;=$E108),R$23,IF(AND(R$21&lt;=$E108,R$22&gt;$E108),$E108-R$21,0))-R107-R106-R105-R104-R103-R102-R101-R100</f>
        <v>0</v>
      </c>
      <c r="S108" s="186"/>
      <c r="T108" s="186">
        <f>IF(AND($F$21&lt;=$E108,T$22&lt;=$E108),T$23,IF(AND(T$21&lt;=$E108,T$22&gt;$E108),$E108-T$21,0))-T107-T106-T105-T104-T103-T102-T101-T100</f>
        <v>0</v>
      </c>
      <c r="U108" s="186"/>
      <c r="V108" s="186">
        <f>IF(AND($F$21&lt;=$E108,V$22&lt;=$E108),V$23,IF(AND(V$21&lt;=$E108,V$22&gt;$E108),$E108-V$21,0))-V107-V106-V105-V104-V103-V102-V101-V100</f>
        <v>0</v>
      </c>
      <c r="W108" s="186"/>
      <c r="X108" s="186">
        <f>IF(AND($F$21&lt;=$E108,X$22&lt;=$E108),X$23,IF(AND(X$21&lt;=$E108,X$22&gt;$E108),$E108-X$21,0))-X107-X106-X105-X104-X103-X102-X101-X100</f>
        <v>0</v>
      </c>
      <c r="Y108" s="186"/>
      <c r="Z108" s="186">
        <f>IF(AND($F$21&lt;=$E108,Z$22&lt;=$E108),Z$23,IF(AND(Z$21&lt;=$E108,Z$22&gt;$E108),$E108-Z$21,0))-Z107-Z106-Z105-Z104-Z103-Z102-Z101-Z100</f>
        <v>0</v>
      </c>
      <c r="AA108" s="186"/>
      <c r="AB108" s="186">
        <f>IF(AND($F$21&lt;=$E108,AB$22&lt;=$E108),AB$23,IF(AND(AB$21&lt;=$E108,AB$22&gt;$E108),$E108-AB$21,0))-AB107-AB106-AB105-AB104-AB103-AB102-AB101-AB100</f>
        <v>0</v>
      </c>
      <c r="AC108" s="186"/>
      <c r="AD108" s="186">
        <f>IF(AND($F$21&lt;=$E108,AD$22&lt;=$E108),AD$23,IF(AND(AD$21&lt;=$E108,AD$22&gt;$E108),$E108-AD$21,0))-AD107-AD106-AD105-AD104-AD103-AD102-AD101-AD100</f>
        <v>0</v>
      </c>
      <c r="AE108" s="186"/>
      <c r="AF108" s="186">
        <f>IF(AND($F$21&lt;=$E108,AF$22&lt;=$E108),AF$23,IF(AND(AF$21&lt;=$E108,AF$22&gt;$E108),$E108-AF$21,0))-AF107-AF106-AF105-AF104-AF103-AF102-AF101-AF100</f>
        <v>0</v>
      </c>
      <c r="AG108" s="186"/>
      <c r="AH108" s="186">
        <f>IF(AND($F$21&lt;=$E108,AH$22&lt;=$E108),AH$23,IF(AND(AH$21&lt;=$E108,AH$22&gt;$E108),$E108-AH$21,0))-AH107-AH106-AH105-AH104-AH103-AH102-AH101-AH100</f>
        <v>0</v>
      </c>
      <c r="AI108" s="186"/>
      <c r="AJ108" s="186">
        <f>IF(AND($F$21&lt;=$E108,AJ$22&lt;=$E108),AJ$23,IF(AND(AJ$21&lt;=$E108,AJ$22&gt;$E108),$E108-AJ$21,0))-AJ107-AJ106-AJ105-AJ104-AJ103-AJ102-AJ101-AJ100</f>
        <v>0</v>
      </c>
      <c r="AK108" s="186"/>
      <c r="AL108" s="186">
        <f>IF(AND($F$21&lt;=$E108,AL$22&lt;=$E108),AL$23,IF(AND(AL$21&lt;=$E108,AL$22&gt;$E108),$E108-AL$21,0))-AL107-AL106-AL105-AL104-AL103-AL102-AL101-AL100</f>
        <v>0</v>
      </c>
      <c r="AM108" s="186"/>
      <c r="AN108" s="186">
        <f>IF(AND($F$21&lt;=$E108,AN$22&lt;=$E108),AN$23,IF(AND(AN$21&lt;=$E108,AN$22&gt;$E108),$E108-AN$21,0))-AN107-AN106-AN105-AN104-AN103-AN102-AN101-AN100</f>
        <v>0</v>
      </c>
      <c r="AO108" s="186"/>
      <c r="AP108" s="186">
        <f>IF(AND($F$21&lt;=$E108,AP$22&lt;=$E108),AP$23,IF(AND(AP$21&lt;=$E108,AP$22&gt;$E108),$E108-AP$21,0))-AP107-AP106-AP105-AP104-AP103-AP102-AP101-AP100</f>
        <v>0</v>
      </c>
      <c r="AQ108" s="186"/>
      <c r="AR108" s="186">
        <f>IF(AND($F$21&lt;=$E108,AR$22&lt;=$E108),AR$23,IF(AND(AR$21&lt;=$E108,AR$22&gt;$E108),$E108-AR$21,0))-AR107-AR106-AR105-AR104-AR103-AR102-AR101-AR100</f>
        <v>0</v>
      </c>
      <c r="AS108" s="186"/>
      <c r="AT108" s="186">
        <f>IF(AND($F$21&lt;=$E108,AT$22&lt;=$E108),AT$23,IF(AND(AT$21&lt;=$E108,AT$22&gt;$E108),$E108-AT$21,0))-AT107-AT106-AT105-AT104-AT103-AT102-AT101-AT100</f>
        <v>0</v>
      </c>
      <c r="AU108" s="186"/>
      <c r="AV108" s="186">
        <f>IF(AND($F$21&lt;=$E108,AV$22&lt;=$E108),AV$23,IF(AND(AV$21&lt;=$E108,AV$22&gt;$E108),$E108-AV$21,0))-AV107-AV106-AV105-AV104-AV103-AV102-AV101-AV100</f>
        <v>0</v>
      </c>
      <c r="AW108" s="186"/>
      <c r="AX108" s="186">
        <f>IF(AND($F$21&lt;=$E108,AX$22&lt;=$E108),AX$23,IF(AND(AX$21&lt;=$E108,AX$22&gt;$E108),$E108-AX$21,0))-AX107-AX106-AX105-AX104-AX103-AX102-AX101-AX100</f>
        <v>0</v>
      </c>
      <c r="AY108" s="186"/>
      <c r="AZ108" s="186">
        <f>IF(AND($F$21&lt;=$E108,AZ$22&lt;=$E108),AZ$23,IF(AND(AZ$21&lt;=$E108,AZ$22&gt;$E108),$E108-AZ$21,0))-AZ107-AZ106-AZ105-AZ104-AZ103-AZ102-AZ101-AZ100</f>
        <v>0</v>
      </c>
      <c r="BA108" s="186"/>
      <c r="BB108" s="186">
        <f>IF(AND($F$21&lt;=$E108,BB$22&lt;=$E108),BB$23,IF(AND(BB$21&lt;=$E108,BB$22&gt;$E108),$E108-BB$21,0))-BB107-BB106-BB105-BB104-BB103-BB102-BB101-BB100</f>
        <v>0</v>
      </c>
      <c r="BC108" s="186"/>
      <c r="BD108" s="186">
        <f>IF(AND($F$21&lt;=$E108,BD$22&lt;=$E108),BD$23,IF(AND(BD$21&lt;=$E108,BD$22&gt;$E108),$E108-BD$21,0))-BD107-BD106-BD105-BD104-BD103-BD102-BD101-BD100</f>
        <v>0</v>
      </c>
      <c r="BE108" s="186"/>
      <c r="BF108" s="186">
        <f>IF(AND($F$21&lt;=$E108,BF$22&lt;=$E108),BF$23,IF(AND(BF$21&lt;=$E108,BF$22&gt;$E108),$E108-BF$21,0))-BF107-BF106-BF105-BF104-BF103-BF102-BF101-BF100</f>
        <v>0</v>
      </c>
      <c r="BG108" s="186"/>
      <c r="BH108" s="186">
        <f>IF(AND($F$21&lt;=$E108,BH$22&lt;=$E108),BH$23,IF(AND(BH$21&lt;=$E108,BH$22&gt;$E108),$E108-BH$21,0))-BH107-BH106-BH105-BH104-BH103-BH102-BH101-BH100</f>
        <v>0</v>
      </c>
      <c r="BI108" s="186"/>
      <c r="BJ108" s="186">
        <f>IF(AND($F$21&lt;=$E108,BJ$22&lt;=$E108),BJ$23,IF(AND(BJ$21&lt;=$E108,BJ$22&gt;$E108),$E108-BJ$21,0))-BJ107-BJ106-BJ105-BJ104-BJ103-BJ102-BJ101-BJ100</f>
        <v>0</v>
      </c>
      <c r="BK108" s="186"/>
      <c r="BL108" s="186">
        <f>IF(AND($F$21&lt;=$E108,BL$22&lt;=$E108),BL$23,IF(AND(BL$21&lt;=$E108,BL$22&gt;$E108),$E108-BL$21,0))-BL107-BL106-BL105-BL104-BL103-BL102-BL101-BL100</f>
        <v>0</v>
      </c>
      <c r="BM108" s="186"/>
      <c r="BN108" s="186">
        <f>IF(AND($F$21&lt;=$E108,BN$22&lt;=$E108),BN$23,IF(AND(BN$21&lt;=$E108,BN$22&gt;$E108),$E108-BN$21,0))-BN107-BN106-BN105-BN104-BN103-BN102-BN101-BN100</f>
        <v>0</v>
      </c>
      <c r="BO108" s="186"/>
      <c r="BP108" s="186">
        <f>IF(AND($F$21&lt;=$E108,BP$22&lt;=$E108),BP$23,IF(AND(BP$21&lt;=$E108,BP$22&gt;$E108),$E108-BP$21,0))-BP107-BP106-BP105-BP104-BP103-BP102-BP101-BP100</f>
        <v>0</v>
      </c>
      <c r="BQ108" s="186"/>
      <c r="BR108" s="186">
        <f>IF(AND($F$21&lt;=$E108,BR$22&lt;=$E108),BR$23,IF(AND(BR$21&lt;=$E108,BR$22&gt;$E108),$E108-BR$21,0))-BR107-BR106-BR105-BR104-BR103-BR102-BR101-BR100</f>
        <v>0</v>
      </c>
      <c r="BS108" s="186"/>
      <c r="BT108" s="186">
        <f>IF(AND($F$21&lt;=$E108,BT$22&lt;=$E108),BT$23,IF(AND(BT$21&lt;=$E108,BT$22&gt;$E108),$E108-BT$21,0))-BT107-BT106-BT105-BT104-BT103-BT102-BT101-BT100</f>
        <v>0</v>
      </c>
      <c r="BU108" s="186"/>
      <c r="BV108" s="186">
        <f>IF(AND($F$21&lt;=$E108,BV$22&lt;=$E108),BV$23,IF(AND(BV$21&lt;=$E108,BV$22&gt;$E108),$E108-BV$21,0))-BV107-BV106-BV105-BV104-BV103-BV102-BV101-BV100</f>
        <v>0</v>
      </c>
      <c r="BW108" s="186"/>
      <c r="BX108" s="186">
        <f>IF(AND($F$21&lt;=$E108,BX$22&lt;=$E108),BX$23,IF(AND(BX$21&lt;=$E108,BX$22&gt;$E108),$E108-BX$21,0))-BX107-BX106-BX105-BX104-BX103-BX102-BX101-BX100</f>
        <v>0</v>
      </c>
      <c r="BY108" s="186"/>
      <c r="BZ108" s="186">
        <f>IF(AND($F$21&lt;=$E108,BZ$22&lt;=$E108),BZ$23,IF(AND(BZ$21&lt;=$E108,BZ$22&gt;$E108),$E108-BZ$21,0))-BZ107-BZ106-BZ105-BZ104-BZ103-BZ102-BZ101-BZ100</f>
        <v>0</v>
      </c>
      <c r="CA108" s="186"/>
      <c r="CB108" s="186">
        <f>IF(AND($F$21&lt;=$E108,CB$22&lt;=$E108),CB$23,IF(AND(CB$21&lt;=$E108,CB$22&gt;$E108),$E108-CB$21,0))-CB107-CB106-CB105-CB104-CB103-CB102-CB101-CB100</f>
        <v>0</v>
      </c>
      <c r="CC108" s="186"/>
      <c r="CD108" s="186">
        <f>IF(AND($F$21&lt;=$E108,CD$22&lt;=$E108),CD$23,IF(AND(CD$21&lt;=$E108,CD$22&gt;$E108),$E108-CD$21,0))-CD107-CD106-CD105-CD104-CD103-CD102-CD101-CD100</f>
        <v>0</v>
      </c>
      <c r="CE108" s="186"/>
      <c r="CF108" s="186">
        <f>IF(AND($F$21&lt;=$E108,CF$22&lt;=$E108),CF$23,IF(AND(CF$21&lt;=$E108,CF$22&gt;$E108),$E108-CF$21,0))-CF107-CF106-CF105-CF104-CF103-CF102-CF101-CF100</f>
        <v>0</v>
      </c>
      <c r="CG108" s="186"/>
      <c r="CH108" s="186">
        <f>IF(AND($F$21&lt;=$E108,CH$22&lt;=$E108),CH$23,IF(AND(CH$21&lt;=$E108,CH$22&gt;$E108),$E108-CH$21,0))-CH107-CH106-CH105-CH104-CH103-CH102-CH101-CH100</f>
        <v>0</v>
      </c>
      <c r="CI108" s="186"/>
      <c r="CJ108" s="186">
        <f>IF(AND($F$21&lt;=$E108,CJ$22&lt;=$E108),CJ$23,IF(AND(CJ$21&lt;=$E108,CJ$22&gt;$E108),$E108-CJ$21,0))-CJ107-CJ106-CJ105-CJ104-CJ103-CJ102-CJ101-CJ100</f>
        <v>0</v>
      </c>
      <c r="CK108" s="186"/>
      <c r="CL108" s="186">
        <f>IF(AND($F$21&lt;=$E108,CL$22&lt;=$E108),CL$23,IF(AND(CL$21&lt;=$E108,CL$22&gt;$E108),$E108-CL$21,0))-CL107-CL106-CL105-CL104-CL103-CL102-CL101-CL100</f>
        <v>0</v>
      </c>
      <c r="CM108" s="186"/>
      <c r="CN108" s="186">
        <f>IF(AND($F$21&lt;=$E108,CN$22&lt;=$E108),CN$23,IF(AND(CN$21&lt;=$E108,CN$22&gt;$E108),$E108-CN$21,0))-CN107-CN106-CN105-CN104-CN103-CN102-CN101-CN100</f>
        <v>0</v>
      </c>
      <c r="CO108" s="186"/>
      <c r="CP108" s="186">
        <f>IF(AND($F$21&lt;=$E108,CP$22&lt;=$E108),CP$23,IF(AND(CP$21&lt;=$E108,CP$22&gt;$E108),$E108-CP$21,0))-CP107-CP106-CP105-CP104-CP103-CP102-CP101-CP100</f>
        <v>0</v>
      </c>
      <c r="CQ108" s="186"/>
      <c r="CR108" s="186">
        <f>IF(AND($F$21&lt;=$E108,CR$22&lt;=$E108),CR$23,IF(AND(CR$21&lt;=$E108,CR$22&gt;$E108),$E108-CR$21,0))-CR107-CR106-CR105-CR104-CR103-CR102-CR101-CR100</f>
        <v>0</v>
      </c>
      <c r="CS108" s="186"/>
      <c r="CT108" s="186">
        <f>IF(AND($F$21&lt;=$E108,CT$22&lt;=$E108),CT$23,IF(AND(CT$21&lt;=$E108,CT$22&gt;$E108),$E108-CT$21,0))-CT107-CT106-CT105-CT104-CT103-CT102-CT101-CT100</f>
        <v>0</v>
      </c>
      <c r="CU108" s="186"/>
      <c r="CV108" s="186">
        <f>IF(AND($F$21&lt;=$E108,CV$22&lt;=$E108),CV$23,IF(AND(CV$21&lt;=$E108,CV$22&gt;$E108),$E108-CV$21,0))-CV107-CV106-CV105-CV104-CV103-CV102-CV101-CV100</f>
        <v>0</v>
      </c>
      <c r="CW108" s="186"/>
      <c r="CX108" s="186">
        <f>IF(AND($F$21&lt;=$E108,CX$22&lt;=$E108),CX$23,IF(AND(CX$21&lt;=$E108,CX$22&gt;$E108),$E108-CX$21,0))-CX107-CX106-CX105-CX104-CX103-CX102-CX101-CX100</f>
        <v>0</v>
      </c>
      <c r="CY108" s="186"/>
      <c r="CZ108" s="186">
        <f>IF(AND($F$21&lt;=$E108,CZ$22&lt;=$E108),CZ$23,IF(AND(CZ$21&lt;=$E108,CZ$22&gt;$E108),$E108-CZ$21,0))-CZ107-CZ106-CZ105-CZ104-CZ103-CZ102-CZ101-CZ100</f>
        <v>0</v>
      </c>
      <c r="DA108" s="186"/>
      <c r="DB108" s="186">
        <f>IF(AND($F$21&lt;=$E108,DB$22&lt;=$E108),DB$23,IF(AND(DB$21&lt;=$E108,DB$22&gt;$E108),$E108-DB$21,0))-DB107-DB106-DB105-DB104-DB103-DB102-DB101-DB100</f>
        <v>0</v>
      </c>
      <c r="DC108" s="186"/>
      <c r="DD108" s="186">
        <f>IF(AND($F$21&lt;=$E108,DD$22&lt;=$E108),DD$23,IF(AND(DD$21&lt;=$E108,DD$22&gt;$E108),$E108-DD$21,0))-DD107-DD106-DD105-DD104-DD103-DD102-DD101-DD100</f>
        <v>0</v>
      </c>
      <c r="DE108" s="186"/>
      <c r="DF108" s="186">
        <f>IF(AND($F$21&lt;=$E108,DF$22&lt;=$E108),DF$23,IF(AND(DF$21&lt;=$E108,DF$22&gt;$E108),$E108-DF$21,0))-DF107-DF106-DF105-DF104-DF103-DF102-DF101-DF100</f>
        <v>0</v>
      </c>
      <c r="DG108" s="186"/>
      <c r="DH108" s="186">
        <f>IF(AND($F$21&lt;=$E108,DH$22&lt;=$E108),DH$23,IF(AND(DH$21&lt;=$E108,DH$22&gt;$E108),$E108-DH$21,0))-DH107-DH106-DH105-DH104-DH103-DH102-DH101-DH100</f>
        <v>0</v>
      </c>
      <c r="DI108" s="186"/>
      <c r="DJ108" s="186">
        <f>IF(AND($F$21&lt;=$E108,DJ$22&lt;=$E108),DJ$23,IF(AND(DJ$21&lt;=$E108,DJ$22&gt;$E108),$E108-DJ$21,0))-DJ107-DJ106-DJ105-DJ104-DJ103-DJ102-DJ101-DJ100</f>
        <v>0</v>
      </c>
      <c r="DK108" s="186"/>
      <c r="DL108" s="186">
        <f>IF(AND($F$21&lt;=$E108,DL$22&lt;=$E108),DL$23,IF(AND(DL$21&lt;=$E108,DL$22&gt;$E108),$E108-DL$21,0))-DL107-DL106-DL105-DL104-DL103-DL102-DL101-DL100</f>
        <v>0</v>
      </c>
      <c r="DM108" s="186"/>
      <c r="DN108" s="186">
        <f>IF(AND($F$21&lt;=$E108,DN$22&lt;=$E108),DN$23,IF(AND(DN$21&lt;=$E108,DN$22&gt;$E108),$E108-DN$21,0))-DN107-DN106-DN105-DN104-DN103-DN102-DN101-DN100</f>
        <v>0</v>
      </c>
      <c r="DO108" s="186"/>
      <c r="DP108" s="186">
        <f>IF(AND($F$21&lt;=$E108,DP$22&lt;=$E108),DP$23,IF(AND(DP$21&lt;=$E108,DP$22&gt;$E108),$E108-DP$21,0))-DP107-DP106-DP105-DP104-DP103-DP102-DP101-DP100</f>
        <v>0</v>
      </c>
      <c r="DQ108" s="186"/>
      <c r="DR108" s="186">
        <f>IF(AND($F$21&lt;=$E108,DR$22&lt;=$E108),DR$23,IF(AND(DR$21&lt;=$E108,DR$22&gt;$E108),$E108-DR$21,0))-DR107-DR106-DR105-DR104-DR103-DR102-DR101-DR100</f>
        <v>0</v>
      </c>
      <c r="DS108" s="186"/>
      <c r="DT108" s="186">
        <f>IF(AND($F$21&lt;=$E108,DT$22&lt;=$E108),DT$23,IF(AND(DT$21&lt;=$E108,DT$22&gt;$E108),$E108-DT$21,0))-DT107-DT106-DT105-DT104-DT103-DT102-DT101-DT100</f>
        <v>0</v>
      </c>
      <c r="DU108" s="186"/>
      <c r="DV108" s="186">
        <f>IF(AND($F$21&lt;=$E108,DV$22&lt;=$E108),DV$23,IF(AND(DV$21&lt;=$E108,DV$22&gt;$E108),$E108-DV$21,0))-DV107-DV106-DV105-DV104-DV103-DV102-DV101-DV100</f>
        <v>0</v>
      </c>
      <c r="DW108" s="186"/>
      <c r="DX108" s="186">
        <f>IF(AND($F$21&lt;=$E108,DX$22&lt;=$E108),DX$23,IF(AND(DX$21&lt;=$E108,DX$22&gt;$E108),$E108-DX$21,0))-DX107-DX106-DX105-DX104-DX103-DX102-DX101-DX100</f>
        <v>0</v>
      </c>
      <c r="DY108" s="186"/>
      <c r="DZ108" s="178">
        <f t="shared" si="5"/>
        <v>0</v>
      </c>
    </row>
    <row r="109" spans="2:130" ht="11.25" hidden="1" customHeight="1" x14ac:dyDescent="0.2">
      <c r="B109" s="333"/>
      <c r="C109" s="336"/>
      <c r="D109" s="179"/>
      <c r="E109" s="180" t="s">
        <v>11</v>
      </c>
      <c r="F109" s="186">
        <f>SUM(F100:F108)</f>
        <v>0</v>
      </c>
      <c r="G109" s="186">
        <f t="shared" ref="G109:BR109" si="6">SUM(G100:G108)</f>
        <v>0</v>
      </c>
      <c r="H109" s="186">
        <f t="shared" si="6"/>
        <v>0</v>
      </c>
      <c r="I109" s="186">
        <f t="shared" si="6"/>
        <v>0</v>
      </c>
      <c r="J109" s="186">
        <f t="shared" si="6"/>
        <v>0</v>
      </c>
      <c r="K109" s="186">
        <f t="shared" si="6"/>
        <v>0</v>
      </c>
      <c r="L109" s="186">
        <f t="shared" si="6"/>
        <v>0</v>
      </c>
      <c r="M109" s="186">
        <f t="shared" si="6"/>
        <v>0</v>
      </c>
      <c r="N109" s="186">
        <f t="shared" si="6"/>
        <v>0</v>
      </c>
      <c r="O109" s="186">
        <f t="shared" si="6"/>
        <v>0</v>
      </c>
      <c r="P109" s="186">
        <f t="shared" si="6"/>
        <v>0</v>
      </c>
      <c r="Q109" s="186">
        <f t="shared" si="6"/>
        <v>0</v>
      </c>
      <c r="R109" s="186">
        <f t="shared" si="6"/>
        <v>0</v>
      </c>
      <c r="S109" s="186">
        <f t="shared" si="6"/>
        <v>0</v>
      </c>
      <c r="T109" s="186">
        <f t="shared" si="6"/>
        <v>0</v>
      </c>
      <c r="U109" s="186">
        <f t="shared" si="6"/>
        <v>0</v>
      </c>
      <c r="V109" s="186">
        <f t="shared" si="6"/>
        <v>0</v>
      </c>
      <c r="W109" s="186">
        <f t="shared" si="6"/>
        <v>0</v>
      </c>
      <c r="X109" s="186">
        <f t="shared" si="6"/>
        <v>0</v>
      </c>
      <c r="Y109" s="186">
        <f t="shared" si="6"/>
        <v>0</v>
      </c>
      <c r="Z109" s="186">
        <f t="shared" si="6"/>
        <v>0</v>
      </c>
      <c r="AA109" s="186">
        <f t="shared" si="6"/>
        <v>0</v>
      </c>
      <c r="AB109" s="186">
        <f t="shared" si="6"/>
        <v>0</v>
      </c>
      <c r="AC109" s="186">
        <f t="shared" si="6"/>
        <v>0</v>
      </c>
      <c r="AD109" s="186">
        <f t="shared" si="6"/>
        <v>0</v>
      </c>
      <c r="AE109" s="186">
        <f t="shared" si="6"/>
        <v>0</v>
      </c>
      <c r="AF109" s="186">
        <f t="shared" si="6"/>
        <v>0</v>
      </c>
      <c r="AG109" s="186">
        <f t="shared" si="6"/>
        <v>0</v>
      </c>
      <c r="AH109" s="186">
        <f t="shared" si="6"/>
        <v>0</v>
      </c>
      <c r="AI109" s="186">
        <f t="shared" si="6"/>
        <v>0</v>
      </c>
      <c r="AJ109" s="186">
        <f t="shared" si="6"/>
        <v>0</v>
      </c>
      <c r="AK109" s="186">
        <f t="shared" si="6"/>
        <v>0</v>
      </c>
      <c r="AL109" s="186">
        <f t="shared" si="6"/>
        <v>0</v>
      </c>
      <c r="AM109" s="186">
        <f t="shared" si="6"/>
        <v>0</v>
      </c>
      <c r="AN109" s="186">
        <f t="shared" si="6"/>
        <v>0</v>
      </c>
      <c r="AO109" s="186">
        <f t="shared" si="6"/>
        <v>0</v>
      </c>
      <c r="AP109" s="186">
        <f t="shared" si="6"/>
        <v>0</v>
      </c>
      <c r="AQ109" s="186">
        <f t="shared" si="6"/>
        <v>0</v>
      </c>
      <c r="AR109" s="186">
        <f t="shared" si="6"/>
        <v>0</v>
      </c>
      <c r="AS109" s="186">
        <f t="shared" si="6"/>
        <v>0</v>
      </c>
      <c r="AT109" s="186">
        <f t="shared" si="6"/>
        <v>0</v>
      </c>
      <c r="AU109" s="186">
        <f t="shared" si="6"/>
        <v>0</v>
      </c>
      <c r="AV109" s="186">
        <f t="shared" si="6"/>
        <v>0</v>
      </c>
      <c r="AW109" s="186">
        <f t="shared" si="6"/>
        <v>0</v>
      </c>
      <c r="AX109" s="186">
        <f t="shared" si="6"/>
        <v>0</v>
      </c>
      <c r="AY109" s="186">
        <f t="shared" si="6"/>
        <v>0</v>
      </c>
      <c r="AZ109" s="186">
        <f t="shared" si="6"/>
        <v>0</v>
      </c>
      <c r="BA109" s="186">
        <f t="shared" si="6"/>
        <v>0</v>
      </c>
      <c r="BB109" s="186">
        <f t="shared" si="6"/>
        <v>0</v>
      </c>
      <c r="BC109" s="186">
        <f t="shared" si="6"/>
        <v>0</v>
      </c>
      <c r="BD109" s="186">
        <f t="shared" si="6"/>
        <v>0</v>
      </c>
      <c r="BE109" s="186">
        <f t="shared" si="6"/>
        <v>0</v>
      </c>
      <c r="BF109" s="186">
        <f t="shared" si="6"/>
        <v>0</v>
      </c>
      <c r="BG109" s="186">
        <f t="shared" si="6"/>
        <v>0</v>
      </c>
      <c r="BH109" s="186">
        <f t="shared" si="6"/>
        <v>0</v>
      </c>
      <c r="BI109" s="186">
        <f t="shared" si="6"/>
        <v>0</v>
      </c>
      <c r="BJ109" s="186">
        <f t="shared" si="6"/>
        <v>0</v>
      </c>
      <c r="BK109" s="186">
        <f t="shared" si="6"/>
        <v>0</v>
      </c>
      <c r="BL109" s="186">
        <f t="shared" si="6"/>
        <v>0</v>
      </c>
      <c r="BM109" s="186">
        <f t="shared" si="6"/>
        <v>0</v>
      </c>
      <c r="BN109" s="186">
        <f t="shared" si="6"/>
        <v>0</v>
      </c>
      <c r="BO109" s="186">
        <f t="shared" si="6"/>
        <v>0</v>
      </c>
      <c r="BP109" s="186">
        <f t="shared" si="6"/>
        <v>0</v>
      </c>
      <c r="BQ109" s="186">
        <f t="shared" si="6"/>
        <v>0</v>
      </c>
      <c r="BR109" s="186">
        <f t="shared" si="6"/>
        <v>0</v>
      </c>
      <c r="BS109" s="186">
        <f t="shared" ref="BS109:DY109" si="7">SUM(BS100:BS108)</f>
        <v>0</v>
      </c>
      <c r="BT109" s="186">
        <f t="shared" si="7"/>
        <v>0</v>
      </c>
      <c r="BU109" s="186">
        <f t="shared" si="7"/>
        <v>0</v>
      </c>
      <c r="BV109" s="186">
        <f t="shared" si="7"/>
        <v>0</v>
      </c>
      <c r="BW109" s="186">
        <f t="shared" si="7"/>
        <v>0</v>
      </c>
      <c r="BX109" s="186">
        <f t="shared" si="7"/>
        <v>0</v>
      </c>
      <c r="BY109" s="186">
        <f t="shared" si="7"/>
        <v>0</v>
      </c>
      <c r="BZ109" s="186">
        <f t="shared" si="7"/>
        <v>0</v>
      </c>
      <c r="CA109" s="186">
        <f t="shared" si="7"/>
        <v>0</v>
      </c>
      <c r="CB109" s="186">
        <f t="shared" si="7"/>
        <v>0</v>
      </c>
      <c r="CC109" s="186">
        <f t="shared" si="7"/>
        <v>0</v>
      </c>
      <c r="CD109" s="186">
        <f t="shared" si="7"/>
        <v>0</v>
      </c>
      <c r="CE109" s="186">
        <f t="shared" si="7"/>
        <v>0</v>
      </c>
      <c r="CF109" s="186">
        <f t="shared" si="7"/>
        <v>0</v>
      </c>
      <c r="CG109" s="186">
        <f t="shared" si="7"/>
        <v>0</v>
      </c>
      <c r="CH109" s="186">
        <f t="shared" si="7"/>
        <v>0</v>
      </c>
      <c r="CI109" s="186">
        <f t="shared" si="7"/>
        <v>0</v>
      </c>
      <c r="CJ109" s="186">
        <f t="shared" si="7"/>
        <v>0</v>
      </c>
      <c r="CK109" s="186">
        <f t="shared" si="7"/>
        <v>0</v>
      </c>
      <c r="CL109" s="186">
        <f t="shared" si="7"/>
        <v>0</v>
      </c>
      <c r="CM109" s="186">
        <f t="shared" si="7"/>
        <v>0</v>
      </c>
      <c r="CN109" s="186">
        <f t="shared" si="7"/>
        <v>0</v>
      </c>
      <c r="CO109" s="186">
        <f t="shared" si="7"/>
        <v>0</v>
      </c>
      <c r="CP109" s="186">
        <f t="shared" si="7"/>
        <v>0</v>
      </c>
      <c r="CQ109" s="186">
        <f t="shared" si="7"/>
        <v>0</v>
      </c>
      <c r="CR109" s="186">
        <f t="shared" si="7"/>
        <v>0</v>
      </c>
      <c r="CS109" s="186">
        <f t="shared" si="7"/>
        <v>0</v>
      </c>
      <c r="CT109" s="186">
        <f t="shared" si="7"/>
        <v>0</v>
      </c>
      <c r="CU109" s="186">
        <f t="shared" si="7"/>
        <v>0</v>
      </c>
      <c r="CV109" s="186">
        <f t="shared" si="7"/>
        <v>0</v>
      </c>
      <c r="CW109" s="186">
        <f t="shared" si="7"/>
        <v>0</v>
      </c>
      <c r="CX109" s="186">
        <f t="shared" si="7"/>
        <v>0</v>
      </c>
      <c r="CY109" s="186">
        <f t="shared" si="7"/>
        <v>0</v>
      </c>
      <c r="CZ109" s="186">
        <f t="shared" si="7"/>
        <v>0</v>
      </c>
      <c r="DA109" s="186">
        <f t="shared" si="7"/>
        <v>0</v>
      </c>
      <c r="DB109" s="186">
        <f t="shared" si="7"/>
        <v>0</v>
      </c>
      <c r="DC109" s="186">
        <f t="shared" si="7"/>
        <v>0</v>
      </c>
      <c r="DD109" s="186">
        <f t="shared" si="7"/>
        <v>0</v>
      </c>
      <c r="DE109" s="186">
        <f t="shared" si="7"/>
        <v>0</v>
      </c>
      <c r="DF109" s="186">
        <f t="shared" si="7"/>
        <v>0</v>
      </c>
      <c r="DG109" s="186">
        <f t="shared" si="7"/>
        <v>0</v>
      </c>
      <c r="DH109" s="186">
        <f t="shared" si="7"/>
        <v>0</v>
      </c>
      <c r="DI109" s="186">
        <f t="shared" si="7"/>
        <v>0</v>
      </c>
      <c r="DJ109" s="186">
        <f t="shared" si="7"/>
        <v>0</v>
      </c>
      <c r="DK109" s="186">
        <f t="shared" si="7"/>
        <v>0</v>
      </c>
      <c r="DL109" s="186">
        <f t="shared" si="7"/>
        <v>0</v>
      </c>
      <c r="DM109" s="186">
        <f t="shared" si="7"/>
        <v>0</v>
      </c>
      <c r="DN109" s="186">
        <f t="shared" si="7"/>
        <v>0</v>
      </c>
      <c r="DO109" s="186">
        <f t="shared" si="7"/>
        <v>0</v>
      </c>
      <c r="DP109" s="186">
        <f t="shared" si="7"/>
        <v>0</v>
      </c>
      <c r="DQ109" s="186">
        <f t="shared" si="7"/>
        <v>0</v>
      </c>
      <c r="DR109" s="186">
        <f t="shared" si="7"/>
        <v>0</v>
      </c>
      <c r="DS109" s="186">
        <f t="shared" si="7"/>
        <v>0</v>
      </c>
      <c r="DT109" s="186">
        <f t="shared" si="7"/>
        <v>0</v>
      </c>
      <c r="DU109" s="186">
        <f t="shared" si="7"/>
        <v>0</v>
      </c>
      <c r="DV109" s="186">
        <f t="shared" si="7"/>
        <v>0</v>
      </c>
      <c r="DW109" s="186">
        <f t="shared" si="7"/>
        <v>0</v>
      </c>
      <c r="DX109" s="186">
        <f t="shared" si="7"/>
        <v>0</v>
      </c>
      <c r="DY109" s="186">
        <f t="shared" si="7"/>
        <v>0</v>
      </c>
      <c r="DZ109" s="178">
        <f t="shared" si="5"/>
        <v>0</v>
      </c>
    </row>
    <row r="110" spans="2:130" ht="11.25" hidden="1" customHeight="1" x14ac:dyDescent="0.2">
      <c r="B110" s="333"/>
      <c r="C110" s="336" t="s">
        <v>25</v>
      </c>
      <c r="D110" s="179"/>
      <c r="E110" s="180">
        <v>200</v>
      </c>
      <c r="F110" s="186">
        <f>IF(AND(F$24&lt;=$E110,F$25&lt;=$E110),F$26,IF(AND(F$24&lt;=$E110,F$25&gt;$E110),$E110-F$24,0))</f>
        <v>0</v>
      </c>
      <c r="G110" s="186"/>
      <c r="H110" s="186">
        <f>IF(AND(H$24&lt;=$E110,H$25&lt;=$E110),H$26,IF(AND(H$24&lt;=$E110,H$25&gt;$E110),$E110-H$24,0))</f>
        <v>0</v>
      </c>
      <c r="I110" s="186"/>
      <c r="J110" s="186">
        <f>IF(AND(J$24&lt;=$E110,J$25&lt;=$E110),J$26,IF(AND(J$24&lt;=$E110,J$25&gt;$E110),$E110-J$24,0))</f>
        <v>0</v>
      </c>
      <c r="K110" s="186"/>
      <c r="L110" s="186">
        <f>IF(AND(L$24&lt;=$E110,L$25&lt;=$E110),L$26,IF(AND(L$24&lt;=$E110,L$25&gt;$E110),$E110-L$24,0))</f>
        <v>0</v>
      </c>
      <c r="M110" s="186"/>
      <c r="N110" s="186">
        <f>IF(AND(N$24&lt;=$E110,N$25&lt;=$E110),N$26,IF(AND(N$24&lt;=$E110,N$25&gt;$E110),$E110-N$24,0))</f>
        <v>0</v>
      </c>
      <c r="O110" s="186"/>
      <c r="P110" s="186">
        <f>IF(AND(P$24&lt;=$E110,P$25&lt;=$E110),P$26,IF(AND(P$24&lt;=$E110,P$25&gt;$E110),$E110-P$24,0))</f>
        <v>0</v>
      </c>
      <c r="Q110" s="186"/>
      <c r="R110" s="186">
        <f>IF(AND(R$24&lt;=$E110,R$25&lt;=$E110),R$26,IF(AND(R$24&lt;=$E110,R$25&gt;$E110),$E110-R$24,0))</f>
        <v>0</v>
      </c>
      <c r="S110" s="186"/>
      <c r="T110" s="186">
        <f>IF(AND(T$24&lt;=$E110,T$25&lt;=$E110),T$26,IF(AND(T$24&lt;=$E110,T$25&gt;$E110),$E110-T$24,0))</f>
        <v>0</v>
      </c>
      <c r="U110" s="186"/>
      <c r="V110" s="186">
        <f>IF(AND(V$24&lt;=$E110,V$25&lt;=$E110),V$26,IF(AND(V$24&lt;=$E110,V$25&gt;$E110),$E110-V$24,0))</f>
        <v>0</v>
      </c>
      <c r="W110" s="186"/>
      <c r="X110" s="186">
        <f>IF(AND(X$24&lt;=$E110,X$25&lt;=$E110),X$26,IF(AND(X$24&lt;=$E110,X$25&gt;$E110),$E110-X$24,0))</f>
        <v>0</v>
      </c>
      <c r="Y110" s="186"/>
      <c r="Z110" s="186">
        <f>IF(AND(Z$24&lt;=$E110,Z$25&lt;=$E110),Z$26,IF(AND(Z$24&lt;=$E110,Z$25&gt;$E110),$E110-Z$24,0))</f>
        <v>0</v>
      </c>
      <c r="AA110" s="186"/>
      <c r="AB110" s="186">
        <f>IF(AND(AB$24&lt;=$E110,AB$25&lt;=$E110),AB$26,IF(AND(AB$24&lt;=$E110,AB$25&gt;$E110),$E110-AB$24,0))</f>
        <v>0</v>
      </c>
      <c r="AC110" s="186"/>
      <c r="AD110" s="186">
        <f>IF(AND(AD$24&lt;=$E110,AD$25&lt;=$E110),AD$26,IF(AND(AD$24&lt;=$E110,AD$25&gt;$E110),$E110-AD$24,0))</f>
        <v>0</v>
      </c>
      <c r="AE110" s="186"/>
      <c r="AF110" s="186">
        <f>IF(AND(AF$24&lt;=$E110,AF$25&lt;=$E110),AF$26,IF(AND(AF$24&lt;=$E110,AF$25&gt;$E110),$E110-AF$24,0))</f>
        <v>0</v>
      </c>
      <c r="AG110" s="186"/>
      <c r="AH110" s="186">
        <f>IF(AND(AH$24&lt;=$E110,AH$25&lt;=$E110),AH$26,IF(AND(AH$24&lt;=$E110,AH$25&gt;$E110),$E110-AH$24,0))</f>
        <v>0</v>
      </c>
      <c r="AI110" s="186"/>
      <c r="AJ110" s="186">
        <f>IF(AND(AJ$24&lt;=$E110,AJ$25&lt;=$E110),AJ$26,IF(AND(AJ$24&lt;=$E110,AJ$25&gt;$E110),$E110-AJ$24,0))</f>
        <v>0</v>
      </c>
      <c r="AK110" s="186"/>
      <c r="AL110" s="186">
        <f>IF(AND(AL$24&lt;=$E110,AL$25&lt;=$E110),AL$26,IF(AND(AL$24&lt;=$E110,AL$25&gt;$E110),$E110-AL$24,0))</f>
        <v>0</v>
      </c>
      <c r="AM110" s="186"/>
      <c r="AN110" s="186">
        <f>IF(AND(AN$24&lt;=$E110,AN$25&lt;=$E110),AN$26,IF(AND(AN$24&lt;=$E110,AN$25&gt;$E110),$E110-AN$24,0))</f>
        <v>0</v>
      </c>
      <c r="AO110" s="186"/>
      <c r="AP110" s="186">
        <f>IF(AND(AP$24&lt;=$E110,AP$25&lt;=$E110),AP$26,IF(AND(AP$24&lt;=$E110,AP$25&gt;$E110),$E110-AP$24,0))</f>
        <v>0</v>
      </c>
      <c r="AQ110" s="186"/>
      <c r="AR110" s="186">
        <f>IF(AND(AR$24&lt;=$E110,AR$25&lt;=$E110),AR$26,IF(AND(AR$24&lt;=$E110,AR$25&gt;$E110),$E110-AR$24,0))</f>
        <v>0</v>
      </c>
      <c r="AS110" s="186"/>
      <c r="AT110" s="186">
        <f>IF(AND(AT$24&lt;=$E110,AT$25&lt;=$E110),AT$26,IF(AND(AT$24&lt;=$E110,AT$25&gt;$E110),$E110-AT$24,0))</f>
        <v>0</v>
      </c>
      <c r="AU110" s="186"/>
      <c r="AV110" s="186">
        <f>IF(AND(AV$24&lt;=$E110,AV$25&lt;=$E110),AV$26,IF(AND(AV$24&lt;=$E110,AV$25&gt;$E110),$E110-AV$24,0))</f>
        <v>0</v>
      </c>
      <c r="AW110" s="186"/>
      <c r="AX110" s="186">
        <f>IF(AND(AX$24&lt;=$E110,AX$25&lt;=$E110),AX$26,IF(AND(AX$24&lt;=$E110,AX$25&gt;$E110),$E110-AX$24,0))</f>
        <v>0</v>
      </c>
      <c r="AY110" s="186"/>
      <c r="AZ110" s="186">
        <f>IF(AND(AZ$24&lt;=$E110,AZ$25&lt;=$E110),AZ$26,IF(AND(AZ$24&lt;=$E110,AZ$25&gt;$E110),$E110-AZ$24,0))</f>
        <v>0</v>
      </c>
      <c r="BA110" s="186"/>
      <c r="BB110" s="186">
        <f>IF(AND(BB$24&lt;=$E110,BB$25&lt;=$E110),BB$26,IF(AND(BB$24&lt;=$E110,BB$25&gt;$E110),$E110-BB$24,0))</f>
        <v>0</v>
      </c>
      <c r="BC110" s="186"/>
      <c r="BD110" s="186">
        <f>IF(AND(BD$24&lt;=$E110,BD$25&lt;=$E110),BD$26,IF(AND(BD$24&lt;=$E110,BD$25&gt;$E110),$E110-BD$24,0))</f>
        <v>0</v>
      </c>
      <c r="BE110" s="186"/>
      <c r="BF110" s="186">
        <f>IF(AND(BF$24&lt;=$E110,BF$25&lt;=$E110),BF$26,IF(AND(BF$24&lt;=$E110,BF$25&gt;$E110),$E110-BF$24,0))</f>
        <v>0</v>
      </c>
      <c r="BG110" s="186"/>
      <c r="BH110" s="186">
        <f>IF(AND(BH$24&lt;=$E110,BH$25&lt;=$E110),BH$26,IF(AND(BH$24&lt;=$E110,BH$25&gt;$E110),$E110-BH$24,0))</f>
        <v>0</v>
      </c>
      <c r="BI110" s="186"/>
      <c r="BJ110" s="186">
        <f>IF(AND(BJ$24&lt;=$E110,BJ$25&lt;=$E110),BJ$26,IF(AND(BJ$24&lt;=$E110,BJ$25&gt;$E110),$E110-BJ$24,0))</f>
        <v>0</v>
      </c>
      <c r="BK110" s="186"/>
      <c r="BL110" s="186">
        <f>IF(AND(BL$24&lt;=$E110,BL$25&lt;=$E110),BL$26,IF(AND(BL$24&lt;=$E110,BL$25&gt;$E110),$E110-BL$24,0))</f>
        <v>0</v>
      </c>
      <c r="BM110" s="186"/>
      <c r="BN110" s="186">
        <f>IF(AND(BN$24&lt;=$E110,BN$25&lt;=$E110),BN$26,IF(AND(BN$24&lt;=$E110,BN$25&gt;$E110),$E110-BN$24,0))</f>
        <v>0</v>
      </c>
      <c r="BO110" s="186"/>
      <c r="BP110" s="186">
        <f>IF(AND(BP$24&lt;=$E110,BP$25&lt;=$E110),BP$26,IF(AND(BP$24&lt;=$E110,BP$25&gt;$E110),$E110-BP$24,0))</f>
        <v>0</v>
      </c>
      <c r="BQ110" s="186"/>
      <c r="BR110" s="186">
        <f>IF(AND(BR$24&lt;=$E110,BR$25&lt;=$E110),BR$26,IF(AND(BR$24&lt;=$E110,BR$25&gt;$E110),$E110-BR$24,0))</f>
        <v>0</v>
      </c>
      <c r="BS110" s="186"/>
      <c r="BT110" s="186">
        <f>IF(AND(BT$24&lt;=$E110,BT$25&lt;=$E110),BT$26,IF(AND(BT$24&lt;=$E110,BT$25&gt;$E110),$E110-BT$24,0))</f>
        <v>0</v>
      </c>
      <c r="BU110" s="186"/>
      <c r="BV110" s="186">
        <f>IF(AND(BV$24&lt;=$E110,BV$25&lt;=$E110),BV$26,IF(AND(BV$24&lt;=$E110,BV$25&gt;$E110),$E110-BV$24,0))</f>
        <v>0</v>
      </c>
      <c r="BW110" s="186"/>
      <c r="BX110" s="186">
        <f>IF(AND(BX$24&lt;=$E110,BX$25&lt;=$E110),BX$26,IF(AND(BX$24&lt;=$E110,BX$25&gt;$E110),$E110-BX$24,0))</f>
        <v>0</v>
      </c>
      <c r="BY110" s="186"/>
      <c r="BZ110" s="186">
        <f>IF(AND(BZ$24&lt;=$E110,BZ$25&lt;=$E110),BZ$26,IF(AND(BZ$24&lt;=$E110,BZ$25&gt;$E110),$E110-BZ$24,0))</f>
        <v>0</v>
      </c>
      <c r="CA110" s="186"/>
      <c r="CB110" s="186">
        <f>IF(AND(CB$24&lt;=$E110,CB$25&lt;=$E110),CB$26,IF(AND(CB$24&lt;=$E110,CB$25&gt;$E110),$E110-CB$24,0))</f>
        <v>0</v>
      </c>
      <c r="CC110" s="186"/>
      <c r="CD110" s="186">
        <f>IF(AND(CD$24&lt;=$E110,CD$25&lt;=$E110),CD$26,IF(AND(CD$24&lt;=$E110,CD$25&gt;$E110),$E110-CD$24,0))</f>
        <v>0</v>
      </c>
      <c r="CE110" s="186"/>
      <c r="CF110" s="186">
        <f>IF(AND(CF$24&lt;=$E110,CF$25&lt;=$E110),CF$26,IF(AND(CF$24&lt;=$E110,CF$25&gt;$E110),$E110-CF$24,0))</f>
        <v>0</v>
      </c>
      <c r="CG110" s="186"/>
      <c r="CH110" s="186">
        <f>IF(AND(CH$24&lt;=$E110,CH$25&lt;=$E110),CH$26,IF(AND(CH$24&lt;=$E110,CH$25&gt;$E110),$E110-CH$24,0))</f>
        <v>0</v>
      </c>
      <c r="CI110" s="186"/>
      <c r="CJ110" s="186">
        <f>IF(AND(CJ$24&lt;=$E110,CJ$25&lt;=$E110),CJ$26,IF(AND(CJ$24&lt;=$E110,CJ$25&gt;$E110),$E110-CJ$24,0))</f>
        <v>0</v>
      </c>
      <c r="CK110" s="186"/>
      <c r="CL110" s="186">
        <f>IF(AND(CL$24&lt;=$E110,CL$25&lt;=$E110),CL$26,IF(AND(CL$24&lt;=$E110,CL$25&gt;$E110),$E110-CL$24,0))</f>
        <v>0</v>
      </c>
      <c r="CM110" s="186"/>
      <c r="CN110" s="186">
        <f>IF(AND(CN$24&lt;=$E110,CN$25&lt;=$E110),CN$26,IF(AND(CN$24&lt;=$E110,CN$25&gt;$E110),$E110-CN$24,0))</f>
        <v>0</v>
      </c>
      <c r="CO110" s="186"/>
      <c r="CP110" s="186">
        <f>IF(AND(CP$24&lt;=$E110,CP$25&lt;=$E110),CP$26,IF(AND(CP$24&lt;=$E110,CP$25&gt;$E110),$E110-CP$24,0))</f>
        <v>0</v>
      </c>
      <c r="CQ110" s="186"/>
      <c r="CR110" s="186">
        <f>IF(AND(CR$24&lt;=$E110,CR$25&lt;=$E110),CR$26,IF(AND(CR$24&lt;=$E110,CR$25&gt;$E110),$E110-CR$24,0))</f>
        <v>0</v>
      </c>
      <c r="CS110" s="186"/>
      <c r="CT110" s="186">
        <f>IF(AND(CT$24&lt;=$E110,CT$25&lt;=$E110),CT$26,IF(AND(CT$24&lt;=$E110,CT$25&gt;$E110),$E110-CT$24,0))</f>
        <v>0</v>
      </c>
      <c r="CU110" s="186"/>
      <c r="CV110" s="186">
        <f>IF(AND(CV$24&lt;=$E110,CV$25&lt;=$E110),CV$26,IF(AND(CV$24&lt;=$E110,CV$25&gt;$E110),$E110-CV$24,0))</f>
        <v>0</v>
      </c>
      <c r="CW110" s="186"/>
      <c r="CX110" s="186">
        <f>IF(AND(CX$24&lt;=$E110,CX$25&lt;=$E110),CX$26,IF(AND(CX$24&lt;=$E110,CX$25&gt;$E110),$E110-CX$24,0))</f>
        <v>0</v>
      </c>
      <c r="CY110" s="186"/>
      <c r="CZ110" s="186">
        <f>IF(AND(CZ$24&lt;=$E110,CZ$25&lt;=$E110),CZ$26,IF(AND(CZ$24&lt;=$E110,CZ$25&gt;$E110),$E110-CZ$24,0))</f>
        <v>0</v>
      </c>
      <c r="DA110" s="186"/>
      <c r="DB110" s="186">
        <f>IF(AND(DB$24&lt;=$E110,DB$25&lt;=$E110),DB$26,IF(AND(DB$24&lt;=$E110,DB$25&gt;$E110),$E110-DB$24,0))</f>
        <v>0</v>
      </c>
      <c r="DC110" s="186"/>
      <c r="DD110" s="186">
        <f>IF(AND(DD$24&lt;=$E110,DD$25&lt;=$E110),DD$26,IF(AND(DD$24&lt;=$E110,DD$25&gt;$E110),$E110-DD$24,0))</f>
        <v>0</v>
      </c>
      <c r="DE110" s="186"/>
      <c r="DF110" s="186">
        <f>IF(AND(DF$24&lt;=$E110,DF$25&lt;=$E110),DF$26,IF(AND(DF$24&lt;=$E110,DF$25&gt;$E110),$E110-DF$24,0))</f>
        <v>0</v>
      </c>
      <c r="DG110" s="186"/>
      <c r="DH110" s="186">
        <f>IF(AND(DH$24&lt;=$E110,DH$25&lt;=$E110),DH$26,IF(AND(DH$24&lt;=$E110,DH$25&gt;$E110),$E110-DH$24,0))</f>
        <v>0</v>
      </c>
      <c r="DI110" s="186"/>
      <c r="DJ110" s="186">
        <f>IF(AND(DJ$24&lt;=$E110,DJ$25&lt;=$E110),DJ$26,IF(AND(DJ$24&lt;=$E110,DJ$25&gt;$E110),$E110-DJ$24,0))</f>
        <v>0</v>
      </c>
      <c r="DK110" s="186"/>
      <c r="DL110" s="186">
        <f>IF(AND(DL$24&lt;=$E110,DL$25&lt;=$E110),DL$26,IF(AND(DL$24&lt;=$E110,DL$25&gt;$E110),$E110-DL$24,0))</f>
        <v>0</v>
      </c>
      <c r="DM110" s="186"/>
      <c r="DN110" s="186">
        <f>IF(AND(DN$24&lt;=$E110,DN$25&lt;=$E110),DN$26,IF(AND(DN$24&lt;=$E110,DN$25&gt;$E110),$E110-DN$24,0))</f>
        <v>0</v>
      </c>
      <c r="DO110" s="186"/>
      <c r="DP110" s="186">
        <f>IF(AND(DP$24&lt;=$E110,DP$25&lt;=$E110),DP$26,IF(AND(DP$24&lt;=$E110,DP$25&gt;$E110),$E110-DP$24,0))</f>
        <v>0</v>
      </c>
      <c r="DQ110" s="186"/>
      <c r="DR110" s="186">
        <f>IF(AND(DR$24&lt;=$E110,DR$25&lt;=$E110),DR$26,IF(AND(DR$24&lt;=$E110,DR$25&gt;$E110),$E110-DR$24,0))</f>
        <v>0</v>
      </c>
      <c r="DS110" s="186"/>
      <c r="DT110" s="186">
        <f>IF(AND(DT$24&lt;=$E110,DT$25&lt;=$E110),DT$26,IF(AND(DT$24&lt;=$E110,DT$25&gt;$E110),$E110-DT$24,0))</f>
        <v>0</v>
      </c>
      <c r="DU110" s="186"/>
      <c r="DV110" s="186">
        <f>IF(AND(DV$24&lt;=$E110,DV$25&lt;=$E110),DV$26,IF(AND(DV$24&lt;=$E110,DV$25&gt;$E110),$E110-DV$24,0))</f>
        <v>0</v>
      </c>
      <c r="DW110" s="186"/>
      <c r="DX110" s="186">
        <f>IF(AND(DX$24&lt;=$E110,DX$25&lt;=$E110),DX$26,IF(AND(DX$24&lt;=$E110,DX$25&gt;$E110),$E110-DX$24,0))</f>
        <v>0</v>
      </c>
      <c r="DY110" s="186"/>
      <c r="DZ110" s="178">
        <f t="shared" si="5"/>
        <v>0</v>
      </c>
    </row>
    <row r="111" spans="2:130" ht="11.25" hidden="1" customHeight="1" x14ac:dyDescent="0.2">
      <c r="B111" s="333"/>
      <c r="C111" s="336"/>
      <c r="D111" s="179"/>
      <c r="E111" s="180">
        <v>400</v>
      </c>
      <c r="F111" s="186">
        <f>IF(AND(F$24&lt;=$E111,F$25&lt;=$E111),F$26,IF(AND(F$24&lt;=$E111,F$25&gt;$E111),$E111-F$24,0))-F110</f>
        <v>0</v>
      </c>
      <c r="G111" s="186"/>
      <c r="H111" s="186">
        <f>IF(AND(H$24&lt;=$E111,H$25&lt;=$E111),H$26,IF(AND(H$24&lt;=$E111,H$25&gt;$E111),$E111-H$24,0))-H110</f>
        <v>0</v>
      </c>
      <c r="I111" s="186"/>
      <c r="J111" s="186">
        <f>IF(AND(J$24&lt;=$E111,J$25&lt;=$E111),J$26,IF(AND(J$24&lt;=$E111,J$25&gt;$E111),$E111-J$24,0))-J110</f>
        <v>0</v>
      </c>
      <c r="K111" s="186"/>
      <c r="L111" s="186">
        <f>IF(AND(L$24&lt;=$E111,L$25&lt;=$E111),L$26,IF(AND(L$24&lt;=$E111,L$25&gt;$E111),$E111-L$24,0))-L110</f>
        <v>0</v>
      </c>
      <c r="M111" s="186"/>
      <c r="N111" s="186">
        <f>IF(AND(N$24&lt;=$E111,N$25&lt;=$E111),N$26,IF(AND(N$24&lt;=$E111,N$25&gt;$E111),$E111-N$24,0))-N110</f>
        <v>0</v>
      </c>
      <c r="O111" s="186"/>
      <c r="P111" s="186">
        <f>IF(AND(P$24&lt;=$E111,P$25&lt;=$E111),P$26,IF(AND(P$24&lt;=$E111,P$25&gt;$E111),$E111-P$24,0))-P110</f>
        <v>0</v>
      </c>
      <c r="Q111" s="186"/>
      <c r="R111" s="186">
        <f>IF(AND(R$24&lt;=$E111,R$25&lt;=$E111),R$26,IF(AND(R$24&lt;=$E111,R$25&gt;$E111),$E111-R$24,0))-R110</f>
        <v>0</v>
      </c>
      <c r="S111" s="186"/>
      <c r="T111" s="186">
        <f>IF(AND(T$24&lt;=$E111,T$25&lt;=$E111),T$26,IF(AND(T$24&lt;=$E111,T$25&gt;$E111),$E111-T$24,0))-T110</f>
        <v>0</v>
      </c>
      <c r="U111" s="186"/>
      <c r="V111" s="186">
        <f>IF(AND(V$24&lt;=$E111,V$25&lt;=$E111),V$26,IF(AND(V$24&lt;=$E111,V$25&gt;$E111),$E111-V$24,0))-V110</f>
        <v>0</v>
      </c>
      <c r="W111" s="186"/>
      <c r="X111" s="186">
        <f>IF(AND(X$24&lt;=$E111,X$25&lt;=$E111),X$26,IF(AND(X$24&lt;=$E111,X$25&gt;$E111),$E111-X$24,0))-X110</f>
        <v>0</v>
      </c>
      <c r="Y111" s="186"/>
      <c r="Z111" s="186">
        <f>IF(AND(Z$24&lt;=$E111,Z$25&lt;=$E111),Z$26,IF(AND(Z$24&lt;=$E111,Z$25&gt;$E111),$E111-Z$24,0))-Z110</f>
        <v>0</v>
      </c>
      <c r="AA111" s="186"/>
      <c r="AB111" s="186">
        <f>IF(AND(AB$24&lt;=$E111,AB$25&lt;=$E111),AB$26,IF(AND(AB$24&lt;=$E111,AB$25&gt;$E111),$E111-AB$24,0))-AB110</f>
        <v>0</v>
      </c>
      <c r="AC111" s="186"/>
      <c r="AD111" s="186">
        <f>IF(AND(AD$24&lt;=$E111,AD$25&lt;=$E111),AD$26,IF(AND(AD$24&lt;=$E111,AD$25&gt;$E111),$E111-AD$24,0))-AD110</f>
        <v>0</v>
      </c>
      <c r="AE111" s="186"/>
      <c r="AF111" s="186">
        <f>IF(AND(AF$24&lt;=$E111,AF$25&lt;=$E111),AF$26,IF(AND(AF$24&lt;=$E111,AF$25&gt;$E111),$E111-AF$24,0))-AF110</f>
        <v>0</v>
      </c>
      <c r="AG111" s="186"/>
      <c r="AH111" s="186">
        <f>IF(AND(AH$24&lt;=$E111,AH$25&lt;=$E111),AH$26,IF(AND(AH$24&lt;=$E111,AH$25&gt;$E111),$E111-AH$24,0))-AH110</f>
        <v>0</v>
      </c>
      <c r="AI111" s="186"/>
      <c r="AJ111" s="186">
        <f>IF(AND(AJ$24&lt;=$E111,AJ$25&lt;=$E111),AJ$26,IF(AND(AJ$24&lt;=$E111,AJ$25&gt;$E111),$E111-AJ$24,0))-AJ110</f>
        <v>0</v>
      </c>
      <c r="AK111" s="186"/>
      <c r="AL111" s="186">
        <f>IF(AND(AL$24&lt;=$E111,AL$25&lt;=$E111),AL$26,IF(AND(AL$24&lt;=$E111,AL$25&gt;$E111),$E111-AL$24,0))-AL110</f>
        <v>0</v>
      </c>
      <c r="AM111" s="186"/>
      <c r="AN111" s="186">
        <f>IF(AND(AN$24&lt;=$E111,AN$25&lt;=$E111),AN$26,IF(AND(AN$24&lt;=$E111,AN$25&gt;$E111),$E111-AN$24,0))-AN110</f>
        <v>0</v>
      </c>
      <c r="AO111" s="186"/>
      <c r="AP111" s="186">
        <f>IF(AND(AP$24&lt;=$E111,AP$25&lt;=$E111),AP$26,IF(AND(AP$24&lt;=$E111,AP$25&gt;$E111),$E111-AP$24,0))-AP110</f>
        <v>0</v>
      </c>
      <c r="AQ111" s="186"/>
      <c r="AR111" s="186">
        <f>IF(AND(AR$24&lt;=$E111,AR$25&lt;=$E111),AR$26,IF(AND(AR$24&lt;=$E111,AR$25&gt;$E111),$E111-AR$24,0))-AR110</f>
        <v>0</v>
      </c>
      <c r="AS111" s="186"/>
      <c r="AT111" s="186">
        <f>IF(AND(AT$24&lt;=$E111,AT$25&lt;=$E111),AT$26,IF(AND(AT$24&lt;=$E111,AT$25&gt;$E111),$E111-AT$24,0))-AT110</f>
        <v>0</v>
      </c>
      <c r="AU111" s="186"/>
      <c r="AV111" s="186">
        <f>IF(AND(AV$24&lt;=$E111,AV$25&lt;=$E111),AV$26,IF(AND(AV$24&lt;=$E111,AV$25&gt;$E111),$E111-AV$24,0))-AV110</f>
        <v>0</v>
      </c>
      <c r="AW111" s="186"/>
      <c r="AX111" s="186">
        <f>IF(AND(AX$24&lt;=$E111,AX$25&lt;=$E111),AX$26,IF(AND(AX$24&lt;=$E111,AX$25&gt;$E111),$E111-AX$24,0))-AX110</f>
        <v>0</v>
      </c>
      <c r="AY111" s="186"/>
      <c r="AZ111" s="186">
        <f>IF(AND(AZ$24&lt;=$E111,AZ$25&lt;=$E111),AZ$26,IF(AND(AZ$24&lt;=$E111,AZ$25&gt;$E111),$E111-AZ$24,0))-AZ110</f>
        <v>0</v>
      </c>
      <c r="BA111" s="186"/>
      <c r="BB111" s="186">
        <f>IF(AND(BB$24&lt;=$E111,BB$25&lt;=$E111),BB$26,IF(AND(BB$24&lt;=$E111,BB$25&gt;$E111),$E111-BB$24,0))-BB110</f>
        <v>0</v>
      </c>
      <c r="BC111" s="186"/>
      <c r="BD111" s="186">
        <f>IF(AND(BD$24&lt;=$E111,BD$25&lt;=$E111),BD$26,IF(AND(BD$24&lt;=$E111,BD$25&gt;$E111),$E111-BD$24,0))-BD110</f>
        <v>0</v>
      </c>
      <c r="BE111" s="186"/>
      <c r="BF111" s="186">
        <f>IF(AND(BF$24&lt;=$E111,BF$25&lt;=$E111),BF$26,IF(AND(BF$24&lt;=$E111,BF$25&gt;$E111),$E111-BF$24,0))-BF110</f>
        <v>0</v>
      </c>
      <c r="BG111" s="186"/>
      <c r="BH111" s="186">
        <f>IF(AND(BH$24&lt;=$E111,BH$25&lt;=$E111),BH$26,IF(AND(BH$24&lt;=$E111,BH$25&gt;$E111),$E111-BH$24,0))-BH110</f>
        <v>0</v>
      </c>
      <c r="BI111" s="186"/>
      <c r="BJ111" s="186">
        <f>IF(AND(BJ$24&lt;=$E111,BJ$25&lt;=$E111),BJ$26,IF(AND(BJ$24&lt;=$E111,BJ$25&gt;$E111),$E111-BJ$24,0))-BJ110</f>
        <v>0</v>
      </c>
      <c r="BK111" s="186"/>
      <c r="BL111" s="186">
        <f>IF(AND(BL$24&lt;=$E111,BL$25&lt;=$E111),BL$26,IF(AND(BL$24&lt;=$E111,BL$25&gt;$E111),$E111-BL$24,0))-BL110</f>
        <v>0</v>
      </c>
      <c r="BM111" s="186"/>
      <c r="BN111" s="186">
        <f>IF(AND(BN$24&lt;=$E111,BN$25&lt;=$E111),BN$26,IF(AND(BN$24&lt;=$E111,BN$25&gt;$E111),$E111-BN$24,0))-BN110</f>
        <v>0</v>
      </c>
      <c r="BO111" s="186"/>
      <c r="BP111" s="186">
        <f>IF(AND(BP$24&lt;=$E111,BP$25&lt;=$E111),BP$26,IF(AND(BP$24&lt;=$E111,BP$25&gt;$E111),$E111-BP$24,0))-BP110</f>
        <v>0</v>
      </c>
      <c r="BQ111" s="186"/>
      <c r="BR111" s="186">
        <f>IF(AND(BR$24&lt;=$E111,BR$25&lt;=$E111),BR$26,IF(AND(BR$24&lt;=$E111,BR$25&gt;$E111),$E111-BR$24,0))-BR110</f>
        <v>0</v>
      </c>
      <c r="BS111" s="186"/>
      <c r="BT111" s="186">
        <f>IF(AND(BT$24&lt;=$E111,BT$25&lt;=$E111),BT$26,IF(AND(BT$24&lt;=$E111,BT$25&gt;$E111),$E111-BT$24,0))-BT110</f>
        <v>0</v>
      </c>
      <c r="BU111" s="186"/>
      <c r="BV111" s="186">
        <f>IF(AND(BV$24&lt;=$E111,BV$25&lt;=$E111),BV$26,IF(AND(BV$24&lt;=$E111,BV$25&gt;$E111),$E111-BV$24,0))-BV110</f>
        <v>0</v>
      </c>
      <c r="BW111" s="186"/>
      <c r="BX111" s="186">
        <f>IF(AND(BX$24&lt;=$E111,BX$25&lt;=$E111),BX$26,IF(AND(BX$24&lt;=$E111,BX$25&gt;$E111),$E111-BX$24,0))-BX110</f>
        <v>0</v>
      </c>
      <c r="BY111" s="186"/>
      <c r="BZ111" s="186">
        <f>IF(AND(BZ$24&lt;=$E111,BZ$25&lt;=$E111),BZ$26,IF(AND(BZ$24&lt;=$E111,BZ$25&gt;$E111),$E111-BZ$24,0))-BZ110</f>
        <v>0</v>
      </c>
      <c r="CA111" s="186"/>
      <c r="CB111" s="186">
        <f>IF(AND(CB$24&lt;=$E111,CB$25&lt;=$E111),CB$26,IF(AND(CB$24&lt;=$E111,CB$25&gt;$E111),$E111-CB$24,0))-CB110</f>
        <v>0</v>
      </c>
      <c r="CC111" s="186"/>
      <c r="CD111" s="186">
        <f>IF(AND(CD$24&lt;=$E111,CD$25&lt;=$E111),CD$26,IF(AND(CD$24&lt;=$E111,CD$25&gt;$E111),$E111-CD$24,0))-CD110</f>
        <v>0</v>
      </c>
      <c r="CE111" s="186"/>
      <c r="CF111" s="186">
        <f>IF(AND(CF$24&lt;=$E111,CF$25&lt;=$E111),CF$26,IF(AND(CF$24&lt;=$E111,CF$25&gt;$E111),$E111-CF$24,0))-CF110</f>
        <v>0</v>
      </c>
      <c r="CG111" s="186"/>
      <c r="CH111" s="186">
        <f>IF(AND(CH$24&lt;=$E111,CH$25&lt;=$E111),CH$26,IF(AND(CH$24&lt;=$E111,CH$25&gt;$E111),$E111-CH$24,0))-CH110</f>
        <v>0</v>
      </c>
      <c r="CI111" s="186"/>
      <c r="CJ111" s="186">
        <f>IF(AND(CJ$24&lt;=$E111,CJ$25&lt;=$E111),CJ$26,IF(AND(CJ$24&lt;=$E111,CJ$25&gt;$E111),$E111-CJ$24,0))-CJ110</f>
        <v>0</v>
      </c>
      <c r="CK111" s="186"/>
      <c r="CL111" s="186">
        <f>IF(AND(CL$24&lt;=$E111,CL$25&lt;=$E111),CL$26,IF(AND(CL$24&lt;=$E111,CL$25&gt;$E111),$E111-CL$24,0))-CL110</f>
        <v>0</v>
      </c>
      <c r="CM111" s="186"/>
      <c r="CN111" s="186">
        <f>IF(AND(CN$24&lt;=$E111,CN$25&lt;=$E111),CN$26,IF(AND(CN$24&lt;=$E111,CN$25&gt;$E111),$E111-CN$24,0))-CN110</f>
        <v>0</v>
      </c>
      <c r="CO111" s="186"/>
      <c r="CP111" s="186">
        <f>IF(AND(CP$24&lt;=$E111,CP$25&lt;=$E111),CP$26,IF(AND(CP$24&lt;=$E111,CP$25&gt;$E111),$E111-CP$24,0))-CP110</f>
        <v>0</v>
      </c>
      <c r="CQ111" s="186"/>
      <c r="CR111" s="186">
        <f>IF(AND(CR$24&lt;=$E111,CR$25&lt;=$E111),CR$26,IF(AND(CR$24&lt;=$E111,CR$25&gt;$E111),$E111-CR$24,0))-CR110</f>
        <v>0</v>
      </c>
      <c r="CS111" s="186"/>
      <c r="CT111" s="186">
        <f>IF(AND(CT$24&lt;=$E111,CT$25&lt;=$E111),CT$26,IF(AND(CT$24&lt;=$E111,CT$25&gt;$E111),$E111-CT$24,0))-CT110</f>
        <v>0</v>
      </c>
      <c r="CU111" s="186"/>
      <c r="CV111" s="186">
        <f>IF(AND(CV$24&lt;=$E111,CV$25&lt;=$E111),CV$26,IF(AND(CV$24&lt;=$E111,CV$25&gt;$E111),$E111-CV$24,0))-CV110</f>
        <v>0</v>
      </c>
      <c r="CW111" s="186"/>
      <c r="CX111" s="186">
        <f>IF(AND(CX$24&lt;=$E111,CX$25&lt;=$E111),CX$26,IF(AND(CX$24&lt;=$E111,CX$25&gt;$E111),$E111-CX$24,0))-CX110</f>
        <v>0</v>
      </c>
      <c r="CY111" s="186"/>
      <c r="CZ111" s="186">
        <f>IF(AND(CZ$24&lt;=$E111,CZ$25&lt;=$E111),CZ$26,IF(AND(CZ$24&lt;=$E111,CZ$25&gt;$E111),$E111-CZ$24,0))-CZ110</f>
        <v>0</v>
      </c>
      <c r="DA111" s="186"/>
      <c r="DB111" s="186">
        <f>IF(AND(DB$24&lt;=$E111,DB$25&lt;=$E111),DB$26,IF(AND(DB$24&lt;=$E111,DB$25&gt;$E111),$E111-DB$24,0))-DB110</f>
        <v>0</v>
      </c>
      <c r="DC111" s="186"/>
      <c r="DD111" s="186">
        <f>IF(AND(DD$24&lt;=$E111,DD$25&lt;=$E111),DD$26,IF(AND(DD$24&lt;=$E111,DD$25&gt;$E111),$E111-DD$24,0))-DD110</f>
        <v>0</v>
      </c>
      <c r="DE111" s="186"/>
      <c r="DF111" s="186">
        <f>IF(AND(DF$24&lt;=$E111,DF$25&lt;=$E111),DF$26,IF(AND(DF$24&lt;=$E111,DF$25&gt;$E111),$E111-DF$24,0))-DF110</f>
        <v>0</v>
      </c>
      <c r="DG111" s="186"/>
      <c r="DH111" s="186">
        <f>IF(AND(DH$24&lt;=$E111,DH$25&lt;=$E111),DH$26,IF(AND(DH$24&lt;=$E111,DH$25&gt;$E111),$E111-DH$24,0))-DH110</f>
        <v>0</v>
      </c>
      <c r="DI111" s="186"/>
      <c r="DJ111" s="186">
        <f>IF(AND(DJ$24&lt;=$E111,DJ$25&lt;=$E111),DJ$26,IF(AND(DJ$24&lt;=$E111,DJ$25&gt;$E111),$E111-DJ$24,0))-DJ110</f>
        <v>0</v>
      </c>
      <c r="DK111" s="186"/>
      <c r="DL111" s="186">
        <f>IF(AND(DL$24&lt;=$E111,DL$25&lt;=$E111),DL$26,IF(AND(DL$24&lt;=$E111,DL$25&gt;$E111),$E111-DL$24,0))-DL110</f>
        <v>0</v>
      </c>
      <c r="DM111" s="186"/>
      <c r="DN111" s="186">
        <f>IF(AND(DN$24&lt;=$E111,DN$25&lt;=$E111),DN$26,IF(AND(DN$24&lt;=$E111,DN$25&gt;$E111),$E111-DN$24,0))-DN110</f>
        <v>0</v>
      </c>
      <c r="DO111" s="186"/>
      <c r="DP111" s="186">
        <f>IF(AND(DP$24&lt;=$E111,DP$25&lt;=$E111),DP$26,IF(AND(DP$24&lt;=$E111,DP$25&gt;$E111),$E111-DP$24,0))-DP110</f>
        <v>0</v>
      </c>
      <c r="DQ111" s="186"/>
      <c r="DR111" s="186">
        <f>IF(AND(DR$24&lt;=$E111,DR$25&lt;=$E111),DR$26,IF(AND(DR$24&lt;=$E111,DR$25&gt;$E111),$E111-DR$24,0))-DR110</f>
        <v>0</v>
      </c>
      <c r="DS111" s="186"/>
      <c r="DT111" s="186">
        <f>IF(AND(DT$24&lt;=$E111,DT$25&lt;=$E111),DT$26,IF(AND(DT$24&lt;=$E111,DT$25&gt;$E111),$E111-DT$24,0))-DT110</f>
        <v>0</v>
      </c>
      <c r="DU111" s="186"/>
      <c r="DV111" s="186">
        <f>IF(AND(DV$24&lt;=$E111,DV$25&lt;=$E111),DV$26,IF(AND(DV$24&lt;=$E111,DV$25&gt;$E111),$E111-DV$24,0))-DV110</f>
        <v>0</v>
      </c>
      <c r="DW111" s="186"/>
      <c r="DX111" s="186">
        <f>IF(AND(DX$24&lt;=$E111,DX$25&lt;=$E111),DX$26,IF(AND(DX$24&lt;=$E111,DX$25&gt;$E111),$E111-DX$24,0))-DX110</f>
        <v>0</v>
      </c>
      <c r="DY111" s="186"/>
      <c r="DZ111" s="178">
        <f t="shared" si="5"/>
        <v>0</v>
      </c>
    </row>
    <row r="112" spans="2:130" ht="11.25" hidden="1" customHeight="1" x14ac:dyDescent="0.2">
      <c r="B112" s="333"/>
      <c r="C112" s="336"/>
      <c r="D112" s="179"/>
      <c r="E112" s="180">
        <v>600</v>
      </c>
      <c r="F112" s="186">
        <f>IF(AND(F$24&lt;=$E112,F$25&lt;=$E112),F$26,IF(AND(F$24&lt;=$E112,F$25&gt;$E112),$E112-F$24,0))-F111-F110</f>
        <v>0</v>
      </c>
      <c r="G112" s="186"/>
      <c r="H112" s="186">
        <f>IF(AND(H$24&lt;=$E112,H$25&lt;=$E112),H$26,IF(AND(H$24&lt;=$E112,H$25&gt;$E112),$E112-H$24,0))-H111-H110</f>
        <v>0</v>
      </c>
      <c r="I112" s="186"/>
      <c r="J112" s="186">
        <f>IF(AND(J$24&lt;=$E112,J$25&lt;=$E112),J$26,IF(AND(J$24&lt;=$E112,J$25&gt;$E112),$E112-J$24,0))-J111-J110</f>
        <v>0</v>
      </c>
      <c r="K112" s="186"/>
      <c r="L112" s="186">
        <f>IF(AND(L$24&lt;=$E112,L$25&lt;=$E112),L$26,IF(AND(L$24&lt;=$E112,L$25&gt;$E112),$E112-L$24,0))-L111-L110</f>
        <v>0</v>
      </c>
      <c r="M112" s="186"/>
      <c r="N112" s="186">
        <f>IF(AND(N$24&lt;=$E112,N$25&lt;=$E112),N$26,IF(AND(N$24&lt;=$E112,N$25&gt;$E112),$E112-N$24,0))-N111-N110</f>
        <v>0</v>
      </c>
      <c r="O112" s="186"/>
      <c r="P112" s="186">
        <f>IF(AND(P$24&lt;=$E112,P$25&lt;=$E112),P$26,IF(AND(P$24&lt;=$E112,P$25&gt;$E112),$E112-P$24,0))-P111-P110</f>
        <v>0</v>
      </c>
      <c r="Q112" s="186"/>
      <c r="R112" s="186">
        <f>IF(AND(R$24&lt;=$E112,R$25&lt;=$E112),R$26,IF(AND(R$24&lt;=$E112,R$25&gt;$E112),$E112-R$24,0))-R111-R110</f>
        <v>0</v>
      </c>
      <c r="S112" s="186"/>
      <c r="T112" s="186">
        <f>IF(AND(T$24&lt;=$E112,T$25&lt;=$E112),T$26,IF(AND(T$24&lt;=$E112,T$25&gt;$E112),$E112-T$24,0))-T111-T110</f>
        <v>0</v>
      </c>
      <c r="U112" s="186"/>
      <c r="V112" s="186">
        <f>IF(AND(V$24&lt;=$E112,V$25&lt;=$E112),V$26,IF(AND(V$24&lt;=$E112,V$25&gt;$E112),$E112-V$24,0))-V111-V110</f>
        <v>0</v>
      </c>
      <c r="W112" s="186"/>
      <c r="X112" s="186">
        <f>IF(AND(X$24&lt;=$E112,X$25&lt;=$E112),X$26,IF(AND(X$24&lt;=$E112,X$25&gt;$E112),$E112-X$24,0))-X111-X110</f>
        <v>0</v>
      </c>
      <c r="Y112" s="186"/>
      <c r="Z112" s="186">
        <f>IF(AND(Z$24&lt;=$E112,Z$25&lt;=$E112),Z$26,IF(AND(Z$24&lt;=$E112,Z$25&gt;$E112),$E112-Z$24,0))-Z111-Z110</f>
        <v>0</v>
      </c>
      <c r="AA112" s="186"/>
      <c r="AB112" s="186">
        <f>IF(AND(AB$24&lt;=$E112,AB$25&lt;=$E112),AB$26,IF(AND(AB$24&lt;=$E112,AB$25&gt;$E112),$E112-AB$24,0))-AB111-AB110</f>
        <v>0</v>
      </c>
      <c r="AC112" s="186"/>
      <c r="AD112" s="186">
        <f>IF(AND(AD$24&lt;=$E112,AD$25&lt;=$E112),AD$26,IF(AND(AD$24&lt;=$E112,AD$25&gt;$E112),$E112-AD$24,0))-AD111-AD110</f>
        <v>0</v>
      </c>
      <c r="AE112" s="186"/>
      <c r="AF112" s="186">
        <f>IF(AND(AF$24&lt;=$E112,AF$25&lt;=$E112),AF$26,IF(AND(AF$24&lt;=$E112,AF$25&gt;$E112),$E112-AF$24,0))-AF111-AF110</f>
        <v>0</v>
      </c>
      <c r="AG112" s="186"/>
      <c r="AH112" s="186">
        <f>IF(AND(AH$24&lt;=$E112,AH$25&lt;=$E112),AH$26,IF(AND(AH$24&lt;=$E112,AH$25&gt;$E112),$E112-AH$24,0))-AH111-AH110</f>
        <v>0</v>
      </c>
      <c r="AI112" s="186"/>
      <c r="AJ112" s="186">
        <f>IF(AND(AJ$24&lt;=$E112,AJ$25&lt;=$E112),AJ$26,IF(AND(AJ$24&lt;=$E112,AJ$25&gt;$E112),$E112-AJ$24,0))-AJ111-AJ110</f>
        <v>0</v>
      </c>
      <c r="AK112" s="186"/>
      <c r="AL112" s="186">
        <f>IF(AND(AL$24&lt;=$E112,AL$25&lt;=$E112),AL$26,IF(AND(AL$24&lt;=$E112,AL$25&gt;$E112),$E112-AL$24,0))-AL111-AL110</f>
        <v>0</v>
      </c>
      <c r="AM112" s="186"/>
      <c r="AN112" s="186">
        <f>IF(AND(AN$24&lt;=$E112,AN$25&lt;=$E112),AN$26,IF(AND(AN$24&lt;=$E112,AN$25&gt;$E112),$E112-AN$24,0))-AN111-AN110</f>
        <v>0</v>
      </c>
      <c r="AO112" s="186"/>
      <c r="AP112" s="186">
        <f>IF(AND(AP$24&lt;=$E112,AP$25&lt;=$E112),AP$26,IF(AND(AP$24&lt;=$E112,AP$25&gt;$E112),$E112-AP$24,0))-AP111-AP110</f>
        <v>0</v>
      </c>
      <c r="AQ112" s="186"/>
      <c r="AR112" s="186">
        <f>IF(AND(AR$24&lt;=$E112,AR$25&lt;=$E112),AR$26,IF(AND(AR$24&lt;=$E112,AR$25&gt;$E112),$E112-AR$24,0))-AR111-AR110</f>
        <v>0</v>
      </c>
      <c r="AS112" s="186"/>
      <c r="AT112" s="186">
        <f>IF(AND(AT$24&lt;=$E112,AT$25&lt;=$E112),AT$26,IF(AND(AT$24&lt;=$E112,AT$25&gt;$E112),$E112-AT$24,0))-AT111-AT110</f>
        <v>0</v>
      </c>
      <c r="AU112" s="186"/>
      <c r="AV112" s="186">
        <f>IF(AND(AV$24&lt;=$E112,AV$25&lt;=$E112),AV$26,IF(AND(AV$24&lt;=$E112,AV$25&gt;$E112),$E112-AV$24,0))-AV111-AV110</f>
        <v>0</v>
      </c>
      <c r="AW112" s="186"/>
      <c r="AX112" s="186">
        <f>IF(AND(AX$24&lt;=$E112,AX$25&lt;=$E112),AX$26,IF(AND(AX$24&lt;=$E112,AX$25&gt;$E112),$E112-AX$24,0))-AX111-AX110</f>
        <v>0</v>
      </c>
      <c r="AY112" s="186"/>
      <c r="AZ112" s="186">
        <f>IF(AND(AZ$24&lt;=$E112,AZ$25&lt;=$E112),AZ$26,IF(AND(AZ$24&lt;=$E112,AZ$25&gt;$E112),$E112-AZ$24,0))-AZ111-AZ110</f>
        <v>0</v>
      </c>
      <c r="BA112" s="186"/>
      <c r="BB112" s="186">
        <f>IF(AND(BB$24&lt;=$E112,BB$25&lt;=$E112),BB$26,IF(AND(BB$24&lt;=$E112,BB$25&gt;$E112),$E112-BB$24,0))-BB111-BB110</f>
        <v>0</v>
      </c>
      <c r="BC112" s="186"/>
      <c r="BD112" s="186">
        <f>IF(AND(BD$24&lt;=$E112,BD$25&lt;=$E112),BD$26,IF(AND(BD$24&lt;=$E112,BD$25&gt;$E112),$E112-BD$24,0))-BD111-BD110</f>
        <v>0</v>
      </c>
      <c r="BE112" s="186"/>
      <c r="BF112" s="186">
        <f>IF(AND(BF$24&lt;=$E112,BF$25&lt;=$E112),BF$26,IF(AND(BF$24&lt;=$E112,BF$25&gt;$E112),$E112-BF$24,0))-BF111-BF110</f>
        <v>0</v>
      </c>
      <c r="BG112" s="186"/>
      <c r="BH112" s="186">
        <f>IF(AND(BH$24&lt;=$E112,BH$25&lt;=$E112),BH$26,IF(AND(BH$24&lt;=$E112,BH$25&gt;$E112),$E112-BH$24,0))-BH111-BH110</f>
        <v>0</v>
      </c>
      <c r="BI112" s="186"/>
      <c r="BJ112" s="186">
        <f>IF(AND(BJ$24&lt;=$E112,BJ$25&lt;=$E112),BJ$26,IF(AND(BJ$24&lt;=$E112,BJ$25&gt;$E112),$E112-BJ$24,0))-BJ111-BJ110</f>
        <v>0</v>
      </c>
      <c r="BK112" s="186"/>
      <c r="BL112" s="186">
        <f>IF(AND(BL$24&lt;=$E112,BL$25&lt;=$E112),BL$26,IF(AND(BL$24&lt;=$E112,BL$25&gt;$E112),$E112-BL$24,0))-BL111-BL110</f>
        <v>0</v>
      </c>
      <c r="BM112" s="186"/>
      <c r="BN112" s="186">
        <f>IF(AND(BN$24&lt;=$E112,BN$25&lt;=$E112),BN$26,IF(AND(BN$24&lt;=$E112,BN$25&gt;$E112),$E112-BN$24,0))-BN111-BN110</f>
        <v>0</v>
      </c>
      <c r="BO112" s="186"/>
      <c r="BP112" s="186">
        <f>IF(AND(BP$24&lt;=$E112,BP$25&lt;=$E112),BP$26,IF(AND(BP$24&lt;=$E112,BP$25&gt;$E112),$E112-BP$24,0))-BP111-BP110</f>
        <v>0</v>
      </c>
      <c r="BQ112" s="186"/>
      <c r="BR112" s="186">
        <f>IF(AND(BR$24&lt;=$E112,BR$25&lt;=$E112),BR$26,IF(AND(BR$24&lt;=$E112,BR$25&gt;$E112),$E112-BR$24,0))-BR111-BR110</f>
        <v>0</v>
      </c>
      <c r="BS112" s="186"/>
      <c r="BT112" s="186">
        <f>IF(AND(BT$24&lt;=$E112,BT$25&lt;=$E112),BT$26,IF(AND(BT$24&lt;=$E112,BT$25&gt;$E112),$E112-BT$24,0))-BT111-BT110</f>
        <v>0</v>
      </c>
      <c r="BU112" s="186"/>
      <c r="BV112" s="186">
        <f>IF(AND(BV$24&lt;=$E112,BV$25&lt;=$E112),BV$26,IF(AND(BV$24&lt;=$E112,BV$25&gt;$E112),$E112-BV$24,0))-BV111-BV110</f>
        <v>0</v>
      </c>
      <c r="BW112" s="186"/>
      <c r="BX112" s="186">
        <f>IF(AND(BX$24&lt;=$E112,BX$25&lt;=$E112),BX$26,IF(AND(BX$24&lt;=$E112,BX$25&gt;$E112),$E112-BX$24,0))-BX111-BX110</f>
        <v>0</v>
      </c>
      <c r="BY112" s="186"/>
      <c r="BZ112" s="186">
        <f>IF(AND(BZ$24&lt;=$E112,BZ$25&lt;=$E112),BZ$26,IF(AND(BZ$24&lt;=$E112,BZ$25&gt;$E112),$E112-BZ$24,0))-BZ111-BZ110</f>
        <v>0</v>
      </c>
      <c r="CA112" s="186"/>
      <c r="CB112" s="186">
        <f>IF(AND(CB$24&lt;=$E112,CB$25&lt;=$E112),CB$26,IF(AND(CB$24&lt;=$E112,CB$25&gt;$E112),$E112-CB$24,0))-CB111-CB110</f>
        <v>0</v>
      </c>
      <c r="CC112" s="186"/>
      <c r="CD112" s="186">
        <f>IF(AND(CD$24&lt;=$E112,CD$25&lt;=$E112),CD$26,IF(AND(CD$24&lt;=$E112,CD$25&gt;$E112),$E112-CD$24,0))-CD111-CD110</f>
        <v>0</v>
      </c>
      <c r="CE112" s="186"/>
      <c r="CF112" s="186">
        <f>IF(AND(CF$24&lt;=$E112,CF$25&lt;=$E112),CF$26,IF(AND(CF$24&lt;=$E112,CF$25&gt;$E112),$E112-CF$24,0))-CF111-CF110</f>
        <v>0</v>
      </c>
      <c r="CG112" s="186"/>
      <c r="CH112" s="186">
        <f>IF(AND(CH$24&lt;=$E112,CH$25&lt;=$E112),CH$26,IF(AND(CH$24&lt;=$E112,CH$25&gt;$E112),$E112-CH$24,0))-CH111-CH110</f>
        <v>0</v>
      </c>
      <c r="CI112" s="186"/>
      <c r="CJ112" s="186">
        <f>IF(AND(CJ$24&lt;=$E112,CJ$25&lt;=$E112),CJ$26,IF(AND(CJ$24&lt;=$E112,CJ$25&gt;$E112),$E112-CJ$24,0))-CJ111-CJ110</f>
        <v>0</v>
      </c>
      <c r="CK112" s="186"/>
      <c r="CL112" s="186">
        <f>IF(AND(CL$24&lt;=$E112,CL$25&lt;=$E112),CL$26,IF(AND(CL$24&lt;=$E112,CL$25&gt;$E112),$E112-CL$24,0))-CL111-CL110</f>
        <v>0</v>
      </c>
      <c r="CM112" s="186"/>
      <c r="CN112" s="186">
        <f>IF(AND(CN$24&lt;=$E112,CN$25&lt;=$E112),CN$26,IF(AND(CN$24&lt;=$E112,CN$25&gt;$E112),$E112-CN$24,0))-CN111-CN110</f>
        <v>0</v>
      </c>
      <c r="CO112" s="186"/>
      <c r="CP112" s="186">
        <f>IF(AND(CP$24&lt;=$E112,CP$25&lt;=$E112),CP$26,IF(AND(CP$24&lt;=$E112,CP$25&gt;$E112),$E112-CP$24,0))-CP111-CP110</f>
        <v>0</v>
      </c>
      <c r="CQ112" s="186"/>
      <c r="CR112" s="186">
        <f>IF(AND(CR$24&lt;=$E112,CR$25&lt;=$E112),CR$26,IF(AND(CR$24&lt;=$E112,CR$25&gt;$E112),$E112-CR$24,0))-CR111-CR110</f>
        <v>0</v>
      </c>
      <c r="CS112" s="186"/>
      <c r="CT112" s="186">
        <f>IF(AND(CT$24&lt;=$E112,CT$25&lt;=$E112),CT$26,IF(AND(CT$24&lt;=$E112,CT$25&gt;$E112),$E112-CT$24,0))-CT111-CT110</f>
        <v>0</v>
      </c>
      <c r="CU112" s="186"/>
      <c r="CV112" s="186">
        <f>IF(AND(CV$24&lt;=$E112,CV$25&lt;=$E112),CV$26,IF(AND(CV$24&lt;=$E112,CV$25&gt;$E112),$E112-CV$24,0))-CV111-CV110</f>
        <v>0</v>
      </c>
      <c r="CW112" s="186"/>
      <c r="CX112" s="186">
        <f>IF(AND(CX$24&lt;=$E112,CX$25&lt;=$E112),CX$26,IF(AND(CX$24&lt;=$E112,CX$25&gt;$E112),$E112-CX$24,0))-CX111-CX110</f>
        <v>0</v>
      </c>
      <c r="CY112" s="186"/>
      <c r="CZ112" s="186">
        <f>IF(AND(CZ$24&lt;=$E112,CZ$25&lt;=$E112),CZ$26,IF(AND(CZ$24&lt;=$E112,CZ$25&gt;$E112),$E112-CZ$24,0))-CZ111-CZ110</f>
        <v>0</v>
      </c>
      <c r="DA112" s="186"/>
      <c r="DB112" s="186">
        <f>IF(AND(DB$24&lt;=$E112,DB$25&lt;=$E112),DB$26,IF(AND(DB$24&lt;=$E112,DB$25&gt;$E112),$E112-DB$24,0))-DB111-DB110</f>
        <v>0</v>
      </c>
      <c r="DC112" s="186"/>
      <c r="DD112" s="186">
        <f>IF(AND(DD$24&lt;=$E112,DD$25&lt;=$E112),DD$26,IF(AND(DD$24&lt;=$E112,DD$25&gt;$E112),$E112-DD$24,0))-DD111-DD110</f>
        <v>0</v>
      </c>
      <c r="DE112" s="186"/>
      <c r="DF112" s="186">
        <f>IF(AND(DF$24&lt;=$E112,DF$25&lt;=$E112),DF$26,IF(AND(DF$24&lt;=$E112,DF$25&gt;$E112),$E112-DF$24,0))-DF111-DF110</f>
        <v>0</v>
      </c>
      <c r="DG112" s="186"/>
      <c r="DH112" s="186">
        <f>IF(AND(DH$24&lt;=$E112,DH$25&lt;=$E112),DH$26,IF(AND(DH$24&lt;=$E112,DH$25&gt;$E112),$E112-DH$24,0))-DH111-DH110</f>
        <v>0</v>
      </c>
      <c r="DI112" s="186"/>
      <c r="DJ112" s="186">
        <f>IF(AND(DJ$24&lt;=$E112,DJ$25&lt;=$E112),DJ$26,IF(AND(DJ$24&lt;=$E112,DJ$25&gt;$E112),$E112-DJ$24,0))-DJ111-DJ110</f>
        <v>0</v>
      </c>
      <c r="DK112" s="186"/>
      <c r="DL112" s="186">
        <f>IF(AND(DL$24&lt;=$E112,DL$25&lt;=$E112),DL$26,IF(AND(DL$24&lt;=$E112,DL$25&gt;$E112),$E112-DL$24,0))-DL111-DL110</f>
        <v>0</v>
      </c>
      <c r="DM112" s="186"/>
      <c r="DN112" s="186">
        <f>IF(AND(DN$24&lt;=$E112,DN$25&lt;=$E112),DN$26,IF(AND(DN$24&lt;=$E112,DN$25&gt;$E112),$E112-DN$24,0))-DN111-DN110</f>
        <v>0</v>
      </c>
      <c r="DO112" s="186"/>
      <c r="DP112" s="186">
        <f>IF(AND(DP$24&lt;=$E112,DP$25&lt;=$E112),DP$26,IF(AND(DP$24&lt;=$E112,DP$25&gt;$E112),$E112-DP$24,0))-DP111-DP110</f>
        <v>0</v>
      </c>
      <c r="DQ112" s="186"/>
      <c r="DR112" s="186">
        <f>IF(AND(DR$24&lt;=$E112,DR$25&lt;=$E112),DR$26,IF(AND(DR$24&lt;=$E112,DR$25&gt;$E112),$E112-DR$24,0))-DR111-DR110</f>
        <v>0</v>
      </c>
      <c r="DS112" s="186"/>
      <c r="DT112" s="186">
        <f>IF(AND(DT$24&lt;=$E112,DT$25&lt;=$E112),DT$26,IF(AND(DT$24&lt;=$E112,DT$25&gt;$E112),$E112-DT$24,0))-DT111-DT110</f>
        <v>0</v>
      </c>
      <c r="DU112" s="186"/>
      <c r="DV112" s="186">
        <f>IF(AND(DV$24&lt;=$E112,DV$25&lt;=$E112),DV$26,IF(AND(DV$24&lt;=$E112,DV$25&gt;$E112),$E112-DV$24,0))-DV111-DV110</f>
        <v>0</v>
      </c>
      <c r="DW112" s="186"/>
      <c r="DX112" s="186">
        <f>IF(AND(DX$24&lt;=$E112,DX$25&lt;=$E112),DX$26,IF(AND(DX$24&lt;=$E112,DX$25&gt;$E112),$E112-DX$24,0))-DX111-DX110</f>
        <v>0</v>
      </c>
      <c r="DY112" s="186"/>
      <c r="DZ112" s="178">
        <f t="shared" si="5"/>
        <v>0</v>
      </c>
    </row>
    <row r="113" spans="2:130" ht="11.25" hidden="1" customHeight="1" x14ac:dyDescent="0.2">
      <c r="B113" s="333"/>
      <c r="C113" s="336"/>
      <c r="D113" s="179"/>
      <c r="E113" s="180">
        <v>800</v>
      </c>
      <c r="F113" s="186">
        <f>IF(AND(F$24&lt;=$E113,F$25&lt;=$E113),F$26,IF(AND(F$24&lt;=$E113,F$25&gt;$E113),$E113-F$24,0))-F112-F111-F110</f>
        <v>0</v>
      </c>
      <c r="G113" s="186"/>
      <c r="H113" s="186">
        <f>IF(AND(H$24&lt;=$E113,H$25&lt;=$E113),H$26,IF(AND(H$24&lt;=$E113,H$25&gt;$E113),$E113-H$24,0))-H112-H111-H110</f>
        <v>0</v>
      </c>
      <c r="I113" s="186"/>
      <c r="J113" s="186">
        <f>IF(AND(J$24&lt;=$E113,J$25&lt;=$E113),J$26,IF(AND(J$24&lt;=$E113,J$25&gt;$E113),$E113-J$24,0))-J112-J111-J110</f>
        <v>0</v>
      </c>
      <c r="K113" s="186"/>
      <c r="L113" s="186">
        <f>IF(AND(L$24&lt;=$E113,L$25&lt;=$E113),L$26,IF(AND(L$24&lt;=$E113,L$25&gt;$E113),$E113-L$24,0))-L112-L111-L110</f>
        <v>0</v>
      </c>
      <c r="M113" s="186"/>
      <c r="N113" s="186">
        <f>IF(AND(N$24&lt;=$E113,N$25&lt;=$E113),N$26,IF(AND(N$24&lt;=$E113,N$25&gt;$E113),$E113-N$24,0))-N112-N111-N110</f>
        <v>0</v>
      </c>
      <c r="O113" s="186"/>
      <c r="P113" s="186">
        <f>IF(AND(P$24&lt;=$E113,P$25&lt;=$E113),P$26,IF(AND(P$24&lt;=$E113,P$25&gt;$E113),$E113-P$24,0))-P112-P111-P110</f>
        <v>0</v>
      </c>
      <c r="Q113" s="186"/>
      <c r="R113" s="186">
        <f>IF(AND(R$24&lt;=$E113,R$25&lt;=$E113),R$26,IF(AND(R$24&lt;=$E113,R$25&gt;$E113),$E113-R$24,0))-R112-R111-R110</f>
        <v>0</v>
      </c>
      <c r="S113" s="186"/>
      <c r="T113" s="186">
        <f>IF(AND(T$24&lt;=$E113,T$25&lt;=$E113),T$26,IF(AND(T$24&lt;=$E113,T$25&gt;$E113),$E113-T$24,0))-T112-T111-T110</f>
        <v>0</v>
      </c>
      <c r="U113" s="186"/>
      <c r="V113" s="186">
        <f>IF(AND(V$24&lt;=$E113,V$25&lt;=$E113),V$26,IF(AND(V$24&lt;=$E113,V$25&gt;$E113),$E113-V$24,0))-V112-V111-V110</f>
        <v>0</v>
      </c>
      <c r="W113" s="186"/>
      <c r="X113" s="186">
        <f>IF(AND(X$24&lt;=$E113,X$25&lt;=$E113),X$26,IF(AND(X$24&lt;=$E113,X$25&gt;$E113),$E113-X$24,0))-X112-X111-X110</f>
        <v>0</v>
      </c>
      <c r="Y113" s="186"/>
      <c r="Z113" s="186">
        <f>IF(AND(Z$24&lt;=$E113,Z$25&lt;=$E113),Z$26,IF(AND(Z$24&lt;=$E113,Z$25&gt;$E113),$E113-Z$24,0))-Z112-Z111-Z110</f>
        <v>0</v>
      </c>
      <c r="AA113" s="186"/>
      <c r="AB113" s="186">
        <f>IF(AND(AB$24&lt;=$E113,AB$25&lt;=$E113),AB$26,IF(AND(AB$24&lt;=$E113,AB$25&gt;$E113),$E113-AB$24,0))-AB112-AB111-AB110</f>
        <v>0</v>
      </c>
      <c r="AC113" s="186"/>
      <c r="AD113" s="186">
        <f>IF(AND(AD$24&lt;=$E113,AD$25&lt;=$E113),AD$26,IF(AND(AD$24&lt;=$E113,AD$25&gt;$E113),$E113-AD$24,0))-AD112-AD111-AD110</f>
        <v>0</v>
      </c>
      <c r="AE113" s="186"/>
      <c r="AF113" s="186">
        <f>IF(AND(AF$24&lt;=$E113,AF$25&lt;=$E113),AF$26,IF(AND(AF$24&lt;=$E113,AF$25&gt;$E113),$E113-AF$24,0))-AF112-AF111-AF110</f>
        <v>0</v>
      </c>
      <c r="AG113" s="186"/>
      <c r="AH113" s="186">
        <f>IF(AND(AH$24&lt;=$E113,AH$25&lt;=$E113),AH$26,IF(AND(AH$24&lt;=$E113,AH$25&gt;$E113),$E113-AH$24,0))-AH112-AH111-AH110</f>
        <v>0</v>
      </c>
      <c r="AI113" s="186"/>
      <c r="AJ113" s="186">
        <f>IF(AND(AJ$24&lt;=$E113,AJ$25&lt;=$E113),AJ$26,IF(AND(AJ$24&lt;=$E113,AJ$25&gt;$E113),$E113-AJ$24,0))-AJ112-AJ111-AJ110</f>
        <v>0</v>
      </c>
      <c r="AK113" s="186"/>
      <c r="AL113" s="186">
        <f>IF(AND(AL$24&lt;=$E113,AL$25&lt;=$E113),AL$26,IF(AND(AL$24&lt;=$E113,AL$25&gt;$E113),$E113-AL$24,0))-AL112-AL111-AL110</f>
        <v>0</v>
      </c>
      <c r="AM113" s="186"/>
      <c r="AN113" s="186">
        <f>IF(AND(AN$24&lt;=$E113,AN$25&lt;=$E113),AN$26,IF(AND(AN$24&lt;=$E113,AN$25&gt;$E113),$E113-AN$24,0))-AN112-AN111-AN110</f>
        <v>0</v>
      </c>
      <c r="AO113" s="186"/>
      <c r="AP113" s="186">
        <f>IF(AND(AP$24&lt;=$E113,AP$25&lt;=$E113),AP$26,IF(AND(AP$24&lt;=$E113,AP$25&gt;$E113),$E113-AP$24,0))-AP112-AP111-AP110</f>
        <v>0</v>
      </c>
      <c r="AQ113" s="186"/>
      <c r="AR113" s="186">
        <f>IF(AND(AR$24&lt;=$E113,AR$25&lt;=$E113),AR$26,IF(AND(AR$24&lt;=$E113,AR$25&gt;$E113),$E113-AR$24,0))-AR112-AR111-AR110</f>
        <v>0</v>
      </c>
      <c r="AS113" s="186"/>
      <c r="AT113" s="186">
        <f>IF(AND(AT$24&lt;=$E113,AT$25&lt;=$E113),AT$26,IF(AND(AT$24&lt;=$E113,AT$25&gt;$E113),$E113-AT$24,0))-AT112-AT111-AT110</f>
        <v>0</v>
      </c>
      <c r="AU113" s="186"/>
      <c r="AV113" s="186">
        <f>IF(AND(AV$24&lt;=$E113,AV$25&lt;=$E113),AV$26,IF(AND(AV$24&lt;=$E113,AV$25&gt;$E113),$E113-AV$24,0))-AV112-AV111-AV110</f>
        <v>0</v>
      </c>
      <c r="AW113" s="186"/>
      <c r="AX113" s="186">
        <f>IF(AND(AX$24&lt;=$E113,AX$25&lt;=$E113),AX$26,IF(AND(AX$24&lt;=$E113,AX$25&gt;$E113),$E113-AX$24,0))-AX112-AX111-AX110</f>
        <v>0</v>
      </c>
      <c r="AY113" s="186"/>
      <c r="AZ113" s="186">
        <f>IF(AND(AZ$24&lt;=$E113,AZ$25&lt;=$E113),AZ$26,IF(AND(AZ$24&lt;=$E113,AZ$25&gt;$E113),$E113-AZ$24,0))-AZ112-AZ111-AZ110</f>
        <v>0</v>
      </c>
      <c r="BA113" s="186"/>
      <c r="BB113" s="186">
        <f>IF(AND(BB$24&lt;=$E113,BB$25&lt;=$E113),BB$26,IF(AND(BB$24&lt;=$E113,BB$25&gt;$E113),$E113-BB$24,0))-BB112-BB111-BB110</f>
        <v>0</v>
      </c>
      <c r="BC113" s="186"/>
      <c r="BD113" s="186">
        <f>IF(AND(BD$24&lt;=$E113,BD$25&lt;=$E113),BD$26,IF(AND(BD$24&lt;=$E113,BD$25&gt;$E113),$E113-BD$24,0))-BD112-BD111-BD110</f>
        <v>0</v>
      </c>
      <c r="BE113" s="186"/>
      <c r="BF113" s="186">
        <f>IF(AND(BF$24&lt;=$E113,BF$25&lt;=$E113),BF$26,IF(AND(BF$24&lt;=$E113,BF$25&gt;$E113),$E113-BF$24,0))-BF112-BF111-BF110</f>
        <v>0</v>
      </c>
      <c r="BG113" s="186"/>
      <c r="BH113" s="186">
        <f>IF(AND(BH$24&lt;=$E113,BH$25&lt;=$E113),BH$26,IF(AND(BH$24&lt;=$E113,BH$25&gt;$E113),$E113-BH$24,0))-BH112-BH111-BH110</f>
        <v>0</v>
      </c>
      <c r="BI113" s="186"/>
      <c r="BJ113" s="186">
        <f>IF(AND(BJ$24&lt;=$E113,BJ$25&lt;=$E113),BJ$26,IF(AND(BJ$24&lt;=$E113,BJ$25&gt;$E113),$E113-BJ$24,0))-BJ112-BJ111-BJ110</f>
        <v>0</v>
      </c>
      <c r="BK113" s="186"/>
      <c r="BL113" s="186">
        <f>IF(AND(BL$24&lt;=$E113,BL$25&lt;=$E113),BL$26,IF(AND(BL$24&lt;=$E113,BL$25&gt;$E113),$E113-BL$24,0))-BL112-BL111-BL110</f>
        <v>0</v>
      </c>
      <c r="BM113" s="186"/>
      <c r="BN113" s="186">
        <f>IF(AND(BN$24&lt;=$E113,BN$25&lt;=$E113),BN$26,IF(AND(BN$24&lt;=$E113,BN$25&gt;$E113),$E113-BN$24,0))-BN112-BN111-BN110</f>
        <v>0</v>
      </c>
      <c r="BO113" s="186"/>
      <c r="BP113" s="186">
        <f>IF(AND(BP$24&lt;=$E113,BP$25&lt;=$E113),BP$26,IF(AND(BP$24&lt;=$E113,BP$25&gt;$E113),$E113-BP$24,0))-BP112-BP111-BP110</f>
        <v>0</v>
      </c>
      <c r="BQ113" s="186"/>
      <c r="BR113" s="186">
        <f>IF(AND(BR$24&lt;=$E113,BR$25&lt;=$E113),BR$26,IF(AND(BR$24&lt;=$E113,BR$25&gt;$E113),$E113-BR$24,0))-BR112-BR111-BR110</f>
        <v>0</v>
      </c>
      <c r="BS113" s="186"/>
      <c r="BT113" s="186">
        <f>IF(AND(BT$24&lt;=$E113,BT$25&lt;=$E113),BT$26,IF(AND(BT$24&lt;=$E113,BT$25&gt;$E113),$E113-BT$24,0))-BT112-BT111-BT110</f>
        <v>0</v>
      </c>
      <c r="BU113" s="186"/>
      <c r="BV113" s="186">
        <f>IF(AND(BV$24&lt;=$E113,BV$25&lt;=$E113),BV$26,IF(AND(BV$24&lt;=$E113,BV$25&gt;$E113),$E113-BV$24,0))-BV112-BV111-BV110</f>
        <v>0</v>
      </c>
      <c r="BW113" s="186"/>
      <c r="BX113" s="186">
        <f>IF(AND(BX$24&lt;=$E113,BX$25&lt;=$E113),BX$26,IF(AND(BX$24&lt;=$E113,BX$25&gt;$E113),$E113-BX$24,0))-BX112-BX111-BX110</f>
        <v>0</v>
      </c>
      <c r="BY113" s="186"/>
      <c r="BZ113" s="186">
        <f>IF(AND(BZ$24&lt;=$E113,BZ$25&lt;=$E113),BZ$26,IF(AND(BZ$24&lt;=$E113,BZ$25&gt;$E113),$E113-BZ$24,0))-BZ112-BZ111-BZ110</f>
        <v>0</v>
      </c>
      <c r="CA113" s="186"/>
      <c r="CB113" s="186">
        <f>IF(AND(CB$24&lt;=$E113,CB$25&lt;=$E113),CB$26,IF(AND(CB$24&lt;=$E113,CB$25&gt;$E113),$E113-CB$24,0))-CB112-CB111-CB110</f>
        <v>0</v>
      </c>
      <c r="CC113" s="186"/>
      <c r="CD113" s="186">
        <f>IF(AND(CD$24&lt;=$E113,CD$25&lt;=$E113),CD$26,IF(AND(CD$24&lt;=$E113,CD$25&gt;$E113),$E113-CD$24,0))-CD112-CD111-CD110</f>
        <v>0</v>
      </c>
      <c r="CE113" s="186"/>
      <c r="CF113" s="186">
        <f>IF(AND(CF$24&lt;=$E113,CF$25&lt;=$E113),CF$26,IF(AND(CF$24&lt;=$E113,CF$25&gt;$E113),$E113-CF$24,0))-CF112-CF111-CF110</f>
        <v>0</v>
      </c>
      <c r="CG113" s="186"/>
      <c r="CH113" s="186">
        <f>IF(AND(CH$24&lt;=$E113,CH$25&lt;=$E113),CH$26,IF(AND(CH$24&lt;=$E113,CH$25&gt;$E113),$E113-CH$24,0))-CH112-CH111-CH110</f>
        <v>0</v>
      </c>
      <c r="CI113" s="186"/>
      <c r="CJ113" s="186">
        <f>IF(AND(CJ$24&lt;=$E113,CJ$25&lt;=$E113),CJ$26,IF(AND(CJ$24&lt;=$E113,CJ$25&gt;$E113),$E113-CJ$24,0))-CJ112-CJ111-CJ110</f>
        <v>0</v>
      </c>
      <c r="CK113" s="186"/>
      <c r="CL113" s="186">
        <f>IF(AND(CL$24&lt;=$E113,CL$25&lt;=$E113),CL$26,IF(AND(CL$24&lt;=$E113,CL$25&gt;$E113),$E113-CL$24,0))-CL112-CL111-CL110</f>
        <v>0</v>
      </c>
      <c r="CM113" s="186"/>
      <c r="CN113" s="186">
        <f>IF(AND(CN$24&lt;=$E113,CN$25&lt;=$E113),CN$26,IF(AND(CN$24&lt;=$E113,CN$25&gt;$E113),$E113-CN$24,0))-CN112-CN111-CN110</f>
        <v>0</v>
      </c>
      <c r="CO113" s="186"/>
      <c r="CP113" s="186">
        <f>IF(AND(CP$24&lt;=$E113,CP$25&lt;=$E113),CP$26,IF(AND(CP$24&lt;=$E113,CP$25&gt;$E113),$E113-CP$24,0))-CP112-CP111-CP110</f>
        <v>0</v>
      </c>
      <c r="CQ113" s="186"/>
      <c r="CR113" s="186">
        <f>IF(AND(CR$24&lt;=$E113,CR$25&lt;=$E113),CR$26,IF(AND(CR$24&lt;=$E113,CR$25&gt;$E113),$E113-CR$24,0))-CR112-CR111-CR110</f>
        <v>0</v>
      </c>
      <c r="CS113" s="186"/>
      <c r="CT113" s="186">
        <f>IF(AND(CT$24&lt;=$E113,CT$25&lt;=$E113),CT$26,IF(AND(CT$24&lt;=$E113,CT$25&gt;$E113),$E113-CT$24,0))-CT112-CT111-CT110</f>
        <v>0</v>
      </c>
      <c r="CU113" s="186"/>
      <c r="CV113" s="186">
        <f>IF(AND(CV$24&lt;=$E113,CV$25&lt;=$E113),CV$26,IF(AND(CV$24&lt;=$E113,CV$25&gt;$E113),$E113-CV$24,0))-CV112-CV111-CV110</f>
        <v>0</v>
      </c>
      <c r="CW113" s="186"/>
      <c r="CX113" s="186">
        <f>IF(AND(CX$24&lt;=$E113,CX$25&lt;=$E113),CX$26,IF(AND(CX$24&lt;=$E113,CX$25&gt;$E113),$E113-CX$24,0))-CX112-CX111-CX110</f>
        <v>0</v>
      </c>
      <c r="CY113" s="186"/>
      <c r="CZ113" s="186">
        <f>IF(AND(CZ$24&lt;=$E113,CZ$25&lt;=$E113),CZ$26,IF(AND(CZ$24&lt;=$E113,CZ$25&gt;$E113),$E113-CZ$24,0))-CZ112-CZ111-CZ110</f>
        <v>0</v>
      </c>
      <c r="DA113" s="186"/>
      <c r="DB113" s="186">
        <f>IF(AND(DB$24&lt;=$E113,DB$25&lt;=$E113),DB$26,IF(AND(DB$24&lt;=$E113,DB$25&gt;$E113),$E113-DB$24,0))-DB112-DB111-DB110</f>
        <v>0</v>
      </c>
      <c r="DC113" s="186"/>
      <c r="DD113" s="186">
        <f>IF(AND(DD$24&lt;=$E113,DD$25&lt;=$E113),DD$26,IF(AND(DD$24&lt;=$E113,DD$25&gt;$E113),$E113-DD$24,0))-DD112-DD111-DD110</f>
        <v>0</v>
      </c>
      <c r="DE113" s="186"/>
      <c r="DF113" s="186">
        <f>IF(AND(DF$24&lt;=$E113,DF$25&lt;=$E113),DF$26,IF(AND(DF$24&lt;=$E113,DF$25&gt;$E113),$E113-DF$24,0))-DF112-DF111-DF110</f>
        <v>0</v>
      </c>
      <c r="DG113" s="186"/>
      <c r="DH113" s="186">
        <f>IF(AND(DH$24&lt;=$E113,DH$25&lt;=$E113),DH$26,IF(AND(DH$24&lt;=$E113,DH$25&gt;$E113),$E113-DH$24,0))-DH112-DH111-DH110</f>
        <v>0</v>
      </c>
      <c r="DI113" s="186"/>
      <c r="DJ113" s="186">
        <f>IF(AND(DJ$24&lt;=$E113,DJ$25&lt;=$E113),DJ$26,IF(AND(DJ$24&lt;=$E113,DJ$25&gt;$E113),$E113-DJ$24,0))-DJ112-DJ111-DJ110</f>
        <v>0</v>
      </c>
      <c r="DK113" s="186"/>
      <c r="DL113" s="186">
        <f>IF(AND(DL$24&lt;=$E113,DL$25&lt;=$E113),DL$26,IF(AND(DL$24&lt;=$E113,DL$25&gt;$E113),$E113-DL$24,0))-DL112-DL111-DL110</f>
        <v>0</v>
      </c>
      <c r="DM113" s="186"/>
      <c r="DN113" s="186">
        <f>IF(AND(DN$24&lt;=$E113,DN$25&lt;=$E113),DN$26,IF(AND(DN$24&lt;=$E113,DN$25&gt;$E113),$E113-DN$24,0))-DN112-DN111-DN110</f>
        <v>0</v>
      </c>
      <c r="DO113" s="186"/>
      <c r="DP113" s="186">
        <f>IF(AND(DP$24&lt;=$E113,DP$25&lt;=$E113),DP$26,IF(AND(DP$24&lt;=$E113,DP$25&gt;$E113),$E113-DP$24,0))-DP112-DP111-DP110</f>
        <v>0</v>
      </c>
      <c r="DQ113" s="186"/>
      <c r="DR113" s="186">
        <f>IF(AND(DR$24&lt;=$E113,DR$25&lt;=$E113),DR$26,IF(AND(DR$24&lt;=$E113,DR$25&gt;$E113),$E113-DR$24,0))-DR112-DR111-DR110</f>
        <v>0</v>
      </c>
      <c r="DS113" s="186"/>
      <c r="DT113" s="186">
        <f>IF(AND(DT$24&lt;=$E113,DT$25&lt;=$E113),DT$26,IF(AND(DT$24&lt;=$E113,DT$25&gt;$E113),$E113-DT$24,0))-DT112-DT111-DT110</f>
        <v>0</v>
      </c>
      <c r="DU113" s="186"/>
      <c r="DV113" s="186">
        <f>IF(AND(DV$24&lt;=$E113,DV$25&lt;=$E113),DV$26,IF(AND(DV$24&lt;=$E113,DV$25&gt;$E113),$E113-DV$24,0))-DV112-DV111-DV110</f>
        <v>0</v>
      </c>
      <c r="DW113" s="186"/>
      <c r="DX113" s="186">
        <f>IF(AND(DX$24&lt;=$E113,DX$25&lt;=$E113),DX$26,IF(AND(DX$24&lt;=$E113,DX$25&gt;$E113),$E113-DX$24,0))-DX112-DX111-DX110</f>
        <v>0</v>
      </c>
      <c r="DY113" s="186"/>
      <c r="DZ113" s="178">
        <f t="shared" si="5"/>
        <v>0</v>
      </c>
    </row>
    <row r="114" spans="2:130" ht="11.25" hidden="1" customHeight="1" x14ac:dyDescent="0.2">
      <c r="B114" s="333"/>
      <c r="C114" s="336"/>
      <c r="D114" s="179"/>
      <c r="E114" s="180">
        <v>1000</v>
      </c>
      <c r="F114" s="186">
        <f>IF(AND(F$24&lt;=$E114,F$25&lt;=$E114),F$26,IF(AND(F$24&lt;=$E114,F$25&gt;$E114),$E114-F$24,0))-F113-F112-F111-F110</f>
        <v>9.5199999999999818</v>
      </c>
      <c r="G114" s="186"/>
      <c r="H114" s="186">
        <f>IF(AND(H$24&lt;=$E114,H$25&lt;=$E114),H$26,IF(AND(H$24&lt;=$E114,H$25&gt;$E114),$E114-H$24,0))-H113-H112-H111-H110</f>
        <v>14.780000000000086</v>
      </c>
      <c r="I114" s="186"/>
      <c r="J114" s="186">
        <f>IF(AND(J$24&lt;=$E114,J$25&lt;=$E114),J$26,IF(AND(J$24&lt;=$E114,J$25&gt;$E114),$E114-J$24,0))-J113-J112-J111-J110</f>
        <v>14.059999999999945</v>
      </c>
      <c r="K114" s="186"/>
      <c r="L114" s="186">
        <f>IF(AND(L$24&lt;=$E114,L$25&lt;=$E114),L$26,IF(AND(L$24&lt;=$E114,L$25&gt;$E114),$E114-L$24,0))-L113-L112-L111-L110</f>
        <v>16.899999999999977</v>
      </c>
      <c r="M114" s="186"/>
      <c r="N114" s="186">
        <f>IF(AND(N$24&lt;=$E114,N$25&lt;=$E114),N$26,IF(AND(N$24&lt;=$E114,N$25&gt;$E114),$E114-N$24,0))-N113-N112-N111-N110</f>
        <v>8.8899999999999864</v>
      </c>
      <c r="O114" s="186"/>
      <c r="P114" s="186">
        <f>IF(AND(P$24&lt;=$E114,P$25&lt;=$E114),P$26,IF(AND(P$24&lt;=$E114,P$25&gt;$E114),$E114-P$24,0))-P113-P112-P111-P110</f>
        <v>6.2000000000000455</v>
      </c>
      <c r="Q114" s="186"/>
      <c r="R114" s="186">
        <f>IF(AND(R$24&lt;=$E114,R$25&lt;=$E114),R$26,IF(AND(R$24&lt;=$E114,R$25&gt;$E114),$E114-R$24,0))-R113-R112-R111-R110</f>
        <v>1.7300000000000182</v>
      </c>
      <c r="S114" s="186"/>
      <c r="T114" s="186">
        <f>IF(AND(T$24&lt;=$E114,T$25&lt;=$E114),T$26,IF(AND(T$24&lt;=$E114,T$25&gt;$E114),$E114-T$24,0))-T113-T112-T111-T110</f>
        <v>7.2400000000000091</v>
      </c>
      <c r="U114" s="186"/>
      <c r="V114" s="186">
        <f>IF(AND(V$24&lt;=$E114,V$25&lt;=$E114),V$26,IF(AND(V$24&lt;=$E114,V$25&gt;$E114),$E114-V$24,0))-V113-V112-V111-V110</f>
        <v>15.110000000000014</v>
      </c>
      <c r="W114" s="186"/>
      <c r="X114" s="186">
        <f>IF(AND(X$24&lt;=$E114,X$25&lt;=$E114),X$26,IF(AND(X$24&lt;=$E114,X$25&gt;$E114),$E114-X$24,0))-X113-X112-X111-X110</f>
        <v>17.029999999999973</v>
      </c>
      <c r="Y114" s="186"/>
      <c r="Z114" s="186">
        <f>IF(AND(Z$24&lt;=$E114,Z$25&lt;=$E114),Z$26,IF(AND(Z$24&lt;=$E114,Z$25&gt;$E114),$E114-Z$24,0))-Z113-Z112-Z111-Z110</f>
        <v>15.139999999999986</v>
      </c>
      <c r="AA114" s="186"/>
      <c r="AB114" s="186">
        <f>IF(AND(AB$24&lt;=$E114,AB$25&lt;=$E114),AB$26,IF(AND(AB$24&lt;=$E114,AB$25&gt;$E114),$E114-AB$24,0))-AB113-AB112-AB111-AB110</f>
        <v>9.2400000000000091</v>
      </c>
      <c r="AC114" s="186"/>
      <c r="AD114" s="186">
        <f>IF(AND(AD$24&lt;=$E114,AD$25&lt;=$E114),AD$26,IF(AND(AD$24&lt;=$E114,AD$25&gt;$E114),$E114-AD$24,0))-AD113-AD112-AD111-AD110</f>
        <v>6.1399999999999864</v>
      </c>
      <c r="AE114" s="186"/>
      <c r="AF114" s="186">
        <f>IF(AND(AF$24&lt;=$E114,AF$25&lt;=$E114),AF$26,IF(AND(AF$24&lt;=$E114,AF$25&gt;$E114),$E114-AF$24,0))-AF113-AF112-AF111-AF110</f>
        <v>9.1000000000000227</v>
      </c>
      <c r="AG114" s="186"/>
      <c r="AH114" s="186">
        <f>IF(AND(AH$24&lt;=$E114,AH$25&lt;=$E114),AH$26,IF(AND(AH$24&lt;=$E114,AH$25&gt;$E114),$E114-AH$24,0))-AH113-AH112-AH111-AH110</f>
        <v>6.0499999999999545</v>
      </c>
      <c r="AI114" s="186"/>
      <c r="AJ114" s="186">
        <f>IF(AND(AJ$24&lt;=$E114,AJ$25&lt;=$E114),AJ$26,IF(AND(AJ$24&lt;=$E114,AJ$25&gt;$E114),$E114-AJ$24,0))-AJ113-AJ112-AJ111-AJ110</f>
        <v>0</v>
      </c>
      <c r="AK114" s="186"/>
      <c r="AL114" s="186">
        <f>IF(AND(AL$24&lt;=$E114,AL$25&lt;=$E114),AL$26,IF(AND(AL$24&lt;=$E114,AL$25&gt;$E114),$E114-AL$24,0))-AL113-AL112-AL111-AL110</f>
        <v>1.7699999999999818</v>
      </c>
      <c r="AM114" s="186"/>
      <c r="AN114" s="186">
        <f>IF(AND(AN$24&lt;=$E114,AN$25&lt;=$E114),AN$26,IF(AND(AN$24&lt;=$E114,AN$25&gt;$E114),$E114-AN$24,0))-AN113-AN112-AN111-AN110</f>
        <v>0</v>
      </c>
      <c r="AO114" s="186"/>
      <c r="AP114" s="186">
        <f>IF(AND(AP$24&lt;=$E114,AP$25&lt;=$E114),AP$26,IF(AND(AP$24&lt;=$E114,AP$25&gt;$E114),$E114-AP$24,0))-AP113-AP112-AP111-AP110</f>
        <v>19.700000000000045</v>
      </c>
      <c r="AQ114" s="186"/>
      <c r="AR114" s="186">
        <f>IF(AND(AR$24&lt;=$E114,AR$25&lt;=$E114),AR$26,IF(AND(AR$24&lt;=$E114,AR$25&gt;$E114),$E114-AR$24,0))-AR113-AR112-AR111-AR110</f>
        <v>0.25999999999999091</v>
      </c>
      <c r="AS114" s="186"/>
      <c r="AT114" s="186">
        <f>IF(AND(AT$24&lt;=$E114,AT$25&lt;=$E114),AT$26,IF(AND(AT$24&lt;=$E114,AT$25&gt;$E114),$E114-AT$24,0))-AT113-AT112-AT111-AT110</f>
        <v>0</v>
      </c>
      <c r="AU114" s="186"/>
      <c r="AV114" s="186">
        <f>IF(AND(AV$24&lt;=$E114,AV$25&lt;=$E114),AV$26,IF(AND(AV$24&lt;=$E114,AV$25&gt;$E114),$E114-AV$24,0))-AV113-AV112-AV111-AV110</f>
        <v>0</v>
      </c>
      <c r="AW114" s="186"/>
      <c r="AX114" s="186">
        <f>IF(AND(AX$24&lt;=$E114,AX$25&lt;=$E114),AX$26,IF(AND(AX$24&lt;=$E114,AX$25&gt;$E114),$E114-AX$24,0))-AX113-AX112-AX111-AX110</f>
        <v>0</v>
      </c>
      <c r="AY114" s="186"/>
      <c r="AZ114" s="186">
        <f>IF(AND(AZ$24&lt;=$E114,AZ$25&lt;=$E114),AZ$26,IF(AND(AZ$24&lt;=$E114,AZ$25&gt;$E114),$E114-AZ$24,0))-AZ113-AZ112-AZ111-AZ110</f>
        <v>0</v>
      </c>
      <c r="BA114" s="186"/>
      <c r="BB114" s="186">
        <f>IF(AND(BB$24&lt;=$E114,BB$25&lt;=$E114),BB$26,IF(AND(BB$24&lt;=$E114,BB$25&gt;$E114),$E114-BB$24,0))-BB113-BB112-BB111-BB110</f>
        <v>0</v>
      </c>
      <c r="BC114" s="186"/>
      <c r="BD114" s="186">
        <f>IF(AND(BD$24&lt;=$E114,BD$25&lt;=$E114),BD$26,IF(AND(BD$24&lt;=$E114,BD$25&gt;$E114),$E114-BD$24,0))-BD113-BD112-BD111-BD110</f>
        <v>0</v>
      </c>
      <c r="BE114" s="186"/>
      <c r="BF114" s="186">
        <f>IF(AND(BF$24&lt;=$E114,BF$25&lt;=$E114),BF$26,IF(AND(BF$24&lt;=$E114,BF$25&gt;$E114),$E114-BF$24,0))-BF113-BF112-BF111-BF110</f>
        <v>0</v>
      </c>
      <c r="BG114" s="186"/>
      <c r="BH114" s="186">
        <f>IF(AND(BH$24&lt;=$E114,BH$25&lt;=$E114),BH$26,IF(AND(BH$24&lt;=$E114,BH$25&gt;$E114),$E114-BH$24,0))-BH113-BH112-BH111-BH110</f>
        <v>0</v>
      </c>
      <c r="BI114" s="186"/>
      <c r="BJ114" s="186">
        <f>IF(AND(BJ$24&lt;=$E114,BJ$25&lt;=$E114),BJ$26,IF(AND(BJ$24&lt;=$E114,BJ$25&gt;$E114),$E114-BJ$24,0))-BJ113-BJ112-BJ111-BJ110</f>
        <v>0</v>
      </c>
      <c r="BK114" s="186"/>
      <c r="BL114" s="186">
        <f>IF(AND(BL$24&lt;=$E114,BL$25&lt;=$E114),BL$26,IF(AND(BL$24&lt;=$E114,BL$25&gt;$E114),$E114-BL$24,0))-BL113-BL112-BL111-BL110</f>
        <v>0</v>
      </c>
      <c r="BM114" s="186"/>
      <c r="BN114" s="186">
        <f>IF(AND(BN$24&lt;=$E114,BN$25&lt;=$E114),BN$26,IF(AND(BN$24&lt;=$E114,BN$25&gt;$E114),$E114-BN$24,0))-BN113-BN112-BN111-BN110</f>
        <v>0</v>
      </c>
      <c r="BO114" s="186"/>
      <c r="BP114" s="186">
        <f>IF(AND(BP$24&lt;=$E114,BP$25&lt;=$E114),BP$26,IF(AND(BP$24&lt;=$E114,BP$25&gt;$E114),$E114-BP$24,0))-BP113-BP112-BP111-BP110</f>
        <v>0</v>
      </c>
      <c r="BQ114" s="186"/>
      <c r="BR114" s="186">
        <f>IF(AND(BR$24&lt;=$E114,BR$25&lt;=$E114),BR$26,IF(AND(BR$24&lt;=$E114,BR$25&gt;$E114),$E114-BR$24,0))-BR113-BR112-BR111-BR110</f>
        <v>0</v>
      </c>
      <c r="BS114" s="186"/>
      <c r="BT114" s="186">
        <f>IF(AND(BT$24&lt;=$E114,BT$25&lt;=$E114),BT$26,IF(AND(BT$24&lt;=$E114,BT$25&gt;$E114),$E114-BT$24,0))-BT113-BT112-BT111-BT110</f>
        <v>0</v>
      </c>
      <c r="BU114" s="186"/>
      <c r="BV114" s="186">
        <f>IF(AND(BV$24&lt;=$E114,BV$25&lt;=$E114),BV$26,IF(AND(BV$24&lt;=$E114,BV$25&gt;$E114),$E114-BV$24,0))-BV113-BV112-BV111-BV110</f>
        <v>0</v>
      </c>
      <c r="BW114" s="186"/>
      <c r="BX114" s="186">
        <f>IF(AND(BX$24&lt;=$E114,BX$25&lt;=$E114),BX$26,IF(AND(BX$24&lt;=$E114,BX$25&gt;$E114),$E114-BX$24,0))-BX113-BX112-BX111-BX110</f>
        <v>0</v>
      </c>
      <c r="BY114" s="186"/>
      <c r="BZ114" s="186">
        <f>IF(AND(BZ$24&lt;=$E114,BZ$25&lt;=$E114),BZ$26,IF(AND(BZ$24&lt;=$E114,BZ$25&gt;$E114),$E114-BZ$24,0))-BZ113-BZ112-BZ111-BZ110</f>
        <v>0</v>
      </c>
      <c r="CA114" s="186"/>
      <c r="CB114" s="186">
        <f>IF(AND(CB$24&lt;=$E114,CB$25&lt;=$E114),CB$26,IF(AND(CB$24&lt;=$E114,CB$25&gt;$E114),$E114-CB$24,0))-CB113-CB112-CB111-CB110</f>
        <v>0</v>
      </c>
      <c r="CC114" s="186"/>
      <c r="CD114" s="186">
        <f>IF(AND(CD$24&lt;=$E114,CD$25&lt;=$E114),CD$26,IF(AND(CD$24&lt;=$E114,CD$25&gt;$E114),$E114-CD$24,0))-CD113-CD112-CD111-CD110</f>
        <v>0</v>
      </c>
      <c r="CE114" s="186"/>
      <c r="CF114" s="186">
        <f>IF(AND(CF$24&lt;=$E114,CF$25&lt;=$E114),CF$26,IF(AND(CF$24&lt;=$E114,CF$25&gt;$E114),$E114-CF$24,0))-CF113-CF112-CF111-CF110</f>
        <v>0</v>
      </c>
      <c r="CG114" s="186"/>
      <c r="CH114" s="186">
        <f>IF(AND(CH$24&lt;=$E114,CH$25&lt;=$E114),CH$26,IF(AND(CH$24&lt;=$E114,CH$25&gt;$E114),$E114-CH$24,0))-CH113-CH112-CH111-CH110</f>
        <v>0</v>
      </c>
      <c r="CI114" s="186"/>
      <c r="CJ114" s="186">
        <f>IF(AND(CJ$24&lt;=$E114,CJ$25&lt;=$E114),CJ$26,IF(AND(CJ$24&lt;=$E114,CJ$25&gt;$E114),$E114-CJ$24,0))-CJ113-CJ112-CJ111-CJ110</f>
        <v>0</v>
      </c>
      <c r="CK114" s="186"/>
      <c r="CL114" s="186">
        <f>IF(AND(CL$24&lt;=$E114,CL$25&lt;=$E114),CL$26,IF(AND(CL$24&lt;=$E114,CL$25&gt;$E114),$E114-CL$24,0))-CL113-CL112-CL111-CL110</f>
        <v>0</v>
      </c>
      <c r="CM114" s="186"/>
      <c r="CN114" s="186">
        <f>IF(AND(CN$24&lt;=$E114,CN$25&lt;=$E114),CN$26,IF(AND(CN$24&lt;=$E114,CN$25&gt;$E114),$E114-CN$24,0))-CN113-CN112-CN111-CN110</f>
        <v>0</v>
      </c>
      <c r="CO114" s="186"/>
      <c r="CP114" s="186">
        <f>IF(AND(CP$24&lt;=$E114,CP$25&lt;=$E114),CP$26,IF(AND(CP$24&lt;=$E114,CP$25&gt;$E114),$E114-CP$24,0))-CP113-CP112-CP111-CP110</f>
        <v>0</v>
      </c>
      <c r="CQ114" s="186"/>
      <c r="CR114" s="186">
        <f>IF(AND(CR$24&lt;=$E114,CR$25&lt;=$E114),CR$26,IF(AND(CR$24&lt;=$E114,CR$25&gt;$E114),$E114-CR$24,0))-CR113-CR112-CR111-CR110</f>
        <v>0</v>
      </c>
      <c r="CS114" s="186"/>
      <c r="CT114" s="186">
        <f>IF(AND(CT$24&lt;=$E114,CT$25&lt;=$E114),CT$26,IF(AND(CT$24&lt;=$E114,CT$25&gt;$E114),$E114-CT$24,0))-CT113-CT112-CT111-CT110</f>
        <v>0</v>
      </c>
      <c r="CU114" s="186"/>
      <c r="CV114" s="186">
        <f>IF(AND(CV$24&lt;=$E114,CV$25&lt;=$E114),CV$26,IF(AND(CV$24&lt;=$E114,CV$25&gt;$E114),$E114-CV$24,0))-CV113-CV112-CV111-CV110</f>
        <v>0</v>
      </c>
      <c r="CW114" s="186"/>
      <c r="CX114" s="186">
        <f>IF(AND(CX$24&lt;=$E114,CX$25&lt;=$E114),CX$26,IF(AND(CX$24&lt;=$E114,CX$25&gt;$E114),$E114-CX$24,0))-CX113-CX112-CX111-CX110</f>
        <v>0</v>
      </c>
      <c r="CY114" s="186"/>
      <c r="CZ114" s="186">
        <f>IF(AND(CZ$24&lt;=$E114,CZ$25&lt;=$E114),CZ$26,IF(AND(CZ$24&lt;=$E114,CZ$25&gt;$E114),$E114-CZ$24,0))-CZ113-CZ112-CZ111-CZ110</f>
        <v>0</v>
      </c>
      <c r="DA114" s="186"/>
      <c r="DB114" s="186">
        <f>IF(AND(DB$24&lt;=$E114,DB$25&lt;=$E114),DB$26,IF(AND(DB$24&lt;=$E114,DB$25&gt;$E114),$E114-DB$24,0))-DB113-DB112-DB111-DB110</f>
        <v>0</v>
      </c>
      <c r="DC114" s="186"/>
      <c r="DD114" s="186">
        <f>IF(AND(DD$24&lt;=$E114,DD$25&lt;=$E114),DD$26,IF(AND(DD$24&lt;=$E114,DD$25&gt;$E114),$E114-DD$24,0))-DD113-DD112-DD111-DD110</f>
        <v>0</v>
      </c>
      <c r="DE114" s="186"/>
      <c r="DF114" s="186">
        <f>IF(AND(DF$24&lt;=$E114,DF$25&lt;=$E114),DF$26,IF(AND(DF$24&lt;=$E114,DF$25&gt;$E114),$E114-DF$24,0))-DF113-DF112-DF111-DF110</f>
        <v>0</v>
      </c>
      <c r="DG114" s="186"/>
      <c r="DH114" s="186">
        <f>IF(AND(DH$24&lt;=$E114,DH$25&lt;=$E114),DH$26,IF(AND(DH$24&lt;=$E114,DH$25&gt;$E114),$E114-DH$24,0))-DH113-DH112-DH111-DH110</f>
        <v>0</v>
      </c>
      <c r="DI114" s="186"/>
      <c r="DJ114" s="186">
        <f>IF(AND(DJ$24&lt;=$E114,DJ$25&lt;=$E114),DJ$26,IF(AND(DJ$24&lt;=$E114,DJ$25&gt;$E114),$E114-DJ$24,0))-DJ113-DJ112-DJ111-DJ110</f>
        <v>0</v>
      </c>
      <c r="DK114" s="186"/>
      <c r="DL114" s="186">
        <f>IF(AND(DL$24&lt;=$E114,DL$25&lt;=$E114),DL$26,IF(AND(DL$24&lt;=$E114,DL$25&gt;$E114),$E114-DL$24,0))-DL113-DL112-DL111-DL110</f>
        <v>0</v>
      </c>
      <c r="DM114" s="186"/>
      <c r="DN114" s="186">
        <f>IF(AND(DN$24&lt;=$E114,DN$25&lt;=$E114),DN$26,IF(AND(DN$24&lt;=$E114,DN$25&gt;$E114),$E114-DN$24,0))-DN113-DN112-DN111-DN110</f>
        <v>0</v>
      </c>
      <c r="DO114" s="186"/>
      <c r="DP114" s="186">
        <f>IF(AND(DP$24&lt;=$E114,DP$25&lt;=$E114),DP$26,IF(AND(DP$24&lt;=$E114,DP$25&gt;$E114),$E114-DP$24,0))-DP113-DP112-DP111-DP110</f>
        <v>0</v>
      </c>
      <c r="DQ114" s="186"/>
      <c r="DR114" s="186">
        <f>IF(AND(DR$24&lt;=$E114,DR$25&lt;=$E114),DR$26,IF(AND(DR$24&lt;=$E114,DR$25&gt;$E114),$E114-DR$24,0))-DR113-DR112-DR111-DR110</f>
        <v>0</v>
      </c>
      <c r="DS114" s="186"/>
      <c r="DT114" s="186">
        <f>IF(AND(DT$24&lt;=$E114,DT$25&lt;=$E114),DT$26,IF(AND(DT$24&lt;=$E114,DT$25&gt;$E114),$E114-DT$24,0))-DT113-DT112-DT111-DT110</f>
        <v>0</v>
      </c>
      <c r="DU114" s="186"/>
      <c r="DV114" s="186">
        <f>IF(AND(DV$24&lt;=$E114,DV$25&lt;=$E114),DV$26,IF(AND(DV$24&lt;=$E114,DV$25&gt;$E114),$E114-DV$24,0))-DV113-DV112-DV111-DV110</f>
        <v>0</v>
      </c>
      <c r="DW114" s="186"/>
      <c r="DX114" s="186">
        <f>IF(AND(DX$24&lt;=$E114,DX$25&lt;=$E114),DX$26,IF(AND(DX$24&lt;=$E114,DX$25&gt;$E114),$E114-DX$24,0))-DX113-DX112-DX111-DX110</f>
        <v>0</v>
      </c>
      <c r="DY114" s="186"/>
      <c r="DZ114" s="178">
        <f t="shared" si="5"/>
        <v>178.86</v>
      </c>
    </row>
    <row r="115" spans="2:130" ht="11.25" hidden="1" customHeight="1" x14ac:dyDescent="0.2">
      <c r="B115" s="333"/>
      <c r="C115" s="336"/>
      <c r="D115" s="179"/>
      <c r="E115" s="180">
        <v>1200</v>
      </c>
      <c r="F115" s="186">
        <f>IF(AND(F$24&lt;=$E115,F$25&lt;=$E115),F$26,IF(AND(F$24&lt;=$E115,F$25&gt;$E115),$E115-F$24,0))-F114-F113-F112-F111-F110</f>
        <v>0</v>
      </c>
      <c r="G115" s="186"/>
      <c r="H115" s="186">
        <f>IF(AND(H$24&lt;=$E115,H$25&lt;=$E115),H$26,IF(AND(H$24&lt;=$E115,H$25&gt;$E115),$E115-H$24,0))-H114-H113-H112-H111-H110</f>
        <v>0</v>
      </c>
      <c r="I115" s="186"/>
      <c r="J115" s="186">
        <f>IF(AND(J$24&lt;=$E115,J$25&lt;=$E115),J$26,IF(AND(J$24&lt;=$E115,J$25&gt;$E115),$E115-J$24,0))-J114-J113-J112-J111-J110</f>
        <v>0</v>
      </c>
      <c r="K115" s="186"/>
      <c r="L115" s="186">
        <f>IF(AND(L$24&lt;=$E115,L$25&lt;=$E115),L$26,IF(AND(L$24&lt;=$E115,L$25&gt;$E115),$E115-L$24,0))-L114-L113-L112-L111-L110</f>
        <v>0</v>
      </c>
      <c r="M115" s="186"/>
      <c r="N115" s="186">
        <f>IF(AND(N$24&lt;=$E115,N$25&lt;=$E115),N$26,IF(AND(N$24&lt;=$E115,N$25&gt;$E115),$E115-N$24,0))-N114-N113-N112-N111-N110</f>
        <v>0</v>
      </c>
      <c r="O115" s="186"/>
      <c r="P115" s="186">
        <f>IF(AND(P$24&lt;=$E115,P$25&lt;=$E115),P$26,IF(AND(P$24&lt;=$E115,P$25&gt;$E115),$E115-P$24,0))-P114-P113-P112-P111-P110</f>
        <v>0</v>
      </c>
      <c r="Q115" s="186"/>
      <c r="R115" s="186">
        <f>IF(AND(R$24&lt;=$E115,R$25&lt;=$E115),R$26,IF(AND(R$24&lt;=$E115,R$25&gt;$E115),$E115-R$24,0))-R114-R113-R112-R111-R110</f>
        <v>0</v>
      </c>
      <c r="S115" s="186"/>
      <c r="T115" s="186">
        <f>IF(AND(T$24&lt;=$E115,T$25&lt;=$E115),T$26,IF(AND(T$24&lt;=$E115,T$25&gt;$E115),$E115-T$24,0))-T114-T113-T112-T111-T110</f>
        <v>0</v>
      </c>
      <c r="U115" s="186"/>
      <c r="V115" s="186">
        <f>IF(AND(V$24&lt;=$E115,V$25&lt;=$E115),V$26,IF(AND(V$24&lt;=$E115,V$25&gt;$E115),$E115-V$24,0))-V114-V113-V112-V111-V110</f>
        <v>0</v>
      </c>
      <c r="W115" s="186"/>
      <c r="X115" s="186">
        <f>IF(AND(X$24&lt;=$E115,X$25&lt;=$E115),X$26,IF(AND(X$24&lt;=$E115,X$25&gt;$E115),$E115-X$24,0))-X114-X113-X112-X111-X110</f>
        <v>0</v>
      </c>
      <c r="Y115" s="186"/>
      <c r="Z115" s="186">
        <f>IF(AND(Z$24&lt;=$E115,Z$25&lt;=$E115),Z$26,IF(AND(Z$24&lt;=$E115,Z$25&gt;$E115),$E115-Z$24,0))-Z114-Z113-Z112-Z111-Z110</f>
        <v>0</v>
      </c>
      <c r="AA115" s="186"/>
      <c r="AB115" s="186">
        <f>IF(AND(AB$24&lt;=$E115,AB$25&lt;=$E115),AB$26,IF(AND(AB$24&lt;=$E115,AB$25&gt;$E115),$E115-AB$24,0))-AB114-AB113-AB112-AB111-AB110</f>
        <v>0</v>
      </c>
      <c r="AC115" s="186"/>
      <c r="AD115" s="186">
        <f>IF(AND(AD$24&lt;=$E115,AD$25&lt;=$E115),AD$26,IF(AND(AD$24&lt;=$E115,AD$25&gt;$E115),$E115-AD$24,0))-AD114-AD113-AD112-AD111-AD110</f>
        <v>0</v>
      </c>
      <c r="AE115" s="186"/>
      <c r="AF115" s="186">
        <f>IF(AND(AF$24&lt;=$E115,AF$25&lt;=$E115),AF$26,IF(AND(AF$24&lt;=$E115,AF$25&gt;$E115),$E115-AF$24,0))-AF114-AF113-AF112-AF111-AF110</f>
        <v>0</v>
      </c>
      <c r="AG115" s="186"/>
      <c r="AH115" s="186">
        <f>IF(AND(AH$24&lt;=$E115,AH$25&lt;=$E115),AH$26,IF(AND(AH$24&lt;=$E115,AH$25&gt;$E115),$E115-AH$24,0))-AH114-AH113-AH112-AH111-AH110</f>
        <v>0</v>
      </c>
      <c r="AI115" s="186"/>
      <c r="AJ115" s="186">
        <f>IF(AND(AJ$24&lt;=$E115,AJ$25&lt;=$E115),AJ$26,IF(AND(AJ$24&lt;=$E115,AJ$25&gt;$E115),$E115-AJ$24,0))-AJ114-AJ113-AJ112-AJ111-AJ110</f>
        <v>0</v>
      </c>
      <c r="AK115" s="186"/>
      <c r="AL115" s="186">
        <f>IF(AND(AL$24&lt;=$E115,AL$25&lt;=$E115),AL$26,IF(AND(AL$24&lt;=$E115,AL$25&gt;$E115),$E115-AL$24,0))-AL114-AL113-AL112-AL111-AL110</f>
        <v>0</v>
      </c>
      <c r="AM115" s="186"/>
      <c r="AN115" s="186">
        <f>IF(AND(AN$24&lt;=$E115,AN$25&lt;=$E115),AN$26,IF(AND(AN$24&lt;=$E115,AN$25&gt;$E115),$E115-AN$24,0))-AN114-AN113-AN112-AN111-AN110</f>
        <v>0</v>
      </c>
      <c r="AO115" s="186"/>
      <c r="AP115" s="186">
        <f>IF(AND(AP$24&lt;=$E115,AP$25&lt;=$E115),AP$26,IF(AND(AP$24&lt;=$E115,AP$25&gt;$E115),$E115-AP$24,0))-AP114-AP113-AP112-AP111-AP110</f>
        <v>0</v>
      </c>
      <c r="AQ115" s="186"/>
      <c r="AR115" s="186">
        <f>IF(AND(AR$24&lt;=$E115,AR$25&lt;=$E115),AR$26,IF(AND(AR$24&lt;=$E115,AR$25&gt;$E115),$E115-AR$24,0))-AR114-AR113-AR112-AR111-AR110</f>
        <v>18.009999999999991</v>
      </c>
      <c r="AS115" s="186"/>
      <c r="AT115" s="186">
        <f>IF(AND(AT$24&lt;=$E115,AT$25&lt;=$E115),AT$26,IF(AND(AT$24&lt;=$E115,AT$25&gt;$E115),$E115-AT$24,0))-AT114-AT113-AT112-AT111-AT110</f>
        <v>12.259999999999991</v>
      </c>
      <c r="AU115" s="186"/>
      <c r="AV115" s="186">
        <f>IF(AND(AV$24&lt;=$E115,AV$25&lt;=$E115),AV$26,IF(AND(AV$24&lt;=$E115,AV$25&gt;$E115),$E115-AV$24,0))-AV114-AV113-AV112-AV111-AV110</f>
        <v>14.549999999999955</v>
      </c>
      <c r="AW115" s="186"/>
      <c r="AX115" s="186">
        <f>IF(AND(AX$24&lt;=$E115,AX$25&lt;=$E115),AX$26,IF(AND(AX$24&lt;=$E115,AX$25&gt;$E115),$E115-AX$24,0))-AX114-AX113-AX112-AX111-AX110</f>
        <v>11.330000000000155</v>
      </c>
      <c r="AY115" s="186"/>
      <c r="AZ115" s="186">
        <f>IF(AND(AZ$24&lt;=$E115,AZ$25&lt;=$E115),AZ$26,IF(AND(AZ$24&lt;=$E115,AZ$25&gt;$E115),$E115-AZ$24,0))-AZ114-AZ113-AZ112-AZ111-AZ110</f>
        <v>15.019999999999982</v>
      </c>
      <c r="BA115" s="186"/>
      <c r="BB115" s="186">
        <f>IF(AND(BB$24&lt;=$E115,BB$25&lt;=$E115),BB$26,IF(AND(BB$24&lt;=$E115,BB$25&gt;$E115),$E115-BB$24,0))-BB114-BB113-BB112-BB111-BB110</f>
        <v>0</v>
      </c>
      <c r="BC115" s="186"/>
      <c r="BD115" s="186">
        <f>IF(AND(BD$24&lt;=$E115,BD$25&lt;=$E115),BD$26,IF(AND(BD$24&lt;=$E115,BD$25&gt;$E115),$E115-BD$24,0))-BD114-BD113-BD112-BD111-BD110</f>
        <v>0</v>
      </c>
      <c r="BE115" s="186"/>
      <c r="BF115" s="186">
        <f>IF(AND(BF$24&lt;=$E115,BF$25&lt;=$E115),BF$26,IF(AND(BF$24&lt;=$E115,BF$25&gt;$E115),$E115-BF$24,0))-BF114-BF113-BF112-BF111-BF110</f>
        <v>0</v>
      </c>
      <c r="BG115" s="186"/>
      <c r="BH115" s="186">
        <f>IF(AND(BH$24&lt;=$E115,BH$25&lt;=$E115),BH$26,IF(AND(BH$24&lt;=$E115,BH$25&gt;$E115),$E115-BH$24,0))-BH114-BH113-BH112-BH111-BH110</f>
        <v>0</v>
      </c>
      <c r="BI115" s="186"/>
      <c r="BJ115" s="186">
        <f>IF(AND(BJ$24&lt;=$E115,BJ$25&lt;=$E115),BJ$26,IF(AND(BJ$24&lt;=$E115,BJ$25&gt;$E115),$E115-BJ$24,0))-BJ114-BJ113-BJ112-BJ111-BJ110</f>
        <v>0</v>
      </c>
      <c r="BK115" s="186"/>
      <c r="BL115" s="186">
        <f>IF(AND(BL$24&lt;=$E115,BL$25&lt;=$E115),BL$26,IF(AND(BL$24&lt;=$E115,BL$25&gt;$E115),$E115-BL$24,0))-BL114-BL113-BL112-BL111-BL110</f>
        <v>0</v>
      </c>
      <c r="BM115" s="186"/>
      <c r="BN115" s="186">
        <f>IF(AND(BN$24&lt;=$E115,BN$25&lt;=$E115),BN$26,IF(AND(BN$24&lt;=$E115,BN$25&gt;$E115),$E115-BN$24,0))-BN114-BN113-BN112-BN111-BN110</f>
        <v>0</v>
      </c>
      <c r="BO115" s="186"/>
      <c r="BP115" s="186">
        <f>IF(AND(BP$24&lt;=$E115,BP$25&lt;=$E115),BP$26,IF(AND(BP$24&lt;=$E115,BP$25&gt;$E115),$E115-BP$24,0))-BP114-BP113-BP112-BP111-BP110</f>
        <v>0</v>
      </c>
      <c r="BQ115" s="186"/>
      <c r="BR115" s="186">
        <f>IF(AND(BR$24&lt;=$E115,BR$25&lt;=$E115),BR$26,IF(AND(BR$24&lt;=$E115,BR$25&gt;$E115),$E115-BR$24,0))-BR114-BR113-BR112-BR111-BR110</f>
        <v>0</v>
      </c>
      <c r="BS115" s="186"/>
      <c r="BT115" s="186">
        <f>IF(AND(BT$24&lt;=$E115,BT$25&lt;=$E115),BT$26,IF(AND(BT$24&lt;=$E115,BT$25&gt;$E115),$E115-BT$24,0))-BT114-BT113-BT112-BT111-BT110</f>
        <v>0</v>
      </c>
      <c r="BU115" s="186"/>
      <c r="BV115" s="186">
        <f>IF(AND(BV$24&lt;=$E115,BV$25&lt;=$E115),BV$26,IF(AND(BV$24&lt;=$E115,BV$25&gt;$E115),$E115-BV$24,0))-BV114-BV113-BV112-BV111-BV110</f>
        <v>0</v>
      </c>
      <c r="BW115" s="186"/>
      <c r="BX115" s="186">
        <f>IF(AND(BX$24&lt;=$E115,BX$25&lt;=$E115),BX$26,IF(AND(BX$24&lt;=$E115,BX$25&gt;$E115),$E115-BX$24,0))-BX114-BX113-BX112-BX111-BX110</f>
        <v>0</v>
      </c>
      <c r="BY115" s="186"/>
      <c r="BZ115" s="186">
        <f>IF(AND(BZ$24&lt;=$E115,BZ$25&lt;=$E115),BZ$26,IF(AND(BZ$24&lt;=$E115,BZ$25&gt;$E115),$E115-BZ$24,0))-BZ114-BZ113-BZ112-BZ111-BZ110</f>
        <v>0</v>
      </c>
      <c r="CA115" s="186"/>
      <c r="CB115" s="186">
        <f>IF(AND(CB$24&lt;=$E115,CB$25&lt;=$E115),CB$26,IF(AND(CB$24&lt;=$E115,CB$25&gt;$E115),$E115-CB$24,0))-CB114-CB113-CB112-CB111-CB110</f>
        <v>0</v>
      </c>
      <c r="CC115" s="186"/>
      <c r="CD115" s="186">
        <f>IF(AND(CD$24&lt;=$E115,CD$25&lt;=$E115),CD$26,IF(AND(CD$24&lt;=$E115,CD$25&gt;$E115),$E115-CD$24,0))-CD114-CD113-CD112-CD111-CD110</f>
        <v>0</v>
      </c>
      <c r="CE115" s="186"/>
      <c r="CF115" s="186">
        <f>IF(AND(CF$24&lt;=$E115,CF$25&lt;=$E115),CF$26,IF(AND(CF$24&lt;=$E115,CF$25&gt;$E115),$E115-CF$24,0))-CF114-CF113-CF112-CF111-CF110</f>
        <v>0</v>
      </c>
      <c r="CG115" s="186"/>
      <c r="CH115" s="186">
        <f>IF(AND(CH$24&lt;=$E115,CH$25&lt;=$E115),CH$26,IF(AND(CH$24&lt;=$E115,CH$25&gt;$E115),$E115-CH$24,0))-CH114-CH113-CH112-CH111-CH110</f>
        <v>0</v>
      </c>
      <c r="CI115" s="186"/>
      <c r="CJ115" s="186">
        <f>IF(AND(CJ$24&lt;=$E115,CJ$25&lt;=$E115),CJ$26,IF(AND(CJ$24&lt;=$E115,CJ$25&gt;$E115),$E115-CJ$24,0))-CJ114-CJ113-CJ112-CJ111-CJ110</f>
        <v>0</v>
      </c>
      <c r="CK115" s="186"/>
      <c r="CL115" s="186">
        <f>IF(AND(CL$24&lt;=$E115,CL$25&lt;=$E115),CL$26,IF(AND(CL$24&lt;=$E115,CL$25&gt;$E115),$E115-CL$24,0))-CL114-CL113-CL112-CL111-CL110</f>
        <v>0</v>
      </c>
      <c r="CM115" s="186"/>
      <c r="CN115" s="186">
        <f>IF(AND(CN$24&lt;=$E115,CN$25&lt;=$E115),CN$26,IF(AND(CN$24&lt;=$E115,CN$25&gt;$E115),$E115-CN$24,0))-CN114-CN113-CN112-CN111-CN110</f>
        <v>0</v>
      </c>
      <c r="CO115" s="186"/>
      <c r="CP115" s="186">
        <f>IF(AND(CP$24&lt;=$E115,CP$25&lt;=$E115),CP$26,IF(AND(CP$24&lt;=$E115,CP$25&gt;$E115),$E115-CP$24,0))-CP114-CP113-CP112-CP111-CP110</f>
        <v>0</v>
      </c>
      <c r="CQ115" s="186"/>
      <c r="CR115" s="186">
        <f>IF(AND(CR$24&lt;=$E115,CR$25&lt;=$E115),CR$26,IF(AND(CR$24&lt;=$E115,CR$25&gt;$E115),$E115-CR$24,0))-CR114-CR113-CR112-CR111-CR110</f>
        <v>0</v>
      </c>
      <c r="CS115" s="186"/>
      <c r="CT115" s="186">
        <f>IF(AND(CT$24&lt;=$E115,CT$25&lt;=$E115),CT$26,IF(AND(CT$24&lt;=$E115,CT$25&gt;$E115),$E115-CT$24,0))-CT114-CT113-CT112-CT111-CT110</f>
        <v>0</v>
      </c>
      <c r="CU115" s="186"/>
      <c r="CV115" s="186">
        <f>IF(AND(CV$24&lt;=$E115,CV$25&lt;=$E115),CV$26,IF(AND(CV$24&lt;=$E115,CV$25&gt;$E115),$E115-CV$24,0))-CV114-CV113-CV112-CV111-CV110</f>
        <v>0</v>
      </c>
      <c r="CW115" s="186"/>
      <c r="CX115" s="186">
        <f>IF(AND(CX$24&lt;=$E115,CX$25&lt;=$E115),CX$26,IF(AND(CX$24&lt;=$E115,CX$25&gt;$E115),$E115-CX$24,0))-CX114-CX113-CX112-CX111-CX110</f>
        <v>0</v>
      </c>
      <c r="CY115" s="186"/>
      <c r="CZ115" s="186">
        <f>IF(AND(CZ$24&lt;=$E115,CZ$25&lt;=$E115),CZ$26,IF(AND(CZ$24&lt;=$E115,CZ$25&gt;$E115),$E115-CZ$24,0))-CZ114-CZ113-CZ112-CZ111-CZ110</f>
        <v>0</v>
      </c>
      <c r="DA115" s="186"/>
      <c r="DB115" s="186">
        <f>IF(AND(DB$24&lt;=$E115,DB$25&lt;=$E115),DB$26,IF(AND(DB$24&lt;=$E115,DB$25&gt;$E115),$E115-DB$24,0))-DB114-DB113-DB112-DB111-DB110</f>
        <v>0</v>
      </c>
      <c r="DC115" s="186"/>
      <c r="DD115" s="186">
        <f>IF(AND(DD$24&lt;=$E115,DD$25&lt;=$E115),DD$26,IF(AND(DD$24&lt;=$E115,DD$25&gt;$E115),$E115-DD$24,0))-DD114-DD113-DD112-DD111-DD110</f>
        <v>0</v>
      </c>
      <c r="DE115" s="186"/>
      <c r="DF115" s="186">
        <f>IF(AND(DF$24&lt;=$E115,DF$25&lt;=$E115),DF$26,IF(AND(DF$24&lt;=$E115,DF$25&gt;$E115),$E115-DF$24,0))-DF114-DF113-DF112-DF111-DF110</f>
        <v>0</v>
      </c>
      <c r="DG115" s="186"/>
      <c r="DH115" s="186">
        <f>IF(AND(DH$24&lt;=$E115,DH$25&lt;=$E115),DH$26,IF(AND(DH$24&lt;=$E115,DH$25&gt;$E115),$E115-DH$24,0))-DH114-DH113-DH112-DH111-DH110</f>
        <v>0</v>
      </c>
      <c r="DI115" s="186"/>
      <c r="DJ115" s="186">
        <f>IF(AND(DJ$24&lt;=$E115,DJ$25&lt;=$E115),DJ$26,IF(AND(DJ$24&lt;=$E115,DJ$25&gt;$E115),$E115-DJ$24,0))-DJ114-DJ113-DJ112-DJ111-DJ110</f>
        <v>0</v>
      </c>
      <c r="DK115" s="186"/>
      <c r="DL115" s="186">
        <f>IF(AND(DL$24&lt;=$E115,DL$25&lt;=$E115),DL$26,IF(AND(DL$24&lt;=$E115,DL$25&gt;$E115),$E115-DL$24,0))-DL114-DL113-DL112-DL111-DL110</f>
        <v>0</v>
      </c>
      <c r="DM115" s="186"/>
      <c r="DN115" s="186">
        <f>IF(AND(DN$24&lt;=$E115,DN$25&lt;=$E115),DN$26,IF(AND(DN$24&lt;=$E115,DN$25&gt;$E115),$E115-DN$24,0))-DN114-DN113-DN112-DN111-DN110</f>
        <v>0</v>
      </c>
      <c r="DO115" s="186"/>
      <c r="DP115" s="186">
        <f>IF(AND(DP$24&lt;=$E115,DP$25&lt;=$E115),DP$26,IF(AND(DP$24&lt;=$E115,DP$25&gt;$E115),$E115-DP$24,0))-DP114-DP113-DP112-DP111-DP110</f>
        <v>0</v>
      </c>
      <c r="DQ115" s="186"/>
      <c r="DR115" s="186">
        <f>IF(AND(DR$24&lt;=$E115,DR$25&lt;=$E115),DR$26,IF(AND(DR$24&lt;=$E115,DR$25&gt;$E115),$E115-DR$24,0))-DR114-DR113-DR112-DR111-DR110</f>
        <v>0</v>
      </c>
      <c r="DS115" s="186"/>
      <c r="DT115" s="186">
        <f>IF(AND(DT$24&lt;=$E115,DT$25&lt;=$E115),DT$26,IF(AND(DT$24&lt;=$E115,DT$25&gt;$E115),$E115-DT$24,0))-DT114-DT113-DT112-DT111-DT110</f>
        <v>0</v>
      </c>
      <c r="DU115" s="186"/>
      <c r="DV115" s="186">
        <f>IF(AND(DV$24&lt;=$E115,DV$25&lt;=$E115),DV$26,IF(AND(DV$24&lt;=$E115,DV$25&gt;$E115),$E115-DV$24,0))-DV114-DV113-DV112-DV111-DV110</f>
        <v>0</v>
      </c>
      <c r="DW115" s="186"/>
      <c r="DX115" s="186">
        <f>IF(AND(DX$24&lt;=$E115,DX$25&lt;=$E115),DX$26,IF(AND(DX$24&lt;=$E115,DX$25&gt;$E115),$E115-DX$24,0))-DX114-DX113-DX112-DX111-DX110</f>
        <v>0</v>
      </c>
      <c r="DY115" s="186"/>
      <c r="DZ115" s="178">
        <f t="shared" si="5"/>
        <v>71.170000000000073</v>
      </c>
    </row>
    <row r="116" spans="2:130" ht="11.25" hidden="1" customHeight="1" x14ac:dyDescent="0.2">
      <c r="B116" s="333"/>
      <c r="C116" s="336"/>
      <c r="D116" s="179"/>
      <c r="E116" s="180">
        <v>1400</v>
      </c>
      <c r="F116" s="186">
        <f>IF(AND(F$24&lt;=$E116,F$25&lt;=$E116),F$26,IF(AND(F$24&lt;=$E116,F$25&gt;$E116),$E116-F$24,0))-F115-F114-F113-F112-F111-F110</f>
        <v>0</v>
      </c>
      <c r="G116" s="186"/>
      <c r="H116" s="186">
        <f>IF(AND(H$24&lt;=$E116,H$25&lt;=$E116),H$26,IF(AND(H$24&lt;=$E116,H$25&gt;$E116),$E116-H$24,0))-H115-H114-H113-H112-H111-H110</f>
        <v>0</v>
      </c>
      <c r="I116" s="186"/>
      <c r="J116" s="186">
        <f>IF(AND(J$24&lt;=$E116,J$25&lt;=$E116),J$26,IF(AND(J$24&lt;=$E116,J$25&gt;$E116),$E116-J$24,0))-J115-J114-J113-J112-J111-J110</f>
        <v>0</v>
      </c>
      <c r="K116" s="186"/>
      <c r="L116" s="186">
        <f>IF(AND(L$24&lt;=$E116,L$25&lt;=$E116),L$26,IF(AND(L$24&lt;=$E116,L$25&gt;$E116),$E116-L$24,0))-L115-L114-L113-L112-L111-L110</f>
        <v>0</v>
      </c>
      <c r="M116" s="186"/>
      <c r="N116" s="186">
        <f>IF(AND(N$24&lt;=$E116,N$25&lt;=$E116),N$26,IF(AND(N$24&lt;=$E116,N$25&gt;$E116),$E116-N$24,0))-N115-N114-N113-N112-N111-N110</f>
        <v>0</v>
      </c>
      <c r="O116" s="186"/>
      <c r="P116" s="186">
        <f>IF(AND(P$24&lt;=$E116,P$25&lt;=$E116),P$26,IF(AND(P$24&lt;=$E116,P$25&gt;$E116),$E116-P$24,0))-P115-P114-P113-P112-P111-P110</f>
        <v>0</v>
      </c>
      <c r="Q116" s="186"/>
      <c r="R116" s="186">
        <f>IF(AND(R$24&lt;=$E116,R$25&lt;=$E116),R$26,IF(AND(R$24&lt;=$E116,R$25&gt;$E116),$E116-R$24,0))-R115-R114-R113-R112-R111-R110</f>
        <v>0</v>
      </c>
      <c r="S116" s="186"/>
      <c r="T116" s="186">
        <f>IF(AND(T$24&lt;=$E116,T$25&lt;=$E116),T$26,IF(AND(T$24&lt;=$E116,T$25&gt;$E116),$E116-T$24,0))-T115-T114-T113-T112-T111-T110</f>
        <v>0</v>
      </c>
      <c r="U116" s="186"/>
      <c r="V116" s="186">
        <f>IF(AND(V$24&lt;=$E116,V$25&lt;=$E116),V$26,IF(AND(V$24&lt;=$E116,V$25&gt;$E116),$E116-V$24,0))-V115-V114-V113-V112-V111-V110</f>
        <v>0</v>
      </c>
      <c r="W116" s="186"/>
      <c r="X116" s="186">
        <f>IF(AND(X$24&lt;=$E116,X$25&lt;=$E116),X$26,IF(AND(X$24&lt;=$E116,X$25&gt;$E116),$E116-X$24,0))-X115-X114-X113-X112-X111-X110</f>
        <v>0</v>
      </c>
      <c r="Y116" s="186"/>
      <c r="Z116" s="186">
        <f>IF(AND(Z$24&lt;=$E116,Z$25&lt;=$E116),Z$26,IF(AND(Z$24&lt;=$E116,Z$25&gt;$E116),$E116-Z$24,0))-Z115-Z114-Z113-Z112-Z111-Z110</f>
        <v>0</v>
      </c>
      <c r="AA116" s="186"/>
      <c r="AB116" s="186">
        <f>IF(AND(AB$24&lt;=$E116,AB$25&lt;=$E116),AB$26,IF(AND(AB$24&lt;=$E116,AB$25&gt;$E116),$E116-AB$24,0))-AB115-AB114-AB113-AB112-AB111-AB110</f>
        <v>0</v>
      </c>
      <c r="AC116" s="186"/>
      <c r="AD116" s="186">
        <f>IF(AND(AD$24&lt;=$E116,AD$25&lt;=$E116),AD$26,IF(AND(AD$24&lt;=$E116,AD$25&gt;$E116),$E116-AD$24,0))-AD115-AD114-AD113-AD112-AD111-AD110</f>
        <v>0</v>
      </c>
      <c r="AE116" s="186"/>
      <c r="AF116" s="186">
        <f>IF(AND(AF$24&lt;=$E116,AF$25&lt;=$E116),AF$26,IF(AND(AF$24&lt;=$E116,AF$25&gt;$E116),$E116-AF$24,0))-AF115-AF114-AF113-AF112-AF111-AF110</f>
        <v>0</v>
      </c>
      <c r="AG116" s="186"/>
      <c r="AH116" s="186">
        <f>IF(AND(AH$24&lt;=$E116,AH$25&lt;=$E116),AH$26,IF(AND(AH$24&lt;=$E116,AH$25&gt;$E116),$E116-AH$24,0))-AH115-AH114-AH113-AH112-AH111-AH110</f>
        <v>0</v>
      </c>
      <c r="AI116" s="186"/>
      <c r="AJ116" s="186">
        <f>IF(AND(AJ$24&lt;=$E116,AJ$25&lt;=$E116),AJ$26,IF(AND(AJ$24&lt;=$E116,AJ$25&gt;$E116),$E116-AJ$24,0))-AJ115-AJ114-AJ113-AJ112-AJ111-AJ110</f>
        <v>0</v>
      </c>
      <c r="AK116" s="186"/>
      <c r="AL116" s="186">
        <f>IF(AND(AL$24&lt;=$E116,AL$25&lt;=$E116),AL$26,IF(AND(AL$24&lt;=$E116,AL$25&gt;$E116),$E116-AL$24,0))-AL115-AL114-AL113-AL112-AL111-AL110</f>
        <v>0</v>
      </c>
      <c r="AM116" s="186"/>
      <c r="AN116" s="186">
        <f>IF(AND(AN$24&lt;=$E116,AN$25&lt;=$E116),AN$26,IF(AND(AN$24&lt;=$E116,AN$25&gt;$E116),$E116-AN$24,0))-AN115-AN114-AN113-AN112-AN111-AN110</f>
        <v>0</v>
      </c>
      <c r="AO116" s="186"/>
      <c r="AP116" s="186">
        <f>IF(AND(AP$24&lt;=$E116,AP$25&lt;=$E116),AP$26,IF(AND(AP$24&lt;=$E116,AP$25&gt;$E116),$E116-AP$24,0))-AP115-AP114-AP113-AP112-AP111-AP110</f>
        <v>0</v>
      </c>
      <c r="AQ116" s="186"/>
      <c r="AR116" s="186">
        <f>IF(AND(AR$24&lt;=$E116,AR$25&lt;=$E116),AR$26,IF(AND(AR$24&lt;=$E116,AR$25&gt;$E116),$E116-AR$24,0))-AR115-AR114-AR113-AR112-AR111-AR110</f>
        <v>0</v>
      </c>
      <c r="AS116" s="186"/>
      <c r="AT116" s="186">
        <f>IF(AND(AT$24&lt;=$E116,AT$25&lt;=$E116),AT$26,IF(AND(AT$24&lt;=$E116,AT$25&gt;$E116),$E116-AT$24,0))-AT115-AT114-AT113-AT112-AT111-AT110</f>
        <v>0</v>
      </c>
      <c r="AU116" s="186"/>
      <c r="AV116" s="186">
        <f>IF(AND(AV$24&lt;=$E116,AV$25&lt;=$E116),AV$26,IF(AND(AV$24&lt;=$E116,AV$25&gt;$E116),$E116-AV$24,0))-AV115-AV114-AV113-AV112-AV111-AV110</f>
        <v>0</v>
      </c>
      <c r="AW116" s="186"/>
      <c r="AX116" s="186">
        <f>IF(AND(AX$24&lt;=$E116,AX$25&lt;=$E116),AX$26,IF(AND(AX$24&lt;=$E116,AX$25&gt;$E116),$E116-AX$24,0))-AX115-AX114-AX113-AX112-AX111-AX110</f>
        <v>0</v>
      </c>
      <c r="AY116" s="186"/>
      <c r="AZ116" s="186">
        <f>IF(AND(AZ$24&lt;=$E116,AZ$25&lt;=$E116),AZ$26,IF(AND(AZ$24&lt;=$E116,AZ$25&gt;$E116),$E116-AZ$24,0))-AZ115-AZ114-AZ113-AZ112-AZ111-AZ110</f>
        <v>0</v>
      </c>
      <c r="BA116" s="186"/>
      <c r="BB116" s="186">
        <f>IF(AND(BB$24&lt;=$E116,BB$25&lt;=$E116),BB$26,IF(AND(BB$24&lt;=$E116,BB$25&gt;$E116),$E116-BB$24,0))-BB115-BB114-BB113-BB112-BB111-BB110</f>
        <v>0</v>
      </c>
      <c r="BC116" s="186"/>
      <c r="BD116" s="186">
        <f>IF(AND(BD$24&lt;=$E116,BD$25&lt;=$E116),BD$26,IF(AND(BD$24&lt;=$E116,BD$25&gt;$E116),$E116-BD$24,0))-BD115-BD114-BD113-BD112-BD111-BD110</f>
        <v>0</v>
      </c>
      <c r="BE116" s="186"/>
      <c r="BF116" s="186">
        <f>IF(AND(BF$24&lt;=$E116,BF$25&lt;=$E116),BF$26,IF(AND(BF$24&lt;=$E116,BF$25&gt;$E116),$E116-BF$24,0))-BF115-BF114-BF113-BF112-BF111-BF110</f>
        <v>0</v>
      </c>
      <c r="BG116" s="186"/>
      <c r="BH116" s="186">
        <f>IF(AND(BH$24&lt;=$E116,BH$25&lt;=$E116),BH$26,IF(AND(BH$24&lt;=$E116,BH$25&gt;$E116),$E116-BH$24,0))-BH115-BH114-BH113-BH112-BH111-BH110</f>
        <v>0</v>
      </c>
      <c r="BI116" s="186"/>
      <c r="BJ116" s="186">
        <f>IF(AND(BJ$24&lt;=$E116,BJ$25&lt;=$E116),BJ$26,IF(AND(BJ$24&lt;=$E116,BJ$25&gt;$E116),$E116-BJ$24,0))-BJ115-BJ114-BJ113-BJ112-BJ111-BJ110</f>
        <v>0</v>
      </c>
      <c r="BK116" s="186"/>
      <c r="BL116" s="186">
        <f>IF(AND(BL$24&lt;=$E116,BL$25&lt;=$E116),BL$26,IF(AND(BL$24&lt;=$E116,BL$25&gt;$E116),$E116-BL$24,0))-BL115-BL114-BL113-BL112-BL111-BL110</f>
        <v>0</v>
      </c>
      <c r="BM116" s="186"/>
      <c r="BN116" s="186">
        <f>IF(AND(BN$24&lt;=$E116,BN$25&lt;=$E116),BN$26,IF(AND(BN$24&lt;=$E116,BN$25&gt;$E116),$E116-BN$24,0))-BN115-BN114-BN113-BN112-BN111-BN110</f>
        <v>0</v>
      </c>
      <c r="BO116" s="186"/>
      <c r="BP116" s="186">
        <f>IF(AND(BP$24&lt;=$E116,BP$25&lt;=$E116),BP$26,IF(AND(BP$24&lt;=$E116,BP$25&gt;$E116),$E116-BP$24,0))-BP115-BP114-BP113-BP112-BP111-BP110</f>
        <v>0</v>
      </c>
      <c r="BQ116" s="186"/>
      <c r="BR116" s="186">
        <f>IF(AND(BR$24&lt;=$E116,BR$25&lt;=$E116),BR$26,IF(AND(BR$24&lt;=$E116,BR$25&gt;$E116),$E116-BR$24,0))-BR115-BR114-BR113-BR112-BR111-BR110</f>
        <v>0</v>
      </c>
      <c r="BS116" s="186"/>
      <c r="BT116" s="186">
        <f>IF(AND(BT$24&lt;=$E116,BT$25&lt;=$E116),BT$26,IF(AND(BT$24&lt;=$E116,BT$25&gt;$E116),$E116-BT$24,0))-BT115-BT114-BT113-BT112-BT111-BT110</f>
        <v>0</v>
      </c>
      <c r="BU116" s="186"/>
      <c r="BV116" s="186">
        <f>IF(AND(BV$24&lt;=$E116,BV$25&lt;=$E116),BV$26,IF(AND(BV$24&lt;=$E116,BV$25&gt;$E116),$E116-BV$24,0))-BV115-BV114-BV113-BV112-BV111-BV110</f>
        <v>0</v>
      </c>
      <c r="BW116" s="186"/>
      <c r="BX116" s="186">
        <f>IF(AND(BX$24&lt;=$E116,BX$25&lt;=$E116),BX$26,IF(AND(BX$24&lt;=$E116,BX$25&gt;$E116),$E116-BX$24,0))-BX115-BX114-BX113-BX112-BX111-BX110</f>
        <v>0</v>
      </c>
      <c r="BY116" s="186"/>
      <c r="BZ116" s="186">
        <f>IF(AND(BZ$24&lt;=$E116,BZ$25&lt;=$E116),BZ$26,IF(AND(BZ$24&lt;=$E116,BZ$25&gt;$E116),$E116-BZ$24,0))-BZ115-BZ114-BZ113-BZ112-BZ111-BZ110</f>
        <v>0</v>
      </c>
      <c r="CA116" s="186"/>
      <c r="CB116" s="186">
        <f>IF(AND(CB$24&lt;=$E116,CB$25&lt;=$E116),CB$26,IF(AND(CB$24&lt;=$E116,CB$25&gt;$E116),$E116-CB$24,0))-CB115-CB114-CB113-CB112-CB111-CB110</f>
        <v>0</v>
      </c>
      <c r="CC116" s="186"/>
      <c r="CD116" s="186">
        <f>IF(AND(CD$24&lt;=$E116,CD$25&lt;=$E116),CD$26,IF(AND(CD$24&lt;=$E116,CD$25&gt;$E116),$E116-CD$24,0))-CD115-CD114-CD113-CD112-CD111-CD110</f>
        <v>0</v>
      </c>
      <c r="CE116" s="186"/>
      <c r="CF116" s="186">
        <f>IF(AND(CF$24&lt;=$E116,CF$25&lt;=$E116),CF$26,IF(AND(CF$24&lt;=$E116,CF$25&gt;$E116),$E116-CF$24,0))-CF115-CF114-CF113-CF112-CF111-CF110</f>
        <v>0</v>
      </c>
      <c r="CG116" s="186"/>
      <c r="CH116" s="186">
        <f>IF(AND(CH$24&lt;=$E116,CH$25&lt;=$E116),CH$26,IF(AND(CH$24&lt;=$E116,CH$25&gt;$E116),$E116-CH$24,0))-CH115-CH114-CH113-CH112-CH111-CH110</f>
        <v>0</v>
      </c>
      <c r="CI116" s="186"/>
      <c r="CJ116" s="186">
        <f>IF(AND(CJ$24&lt;=$E116,CJ$25&lt;=$E116),CJ$26,IF(AND(CJ$24&lt;=$E116,CJ$25&gt;$E116),$E116-CJ$24,0))-CJ115-CJ114-CJ113-CJ112-CJ111-CJ110</f>
        <v>0</v>
      </c>
      <c r="CK116" s="186"/>
      <c r="CL116" s="186">
        <f>IF(AND(CL$24&lt;=$E116,CL$25&lt;=$E116),CL$26,IF(AND(CL$24&lt;=$E116,CL$25&gt;$E116),$E116-CL$24,0))-CL115-CL114-CL113-CL112-CL111-CL110</f>
        <v>0</v>
      </c>
      <c r="CM116" s="186"/>
      <c r="CN116" s="186">
        <f>IF(AND(CN$24&lt;=$E116,CN$25&lt;=$E116),CN$26,IF(AND(CN$24&lt;=$E116,CN$25&gt;$E116),$E116-CN$24,0))-CN115-CN114-CN113-CN112-CN111-CN110</f>
        <v>0</v>
      </c>
      <c r="CO116" s="186"/>
      <c r="CP116" s="186">
        <f>IF(AND(CP$24&lt;=$E116,CP$25&lt;=$E116),CP$26,IF(AND(CP$24&lt;=$E116,CP$25&gt;$E116),$E116-CP$24,0))-CP115-CP114-CP113-CP112-CP111-CP110</f>
        <v>0</v>
      </c>
      <c r="CQ116" s="186"/>
      <c r="CR116" s="186">
        <f>IF(AND(CR$24&lt;=$E116,CR$25&lt;=$E116),CR$26,IF(AND(CR$24&lt;=$E116,CR$25&gt;$E116),$E116-CR$24,0))-CR115-CR114-CR113-CR112-CR111-CR110</f>
        <v>0</v>
      </c>
      <c r="CS116" s="186"/>
      <c r="CT116" s="186">
        <f>IF(AND(CT$24&lt;=$E116,CT$25&lt;=$E116),CT$26,IF(AND(CT$24&lt;=$E116,CT$25&gt;$E116),$E116-CT$24,0))-CT115-CT114-CT113-CT112-CT111-CT110</f>
        <v>0</v>
      </c>
      <c r="CU116" s="186"/>
      <c r="CV116" s="186">
        <f>IF(AND(CV$24&lt;=$E116,CV$25&lt;=$E116),CV$26,IF(AND(CV$24&lt;=$E116,CV$25&gt;$E116),$E116-CV$24,0))-CV115-CV114-CV113-CV112-CV111-CV110</f>
        <v>0</v>
      </c>
      <c r="CW116" s="186"/>
      <c r="CX116" s="186">
        <f>IF(AND(CX$24&lt;=$E116,CX$25&lt;=$E116),CX$26,IF(AND(CX$24&lt;=$E116,CX$25&gt;$E116),$E116-CX$24,0))-CX115-CX114-CX113-CX112-CX111-CX110</f>
        <v>0</v>
      </c>
      <c r="CY116" s="186"/>
      <c r="CZ116" s="186">
        <f>IF(AND(CZ$24&lt;=$E116,CZ$25&lt;=$E116),CZ$26,IF(AND(CZ$24&lt;=$E116,CZ$25&gt;$E116),$E116-CZ$24,0))-CZ115-CZ114-CZ113-CZ112-CZ111-CZ110</f>
        <v>0</v>
      </c>
      <c r="DA116" s="186"/>
      <c r="DB116" s="186">
        <f>IF(AND(DB$24&lt;=$E116,DB$25&lt;=$E116),DB$26,IF(AND(DB$24&lt;=$E116,DB$25&gt;$E116),$E116-DB$24,0))-DB115-DB114-DB113-DB112-DB111-DB110</f>
        <v>0</v>
      </c>
      <c r="DC116" s="186"/>
      <c r="DD116" s="186">
        <f>IF(AND(DD$24&lt;=$E116,DD$25&lt;=$E116),DD$26,IF(AND(DD$24&lt;=$E116,DD$25&gt;$E116),$E116-DD$24,0))-DD115-DD114-DD113-DD112-DD111-DD110</f>
        <v>0</v>
      </c>
      <c r="DE116" s="186"/>
      <c r="DF116" s="186">
        <f>IF(AND(DF$24&lt;=$E116,DF$25&lt;=$E116),DF$26,IF(AND(DF$24&lt;=$E116,DF$25&gt;$E116),$E116-DF$24,0))-DF115-DF114-DF113-DF112-DF111-DF110</f>
        <v>0</v>
      </c>
      <c r="DG116" s="186"/>
      <c r="DH116" s="186">
        <f>IF(AND(DH$24&lt;=$E116,DH$25&lt;=$E116),DH$26,IF(AND(DH$24&lt;=$E116,DH$25&gt;$E116),$E116-DH$24,0))-DH115-DH114-DH113-DH112-DH111-DH110</f>
        <v>0</v>
      </c>
      <c r="DI116" s="186"/>
      <c r="DJ116" s="186">
        <f>IF(AND(DJ$24&lt;=$E116,DJ$25&lt;=$E116),DJ$26,IF(AND(DJ$24&lt;=$E116,DJ$25&gt;$E116),$E116-DJ$24,0))-DJ115-DJ114-DJ113-DJ112-DJ111-DJ110</f>
        <v>0</v>
      </c>
      <c r="DK116" s="186"/>
      <c r="DL116" s="186">
        <f>IF(AND(DL$24&lt;=$E116,DL$25&lt;=$E116),DL$26,IF(AND(DL$24&lt;=$E116,DL$25&gt;$E116),$E116-DL$24,0))-DL115-DL114-DL113-DL112-DL111-DL110</f>
        <v>0</v>
      </c>
      <c r="DM116" s="186"/>
      <c r="DN116" s="186">
        <f>IF(AND(DN$24&lt;=$E116,DN$25&lt;=$E116),DN$26,IF(AND(DN$24&lt;=$E116,DN$25&gt;$E116),$E116-DN$24,0))-DN115-DN114-DN113-DN112-DN111-DN110</f>
        <v>0</v>
      </c>
      <c r="DO116" s="186"/>
      <c r="DP116" s="186">
        <f>IF(AND(DP$24&lt;=$E116,DP$25&lt;=$E116),DP$26,IF(AND(DP$24&lt;=$E116,DP$25&gt;$E116),$E116-DP$24,0))-DP115-DP114-DP113-DP112-DP111-DP110</f>
        <v>0</v>
      </c>
      <c r="DQ116" s="186"/>
      <c r="DR116" s="186">
        <f>IF(AND(DR$24&lt;=$E116,DR$25&lt;=$E116),DR$26,IF(AND(DR$24&lt;=$E116,DR$25&gt;$E116),$E116-DR$24,0))-DR115-DR114-DR113-DR112-DR111-DR110</f>
        <v>0</v>
      </c>
      <c r="DS116" s="186"/>
      <c r="DT116" s="186">
        <f>IF(AND(DT$24&lt;=$E116,DT$25&lt;=$E116),DT$26,IF(AND(DT$24&lt;=$E116,DT$25&gt;$E116),$E116-DT$24,0))-DT115-DT114-DT113-DT112-DT111-DT110</f>
        <v>0</v>
      </c>
      <c r="DU116" s="186"/>
      <c r="DV116" s="186">
        <f>IF(AND(DV$24&lt;=$E116,DV$25&lt;=$E116),DV$26,IF(AND(DV$24&lt;=$E116,DV$25&gt;$E116),$E116-DV$24,0))-DV115-DV114-DV113-DV112-DV111-DV110</f>
        <v>0</v>
      </c>
      <c r="DW116" s="186"/>
      <c r="DX116" s="186">
        <f>IF(AND(DX$24&lt;=$E116,DX$25&lt;=$E116),DX$26,IF(AND(DX$24&lt;=$E116,DX$25&gt;$E116),$E116-DX$24,0))-DX115-DX114-DX113-DX112-DX111-DX110</f>
        <v>0</v>
      </c>
      <c r="DY116" s="186"/>
      <c r="DZ116" s="178">
        <f t="shared" si="5"/>
        <v>0</v>
      </c>
    </row>
    <row r="117" spans="2:130" ht="11.25" hidden="1" customHeight="1" x14ac:dyDescent="0.2">
      <c r="B117" s="333"/>
      <c r="C117" s="336"/>
      <c r="D117" s="179"/>
      <c r="E117" s="180">
        <v>1600</v>
      </c>
      <c r="F117" s="186">
        <f>IF(AND(F$24&lt;=$E117,F$25&lt;=$E117),F$26,IF(AND(F$24&lt;=$E117,F$25&gt;$E117),$E117-F$24,0))-F116-F115-F114-F113-F112-F111-F110</f>
        <v>0</v>
      </c>
      <c r="G117" s="186"/>
      <c r="H117" s="186">
        <f>IF(AND(H$24&lt;=$E117,H$25&lt;=$E117),H$26,IF(AND(H$24&lt;=$E117,H$25&gt;$E117),$E117-H$24,0))-H116-H115-H114-H113-H112-H111-H110</f>
        <v>0</v>
      </c>
      <c r="I117" s="186"/>
      <c r="J117" s="186">
        <f>IF(AND(J$24&lt;=$E117,J$25&lt;=$E117),J$26,IF(AND(J$24&lt;=$E117,J$25&gt;$E117),$E117-J$24,0))-J116-J115-J114-J113-J112-J111-J110</f>
        <v>0</v>
      </c>
      <c r="K117" s="186"/>
      <c r="L117" s="186">
        <f>IF(AND(L$24&lt;=$E117,L$25&lt;=$E117),L$26,IF(AND(L$24&lt;=$E117,L$25&gt;$E117),$E117-L$24,0))-L116-L115-L114-L113-L112-L111-L110</f>
        <v>0</v>
      </c>
      <c r="M117" s="186"/>
      <c r="N117" s="186">
        <f>IF(AND(N$24&lt;=$E117,N$25&lt;=$E117),N$26,IF(AND(N$24&lt;=$E117,N$25&gt;$E117),$E117-N$24,0))-N116-N115-N114-N113-N112-N111-N110</f>
        <v>0</v>
      </c>
      <c r="O117" s="186"/>
      <c r="P117" s="186">
        <f>IF(AND(P$24&lt;=$E117,P$25&lt;=$E117),P$26,IF(AND(P$24&lt;=$E117,P$25&gt;$E117),$E117-P$24,0))-P116-P115-P114-P113-P112-P111-P110</f>
        <v>0</v>
      </c>
      <c r="Q117" s="186"/>
      <c r="R117" s="186">
        <f>IF(AND(R$24&lt;=$E117,R$25&lt;=$E117),R$26,IF(AND(R$24&lt;=$E117,R$25&gt;$E117),$E117-R$24,0))-R116-R115-R114-R113-R112-R111-R110</f>
        <v>0</v>
      </c>
      <c r="S117" s="186"/>
      <c r="T117" s="186">
        <f>IF(AND(T$24&lt;=$E117,T$25&lt;=$E117),T$26,IF(AND(T$24&lt;=$E117,T$25&gt;$E117),$E117-T$24,0))-T116-T115-T114-T113-T112-T111-T110</f>
        <v>0</v>
      </c>
      <c r="U117" s="186"/>
      <c r="V117" s="186">
        <f>IF(AND(V$24&lt;=$E117,V$25&lt;=$E117),V$26,IF(AND(V$24&lt;=$E117,V$25&gt;$E117),$E117-V$24,0))-V116-V115-V114-V113-V112-V111-V110</f>
        <v>0</v>
      </c>
      <c r="W117" s="186"/>
      <c r="X117" s="186">
        <f>IF(AND(X$24&lt;=$E117,X$25&lt;=$E117),X$26,IF(AND(X$24&lt;=$E117,X$25&gt;$E117),$E117-X$24,0))-X116-X115-X114-X113-X112-X111-X110</f>
        <v>0</v>
      </c>
      <c r="Y117" s="186"/>
      <c r="Z117" s="186">
        <f>IF(AND(Z$24&lt;=$E117,Z$25&lt;=$E117),Z$26,IF(AND(Z$24&lt;=$E117,Z$25&gt;$E117),$E117-Z$24,0))-Z116-Z115-Z114-Z113-Z112-Z111-Z110</f>
        <v>0</v>
      </c>
      <c r="AA117" s="186"/>
      <c r="AB117" s="186">
        <f>IF(AND(AB$24&lt;=$E117,AB$25&lt;=$E117),AB$26,IF(AND(AB$24&lt;=$E117,AB$25&gt;$E117),$E117-AB$24,0))-AB116-AB115-AB114-AB113-AB112-AB111-AB110</f>
        <v>0</v>
      </c>
      <c r="AC117" s="186"/>
      <c r="AD117" s="186">
        <f>IF(AND(AD$24&lt;=$E117,AD$25&lt;=$E117),AD$26,IF(AND(AD$24&lt;=$E117,AD$25&gt;$E117),$E117-AD$24,0))-AD116-AD115-AD114-AD113-AD112-AD111-AD110</f>
        <v>0</v>
      </c>
      <c r="AE117" s="186"/>
      <c r="AF117" s="186">
        <f>IF(AND(AF$24&lt;=$E117,AF$25&lt;=$E117),AF$26,IF(AND(AF$24&lt;=$E117,AF$25&gt;$E117),$E117-AF$24,0))-AF116-AF115-AF114-AF113-AF112-AF111-AF110</f>
        <v>0</v>
      </c>
      <c r="AG117" s="186"/>
      <c r="AH117" s="186">
        <f>IF(AND(AH$24&lt;=$E117,AH$25&lt;=$E117),AH$26,IF(AND(AH$24&lt;=$E117,AH$25&gt;$E117),$E117-AH$24,0))-AH116-AH115-AH114-AH113-AH112-AH111-AH110</f>
        <v>0</v>
      </c>
      <c r="AI117" s="186"/>
      <c r="AJ117" s="186">
        <f>IF(AND(AJ$24&lt;=$E117,AJ$25&lt;=$E117),AJ$26,IF(AND(AJ$24&lt;=$E117,AJ$25&gt;$E117),$E117-AJ$24,0))-AJ116-AJ115-AJ114-AJ113-AJ112-AJ111-AJ110</f>
        <v>0</v>
      </c>
      <c r="AK117" s="186"/>
      <c r="AL117" s="186">
        <f>IF(AND(AL$24&lt;=$E117,AL$25&lt;=$E117),AL$26,IF(AND(AL$24&lt;=$E117,AL$25&gt;$E117),$E117-AL$24,0))-AL116-AL115-AL114-AL113-AL112-AL111-AL110</f>
        <v>0</v>
      </c>
      <c r="AM117" s="186"/>
      <c r="AN117" s="186">
        <f>IF(AND(AN$24&lt;=$E117,AN$25&lt;=$E117),AN$26,IF(AND(AN$24&lt;=$E117,AN$25&gt;$E117),$E117-AN$24,0))-AN116-AN115-AN114-AN113-AN112-AN111-AN110</f>
        <v>0</v>
      </c>
      <c r="AO117" s="186"/>
      <c r="AP117" s="186">
        <f>IF(AND(AP$24&lt;=$E117,AP$25&lt;=$E117),AP$26,IF(AND(AP$24&lt;=$E117,AP$25&gt;$E117),$E117-AP$24,0))-AP116-AP115-AP114-AP113-AP112-AP111-AP110</f>
        <v>0</v>
      </c>
      <c r="AQ117" s="186"/>
      <c r="AR117" s="186">
        <f>IF(AND(AR$24&lt;=$E117,AR$25&lt;=$E117),AR$26,IF(AND(AR$24&lt;=$E117,AR$25&gt;$E117),$E117-AR$24,0))-AR116-AR115-AR114-AR113-AR112-AR111-AR110</f>
        <v>0</v>
      </c>
      <c r="AS117" s="186"/>
      <c r="AT117" s="186">
        <f>IF(AND(AT$24&lt;=$E117,AT$25&lt;=$E117),AT$26,IF(AND(AT$24&lt;=$E117,AT$25&gt;$E117),$E117-AT$24,0))-AT116-AT115-AT114-AT113-AT112-AT111-AT110</f>
        <v>0</v>
      </c>
      <c r="AU117" s="186"/>
      <c r="AV117" s="186">
        <f>IF(AND(AV$24&lt;=$E117,AV$25&lt;=$E117),AV$26,IF(AND(AV$24&lt;=$E117,AV$25&gt;$E117),$E117-AV$24,0))-AV116-AV115-AV114-AV113-AV112-AV111-AV110</f>
        <v>0</v>
      </c>
      <c r="AW117" s="186"/>
      <c r="AX117" s="186">
        <f>IF(AND(AX$24&lt;=$E117,AX$25&lt;=$E117),AX$26,IF(AND(AX$24&lt;=$E117,AX$25&gt;$E117),$E117-AX$24,0))-AX116-AX115-AX114-AX113-AX112-AX111-AX110</f>
        <v>0</v>
      </c>
      <c r="AY117" s="186"/>
      <c r="AZ117" s="186">
        <f>IF(AND(AZ$24&lt;=$E117,AZ$25&lt;=$E117),AZ$26,IF(AND(AZ$24&lt;=$E117,AZ$25&gt;$E117),$E117-AZ$24,0))-AZ116-AZ115-AZ114-AZ113-AZ112-AZ111-AZ110</f>
        <v>0</v>
      </c>
      <c r="BA117" s="186"/>
      <c r="BB117" s="186">
        <f>IF(AND(BB$24&lt;=$E117,BB$25&lt;=$E117),BB$26,IF(AND(BB$24&lt;=$E117,BB$25&gt;$E117),$E117-BB$24,0))-BB116-BB115-BB114-BB113-BB112-BB111-BB110</f>
        <v>0</v>
      </c>
      <c r="BC117" s="186"/>
      <c r="BD117" s="186">
        <f>IF(AND(BD$24&lt;=$E117,BD$25&lt;=$E117),BD$26,IF(AND(BD$24&lt;=$E117,BD$25&gt;$E117),$E117-BD$24,0))-BD116-BD115-BD114-BD113-BD112-BD111-BD110</f>
        <v>0</v>
      </c>
      <c r="BE117" s="186"/>
      <c r="BF117" s="186">
        <f>IF(AND(BF$24&lt;=$E117,BF$25&lt;=$E117),BF$26,IF(AND(BF$24&lt;=$E117,BF$25&gt;$E117),$E117-BF$24,0))-BF116-BF115-BF114-BF113-BF112-BF111-BF110</f>
        <v>0</v>
      </c>
      <c r="BG117" s="186"/>
      <c r="BH117" s="186">
        <f>IF(AND(BH$24&lt;=$E117,BH$25&lt;=$E117),BH$26,IF(AND(BH$24&lt;=$E117,BH$25&gt;$E117),$E117-BH$24,0))-BH116-BH115-BH114-BH113-BH112-BH111-BH110</f>
        <v>0</v>
      </c>
      <c r="BI117" s="186"/>
      <c r="BJ117" s="186">
        <f>IF(AND(BJ$24&lt;=$E117,BJ$25&lt;=$E117),BJ$26,IF(AND(BJ$24&lt;=$E117,BJ$25&gt;$E117),$E117-BJ$24,0))-BJ116-BJ115-BJ114-BJ113-BJ112-BJ111-BJ110</f>
        <v>0</v>
      </c>
      <c r="BK117" s="186"/>
      <c r="BL117" s="186">
        <f>IF(AND(BL$24&lt;=$E117,BL$25&lt;=$E117),BL$26,IF(AND(BL$24&lt;=$E117,BL$25&gt;$E117),$E117-BL$24,0))-BL116-BL115-BL114-BL113-BL112-BL111-BL110</f>
        <v>0</v>
      </c>
      <c r="BM117" s="186"/>
      <c r="BN117" s="186">
        <f>IF(AND(BN$24&lt;=$E117,BN$25&lt;=$E117),BN$26,IF(AND(BN$24&lt;=$E117,BN$25&gt;$E117),$E117-BN$24,0))-BN116-BN115-BN114-BN113-BN112-BN111-BN110</f>
        <v>0</v>
      </c>
      <c r="BO117" s="186"/>
      <c r="BP117" s="186">
        <f>IF(AND(BP$24&lt;=$E117,BP$25&lt;=$E117),BP$26,IF(AND(BP$24&lt;=$E117,BP$25&gt;$E117),$E117-BP$24,0))-BP116-BP115-BP114-BP113-BP112-BP111-BP110</f>
        <v>0</v>
      </c>
      <c r="BQ117" s="186"/>
      <c r="BR117" s="186">
        <f>IF(AND(BR$24&lt;=$E117,BR$25&lt;=$E117),BR$26,IF(AND(BR$24&lt;=$E117,BR$25&gt;$E117),$E117-BR$24,0))-BR116-BR115-BR114-BR113-BR112-BR111-BR110</f>
        <v>0</v>
      </c>
      <c r="BS117" s="186"/>
      <c r="BT117" s="186">
        <f>IF(AND(BT$24&lt;=$E117,BT$25&lt;=$E117),BT$26,IF(AND(BT$24&lt;=$E117,BT$25&gt;$E117),$E117-BT$24,0))-BT116-BT115-BT114-BT113-BT112-BT111-BT110</f>
        <v>0</v>
      </c>
      <c r="BU117" s="186"/>
      <c r="BV117" s="186">
        <f>IF(AND(BV$24&lt;=$E117,BV$25&lt;=$E117),BV$26,IF(AND(BV$24&lt;=$E117,BV$25&gt;$E117),$E117-BV$24,0))-BV116-BV115-BV114-BV113-BV112-BV111-BV110</f>
        <v>0</v>
      </c>
      <c r="BW117" s="186"/>
      <c r="BX117" s="186">
        <f>IF(AND(BX$24&lt;=$E117,BX$25&lt;=$E117),BX$26,IF(AND(BX$24&lt;=$E117,BX$25&gt;$E117),$E117-BX$24,0))-BX116-BX115-BX114-BX113-BX112-BX111-BX110</f>
        <v>0</v>
      </c>
      <c r="BY117" s="186"/>
      <c r="BZ117" s="186">
        <f>IF(AND(BZ$24&lt;=$E117,BZ$25&lt;=$E117),BZ$26,IF(AND(BZ$24&lt;=$E117,BZ$25&gt;$E117),$E117-BZ$24,0))-BZ116-BZ115-BZ114-BZ113-BZ112-BZ111-BZ110</f>
        <v>0</v>
      </c>
      <c r="CA117" s="186"/>
      <c r="CB117" s="186">
        <f>IF(AND(CB$24&lt;=$E117,CB$25&lt;=$E117),CB$26,IF(AND(CB$24&lt;=$E117,CB$25&gt;$E117),$E117-CB$24,0))-CB116-CB115-CB114-CB113-CB112-CB111-CB110</f>
        <v>0</v>
      </c>
      <c r="CC117" s="186"/>
      <c r="CD117" s="186">
        <f>IF(AND(CD$24&lt;=$E117,CD$25&lt;=$E117),CD$26,IF(AND(CD$24&lt;=$E117,CD$25&gt;$E117),$E117-CD$24,0))-CD116-CD115-CD114-CD113-CD112-CD111-CD110</f>
        <v>0</v>
      </c>
      <c r="CE117" s="186"/>
      <c r="CF117" s="186">
        <f>IF(AND(CF$24&lt;=$E117,CF$25&lt;=$E117),CF$26,IF(AND(CF$24&lt;=$E117,CF$25&gt;$E117),$E117-CF$24,0))-CF116-CF115-CF114-CF113-CF112-CF111-CF110</f>
        <v>0</v>
      </c>
      <c r="CG117" s="186"/>
      <c r="CH117" s="186">
        <f>IF(AND(CH$24&lt;=$E117,CH$25&lt;=$E117),CH$26,IF(AND(CH$24&lt;=$E117,CH$25&gt;$E117),$E117-CH$24,0))-CH116-CH115-CH114-CH113-CH112-CH111-CH110</f>
        <v>0</v>
      </c>
      <c r="CI117" s="186"/>
      <c r="CJ117" s="186">
        <f>IF(AND(CJ$24&lt;=$E117,CJ$25&lt;=$E117),CJ$26,IF(AND(CJ$24&lt;=$E117,CJ$25&gt;$E117),$E117-CJ$24,0))-CJ116-CJ115-CJ114-CJ113-CJ112-CJ111-CJ110</f>
        <v>0</v>
      </c>
      <c r="CK117" s="186"/>
      <c r="CL117" s="186">
        <f>IF(AND(CL$24&lt;=$E117,CL$25&lt;=$E117),CL$26,IF(AND(CL$24&lt;=$E117,CL$25&gt;$E117),$E117-CL$24,0))-CL116-CL115-CL114-CL113-CL112-CL111-CL110</f>
        <v>0</v>
      </c>
      <c r="CM117" s="186"/>
      <c r="CN117" s="186">
        <f>IF(AND(CN$24&lt;=$E117,CN$25&lt;=$E117),CN$26,IF(AND(CN$24&lt;=$E117,CN$25&gt;$E117),$E117-CN$24,0))-CN116-CN115-CN114-CN113-CN112-CN111-CN110</f>
        <v>0</v>
      </c>
      <c r="CO117" s="186"/>
      <c r="CP117" s="186">
        <f>IF(AND(CP$24&lt;=$E117,CP$25&lt;=$E117),CP$26,IF(AND(CP$24&lt;=$E117,CP$25&gt;$E117),$E117-CP$24,0))-CP116-CP115-CP114-CP113-CP112-CP111-CP110</f>
        <v>0</v>
      </c>
      <c r="CQ117" s="186"/>
      <c r="CR117" s="186">
        <f>IF(AND(CR$24&lt;=$E117,CR$25&lt;=$E117),CR$26,IF(AND(CR$24&lt;=$E117,CR$25&gt;$E117),$E117-CR$24,0))-CR116-CR115-CR114-CR113-CR112-CR111-CR110</f>
        <v>0</v>
      </c>
      <c r="CS117" s="186"/>
      <c r="CT117" s="186">
        <f>IF(AND(CT$24&lt;=$E117,CT$25&lt;=$E117),CT$26,IF(AND(CT$24&lt;=$E117,CT$25&gt;$E117),$E117-CT$24,0))-CT116-CT115-CT114-CT113-CT112-CT111-CT110</f>
        <v>0</v>
      </c>
      <c r="CU117" s="186"/>
      <c r="CV117" s="186">
        <f>IF(AND(CV$24&lt;=$E117,CV$25&lt;=$E117),CV$26,IF(AND(CV$24&lt;=$E117,CV$25&gt;$E117),$E117-CV$24,0))-CV116-CV115-CV114-CV113-CV112-CV111-CV110</f>
        <v>0</v>
      </c>
      <c r="CW117" s="186"/>
      <c r="CX117" s="186">
        <f>IF(AND(CX$24&lt;=$E117,CX$25&lt;=$E117),CX$26,IF(AND(CX$24&lt;=$E117,CX$25&gt;$E117),$E117-CX$24,0))-CX116-CX115-CX114-CX113-CX112-CX111-CX110</f>
        <v>0</v>
      </c>
      <c r="CY117" s="186"/>
      <c r="CZ117" s="186">
        <f>IF(AND(CZ$24&lt;=$E117,CZ$25&lt;=$E117),CZ$26,IF(AND(CZ$24&lt;=$E117,CZ$25&gt;$E117),$E117-CZ$24,0))-CZ116-CZ115-CZ114-CZ113-CZ112-CZ111-CZ110</f>
        <v>0</v>
      </c>
      <c r="DA117" s="186"/>
      <c r="DB117" s="186">
        <f>IF(AND(DB$24&lt;=$E117,DB$25&lt;=$E117),DB$26,IF(AND(DB$24&lt;=$E117,DB$25&gt;$E117),$E117-DB$24,0))-DB116-DB115-DB114-DB113-DB112-DB111-DB110</f>
        <v>0</v>
      </c>
      <c r="DC117" s="186"/>
      <c r="DD117" s="186">
        <f>IF(AND(DD$24&lt;=$E117,DD$25&lt;=$E117),DD$26,IF(AND(DD$24&lt;=$E117,DD$25&gt;$E117),$E117-DD$24,0))-DD116-DD115-DD114-DD113-DD112-DD111-DD110</f>
        <v>0</v>
      </c>
      <c r="DE117" s="186"/>
      <c r="DF117" s="186">
        <f>IF(AND(DF$24&lt;=$E117,DF$25&lt;=$E117),DF$26,IF(AND(DF$24&lt;=$E117,DF$25&gt;$E117),$E117-DF$24,0))-DF116-DF115-DF114-DF113-DF112-DF111-DF110</f>
        <v>0</v>
      </c>
      <c r="DG117" s="186"/>
      <c r="DH117" s="186">
        <f>IF(AND(DH$24&lt;=$E117,DH$25&lt;=$E117),DH$26,IF(AND(DH$24&lt;=$E117,DH$25&gt;$E117),$E117-DH$24,0))-DH116-DH115-DH114-DH113-DH112-DH111-DH110</f>
        <v>0</v>
      </c>
      <c r="DI117" s="186"/>
      <c r="DJ117" s="186">
        <f>IF(AND(DJ$24&lt;=$E117,DJ$25&lt;=$E117),DJ$26,IF(AND(DJ$24&lt;=$E117,DJ$25&gt;$E117),$E117-DJ$24,0))-DJ116-DJ115-DJ114-DJ113-DJ112-DJ111-DJ110</f>
        <v>0</v>
      </c>
      <c r="DK117" s="186"/>
      <c r="DL117" s="186">
        <f>IF(AND(DL$24&lt;=$E117,DL$25&lt;=$E117),DL$26,IF(AND(DL$24&lt;=$E117,DL$25&gt;$E117),$E117-DL$24,0))-DL116-DL115-DL114-DL113-DL112-DL111-DL110</f>
        <v>0</v>
      </c>
      <c r="DM117" s="186"/>
      <c r="DN117" s="186">
        <f>IF(AND(DN$24&lt;=$E117,DN$25&lt;=$E117),DN$26,IF(AND(DN$24&lt;=$E117,DN$25&gt;$E117),$E117-DN$24,0))-DN116-DN115-DN114-DN113-DN112-DN111-DN110</f>
        <v>0</v>
      </c>
      <c r="DO117" s="186"/>
      <c r="DP117" s="186">
        <f>IF(AND(DP$24&lt;=$E117,DP$25&lt;=$E117),DP$26,IF(AND(DP$24&lt;=$E117,DP$25&gt;$E117),$E117-DP$24,0))-DP116-DP115-DP114-DP113-DP112-DP111-DP110</f>
        <v>0</v>
      </c>
      <c r="DQ117" s="186"/>
      <c r="DR117" s="186">
        <f>IF(AND(DR$24&lt;=$E117,DR$25&lt;=$E117),DR$26,IF(AND(DR$24&lt;=$E117,DR$25&gt;$E117),$E117-DR$24,0))-DR116-DR115-DR114-DR113-DR112-DR111-DR110</f>
        <v>0</v>
      </c>
      <c r="DS117" s="186"/>
      <c r="DT117" s="186">
        <f>IF(AND(DT$24&lt;=$E117,DT$25&lt;=$E117),DT$26,IF(AND(DT$24&lt;=$E117,DT$25&gt;$E117),$E117-DT$24,0))-DT116-DT115-DT114-DT113-DT112-DT111-DT110</f>
        <v>0</v>
      </c>
      <c r="DU117" s="186"/>
      <c r="DV117" s="186">
        <f>IF(AND(DV$24&lt;=$E117,DV$25&lt;=$E117),DV$26,IF(AND(DV$24&lt;=$E117,DV$25&gt;$E117),$E117-DV$24,0))-DV116-DV115-DV114-DV113-DV112-DV111-DV110</f>
        <v>0</v>
      </c>
      <c r="DW117" s="186"/>
      <c r="DX117" s="186">
        <f>IF(AND(DX$24&lt;=$E117,DX$25&lt;=$E117),DX$26,IF(AND(DX$24&lt;=$E117,DX$25&gt;$E117),$E117-DX$24,0))-DX116-DX115-DX114-DX113-DX112-DX111-DX110</f>
        <v>0</v>
      </c>
      <c r="DY117" s="186"/>
      <c r="DZ117" s="178">
        <f t="shared" si="5"/>
        <v>0</v>
      </c>
    </row>
    <row r="118" spans="2:130" ht="11.25" hidden="1" customHeight="1" x14ac:dyDescent="0.2">
      <c r="B118" s="333"/>
      <c r="C118" s="336"/>
      <c r="D118" s="179"/>
      <c r="E118" s="180">
        <v>1800</v>
      </c>
      <c r="F118" s="186">
        <f>IF(AND(F$24&lt;=$E118,F$25&lt;=$E118),F$26,IF(AND(F$24&lt;=$E118,F$25&gt;$E118),$E118-F$24,0))-F117-F116-F115-F114-F113-F112-F111-F110</f>
        <v>0</v>
      </c>
      <c r="G118" s="186"/>
      <c r="H118" s="186">
        <f>IF(AND(H$24&lt;=$E118,H$25&lt;=$E118),H$26,IF(AND(H$24&lt;=$E118,H$25&gt;$E118),$E118-H$24,0))-H117-H116-H115-H114-H113-H112-H111-H110</f>
        <v>0</v>
      </c>
      <c r="I118" s="186"/>
      <c r="J118" s="186">
        <f>IF(AND(J$24&lt;=$E118,J$25&lt;=$E118),J$26,IF(AND(J$24&lt;=$E118,J$25&gt;$E118),$E118-J$24,0))-J117-J116-J115-J114-J113-J112-J111-J110</f>
        <v>0</v>
      </c>
      <c r="K118" s="186"/>
      <c r="L118" s="186">
        <f>IF(AND(L$24&lt;=$E118,L$25&lt;=$E118),L$26,IF(AND(L$24&lt;=$E118,L$25&gt;$E118),$E118-L$24,0))-L117-L116-L115-L114-L113-L112-L111-L110</f>
        <v>0</v>
      </c>
      <c r="M118" s="186"/>
      <c r="N118" s="186">
        <f>IF(AND(N$24&lt;=$E118,N$25&lt;=$E118),N$26,IF(AND(N$24&lt;=$E118,N$25&gt;$E118),$E118-N$24,0))-N117-N116-N115-N114-N113-N112-N111-N110</f>
        <v>0</v>
      </c>
      <c r="O118" s="186"/>
      <c r="P118" s="186">
        <f>IF(AND(P$24&lt;=$E118,P$25&lt;=$E118),P$26,IF(AND(P$24&lt;=$E118,P$25&gt;$E118),$E118-P$24,0))-P117-P116-P115-P114-P113-P112-P111-P110</f>
        <v>0</v>
      </c>
      <c r="Q118" s="186"/>
      <c r="R118" s="186">
        <f>IF(AND(R$24&lt;=$E118,R$25&lt;=$E118),R$26,IF(AND(R$24&lt;=$E118,R$25&gt;$E118),$E118-R$24,0))-R117-R116-R115-R114-R113-R112-R111-R110</f>
        <v>0</v>
      </c>
      <c r="S118" s="186"/>
      <c r="T118" s="186">
        <f>IF(AND(T$24&lt;=$E118,T$25&lt;=$E118),T$26,IF(AND(T$24&lt;=$E118,T$25&gt;$E118),$E118-T$24,0))-T117-T116-T115-T114-T113-T112-T111-T110</f>
        <v>0</v>
      </c>
      <c r="U118" s="186"/>
      <c r="V118" s="186">
        <f>IF(AND(V$24&lt;=$E118,V$25&lt;=$E118),V$26,IF(AND(V$24&lt;=$E118,V$25&gt;$E118),$E118-V$24,0))-V117-V116-V115-V114-V113-V112-V111-V110</f>
        <v>0</v>
      </c>
      <c r="W118" s="186"/>
      <c r="X118" s="186">
        <f>IF(AND(X$24&lt;=$E118,X$25&lt;=$E118),X$26,IF(AND(X$24&lt;=$E118,X$25&gt;$E118),$E118-X$24,0))-X117-X116-X115-X114-X113-X112-X111-X110</f>
        <v>0</v>
      </c>
      <c r="Y118" s="186"/>
      <c r="Z118" s="186">
        <f>IF(AND(Z$24&lt;=$E118,Z$25&lt;=$E118),Z$26,IF(AND(Z$24&lt;=$E118,Z$25&gt;$E118),$E118-Z$24,0))-Z117-Z116-Z115-Z114-Z113-Z112-Z111-Z110</f>
        <v>0</v>
      </c>
      <c r="AA118" s="186"/>
      <c r="AB118" s="186">
        <f>IF(AND(AB$24&lt;=$E118,AB$25&lt;=$E118),AB$26,IF(AND(AB$24&lt;=$E118,AB$25&gt;$E118),$E118-AB$24,0))-AB117-AB116-AB115-AB114-AB113-AB112-AB111-AB110</f>
        <v>0</v>
      </c>
      <c r="AC118" s="186"/>
      <c r="AD118" s="186">
        <f>IF(AND(AD$24&lt;=$E118,AD$25&lt;=$E118),AD$26,IF(AND(AD$24&lt;=$E118,AD$25&gt;$E118),$E118-AD$24,0))-AD117-AD116-AD115-AD114-AD113-AD112-AD111-AD110</f>
        <v>0</v>
      </c>
      <c r="AE118" s="186"/>
      <c r="AF118" s="186">
        <f>IF(AND(AF$24&lt;=$E118,AF$25&lt;=$E118),AF$26,IF(AND(AF$24&lt;=$E118,AF$25&gt;$E118),$E118-AF$24,0))-AF117-AF116-AF115-AF114-AF113-AF112-AF111-AF110</f>
        <v>0</v>
      </c>
      <c r="AG118" s="186"/>
      <c r="AH118" s="186">
        <f>IF(AND(AH$24&lt;=$E118,AH$25&lt;=$E118),AH$26,IF(AND(AH$24&lt;=$E118,AH$25&gt;$E118),$E118-AH$24,0))-AH117-AH116-AH115-AH114-AH113-AH112-AH111-AH110</f>
        <v>0</v>
      </c>
      <c r="AI118" s="186"/>
      <c r="AJ118" s="186">
        <f>IF(AND(AJ$24&lt;=$E118,AJ$25&lt;=$E118),AJ$26,IF(AND(AJ$24&lt;=$E118,AJ$25&gt;$E118),$E118-AJ$24,0))-AJ117-AJ116-AJ115-AJ114-AJ113-AJ112-AJ111-AJ110</f>
        <v>0</v>
      </c>
      <c r="AK118" s="186"/>
      <c r="AL118" s="186">
        <f>IF(AND(AL$24&lt;=$E118,AL$25&lt;=$E118),AL$26,IF(AND(AL$24&lt;=$E118,AL$25&gt;$E118),$E118-AL$24,0))-AL117-AL116-AL115-AL114-AL113-AL112-AL111-AL110</f>
        <v>0</v>
      </c>
      <c r="AM118" s="186"/>
      <c r="AN118" s="186">
        <f>IF(AND(AN$24&lt;=$E118,AN$25&lt;=$E118),AN$26,IF(AND(AN$24&lt;=$E118,AN$25&gt;$E118),$E118-AN$24,0))-AN117-AN116-AN115-AN114-AN113-AN112-AN111-AN110</f>
        <v>0</v>
      </c>
      <c r="AO118" s="186"/>
      <c r="AP118" s="186">
        <f>IF(AND(AP$24&lt;=$E118,AP$25&lt;=$E118),AP$26,IF(AND(AP$24&lt;=$E118,AP$25&gt;$E118),$E118-AP$24,0))-AP117-AP116-AP115-AP114-AP113-AP112-AP111-AP110</f>
        <v>0</v>
      </c>
      <c r="AQ118" s="186"/>
      <c r="AR118" s="186">
        <f>IF(AND(AR$24&lt;=$E118,AR$25&lt;=$E118),AR$26,IF(AND(AR$24&lt;=$E118,AR$25&gt;$E118),$E118-AR$24,0))-AR117-AR116-AR115-AR114-AR113-AR112-AR111-AR110</f>
        <v>0</v>
      </c>
      <c r="AS118" s="186"/>
      <c r="AT118" s="186">
        <f>IF(AND(AT$24&lt;=$E118,AT$25&lt;=$E118),AT$26,IF(AND(AT$24&lt;=$E118,AT$25&gt;$E118),$E118-AT$24,0))-AT117-AT116-AT115-AT114-AT113-AT112-AT111-AT110</f>
        <v>0</v>
      </c>
      <c r="AU118" s="186"/>
      <c r="AV118" s="186">
        <f>IF(AND(AV$24&lt;=$E118,AV$25&lt;=$E118),AV$26,IF(AND(AV$24&lt;=$E118,AV$25&gt;$E118),$E118-AV$24,0))-AV117-AV116-AV115-AV114-AV113-AV112-AV111-AV110</f>
        <v>0</v>
      </c>
      <c r="AW118" s="186"/>
      <c r="AX118" s="186">
        <f>IF(AND(AX$24&lt;=$E118,AX$25&lt;=$E118),AX$26,IF(AND(AX$24&lt;=$E118,AX$25&gt;$E118),$E118-AX$24,0))-AX117-AX116-AX115-AX114-AX113-AX112-AX111-AX110</f>
        <v>0</v>
      </c>
      <c r="AY118" s="186"/>
      <c r="AZ118" s="186">
        <f>IF(AND(AZ$24&lt;=$E118,AZ$25&lt;=$E118),AZ$26,IF(AND(AZ$24&lt;=$E118,AZ$25&gt;$E118),$E118-AZ$24,0))-AZ117-AZ116-AZ115-AZ114-AZ113-AZ112-AZ111-AZ110</f>
        <v>0</v>
      </c>
      <c r="BA118" s="186"/>
      <c r="BB118" s="186">
        <f>IF(AND(BB$24&lt;=$E118,BB$25&lt;=$E118),BB$26,IF(AND(BB$24&lt;=$E118,BB$25&gt;$E118),$E118-BB$24,0))-BB117-BB116-BB115-BB114-BB113-BB112-BB111-BB110</f>
        <v>0</v>
      </c>
      <c r="BC118" s="186"/>
      <c r="BD118" s="186">
        <f>IF(AND(BD$24&lt;=$E118,BD$25&lt;=$E118),BD$26,IF(AND(BD$24&lt;=$E118,BD$25&gt;$E118),$E118-BD$24,0))-BD117-BD116-BD115-BD114-BD113-BD112-BD111-BD110</f>
        <v>0</v>
      </c>
      <c r="BE118" s="186"/>
      <c r="BF118" s="186">
        <f>IF(AND(BF$24&lt;=$E118,BF$25&lt;=$E118),BF$26,IF(AND(BF$24&lt;=$E118,BF$25&gt;$E118),$E118-BF$24,0))-BF117-BF116-BF115-BF114-BF113-BF112-BF111-BF110</f>
        <v>0</v>
      </c>
      <c r="BG118" s="186"/>
      <c r="BH118" s="186">
        <f>IF(AND(BH$24&lt;=$E118,BH$25&lt;=$E118),BH$26,IF(AND(BH$24&lt;=$E118,BH$25&gt;$E118),$E118-BH$24,0))-BH117-BH116-BH115-BH114-BH113-BH112-BH111-BH110</f>
        <v>0</v>
      </c>
      <c r="BI118" s="186"/>
      <c r="BJ118" s="186">
        <f>IF(AND(BJ$24&lt;=$E118,BJ$25&lt;=$E118),BJ$26,IF(AND(BJ$24&lt;=$E118,BJ$25&gt;$E118),$E118-BJ$24,0))-BJ117-BJ116-BJ115-BJ114-BJ113-BJ112-BJ111-BJ110</f>
        <v>0</v>
      </c>
      <c r="BK118" s="186"/>
      <c r="BL118" s="186">
        <f>IF(AND(BL$24&lt;=$E118,BL$25&lt;=$E118),BL$26,IF(AND(BL$24&lt;=$E118,BL$25&gt;$E118),$E118-BL$24,0))-BL117-BL116-BL115-BL114-BL113-BL112-BL111-BL110</f>
        <v>0</v>
      </c>
      <c r="BM118" s="186"/>
      <c r="BN118" s="186">
        <f>IF(AND(BN$24&lt;=$E118,BN$25&lt;=$E118),BN$26,IF(AND(BN$24&lt;=$E118,BN$25&gt;$E118),$E118-BN$24,0))-BN117-BN116-BN115-BN114-BN113-BN112-BN111-BN110</f>
        <v>0</v>
      </c>
      <c r="BO118" s="186"/>
      <c r="BP118" s="186">
        <f>IF(AND(BP$24&lt;=$E118,BP$25&lt;=$E118),BP$26,IF(AND(BP$24&lt;=$E118,BP$25&gt;$E118),$E118-BP$24,0))-BP117-BP116-BP115-BP114-BP113-BP112-BP111-BP110</f>
        <v>0</v>
      </c>
      <c r="BQ118" s="186"/>
      <c r="BR118" s="186">
        <f>IF(AND(BR$24&lt;=$E118,BR$25&lt;=$E118),BR$26,IF(AND(BR$24&lt;=$E118,BR$25&gt;$E118),$E118-BR$24,0))-BR117-BR116-BR115-BR114-BR113-BR112-BR111-BR110</f>
        <v>0</v>
      </c>
      <c r="BS118" s="186"/>
      <c r="BT118" s="186">
        <f>IF(AND(BT$24&lt;=$E118,BT$25&lt;=$E118),BT$26,IF(AND(BT$24&lt;=$E118,BT$25&gt;$E118),$E118-BT$24,0))-BT117-BT116-BT115-BT114-BT113-BT112-BT111-BT110</f>
        <v>0</v>
      </c>
      <c r="BU118" s="186"/>
      <c r="BV118" s="186">
        <f>IF(AND(BV$24&lt;=$E118,BV$25&lt;=$E118),BV$26,IF(AND(BV$24&lt;=$E118,BV$25&gt;$E118),$E118-BV$24,0))-BV117-BV116-BV115-BV114-BV113-BV112-BV111-BV110</f>
        <v>0</v>
      </c>
      <c r="BW118" s="186"/>
      <c r="BX118" s="186">
        <f>IF(AND(BX$24&lt;=$E118,BX$25&lt;=$E118),BX$26,IF(AND(BX$24&lt;=$E118,BX$25&gt;$E118),$E118-BX$24,0))-BX117-BX116-BX115-BX114-BX113-BX112-BX111-BX110</f>
        <v>0</v>
      </c>
      <c r="BY118" s="186"/>
      <c r="BZ118" s="186">
        <f>IF(AND(BZ$24&lt;=$E118,BZ$25&lt;=$E118),BZ$26,IF(AND(BZ$24&lt;=$E118,BZ$25&gt;$E118),$E118-BZ$24,0))-BZ117-BZ116-BZ115-BZ114-BZ113-BZ112-BZ111-BZ110</f>
        <v>0</v>
      </c>
      <c r="CA118" s="186"/>
      <c r="CB118" s="186">
        <f>IF(AND(CB$24&lt;=$E118,CB$25&lt;=$E118),CB$26,IF(AND(CB$24&lt;=$E118,CB$25&gt;$E118),$E118-CB$24,0))-CB117-CB116-CB115-CB114-CB113-CB112-CB111-CB110</f>
        <v>0</v>
      </c>
      <c r="CC118" s="186"/>
      <c r="CD118" s="186">
        <f>IF(AND(CD$24&lt;=$E118,CD$25&lt;=$E118),CD$26,IF(AND(CD$24&lt;=$E118,CD$25&gt;$E118),$E118-CD$24,0))-CD117-CD116-CD115-CD114-CD113-CD112-CD111-CD110</f>
        <v>0</v>
      </c>
      <c r="CE118" s="186"/>
      <c r="CF118" s="186">
        <f>IF(AND(CF$24&lt;=$E118,CF$25&lt;=$E118),CF$26,IF(AND(CF$24&lt;=$E118,CF$25&gt;$E118),$E118-CF$24,0))-CF117-CF116-CF115-CF114-CF113-CF112-CF111-CF110</f>
        <v>0</v>
      </c>
      <c r="CG118" s="186"/>
      <c r="CH118" s="186">
        <f>IF(AND(CH$24&lt;=$E118,CH$25&lt;=$E118),CH$26,IF(AND(CH$24&lt;=$E118,CH$25&gt;$E118),$E118-CH$24,0))-CH117-CH116-CH115-CH114-CH113-CH112-CH111-CH110</f>
        <v>0</v>
      </c>
      <c r="CI118" s="186"/>
      <c r="CJ118" s="186">
        <f>IF(AND(CJ$24&lt;=$E118,CJ$25&lt;=$E118),CJ$26,IF(AND(CJ$24&lt;=$E118,CJ$25&gt;$E118),$E118-CJ$24,0))-CJ117-CJ116-CJ115-CJ114-CJ113-CJ112-CJ111-CJ110</f>
        <v>0</v>
      </c>
      <c r="CK118" s="186"/>
      <c r="CL118" s="186">
        <f>IF(AND(CL$24&lt;=$E118,CL$25&lt;=$E118),CL$26,IF(AND(CL$24&lt;=$E118,CL$25&gt;$E118),$E118-CL$24,0))-CL117-CL116-CL115-CL114-CL113-CL112-CL111-CL110</f>
        <v>0</v>
      </c>
      <c r="CM118" s="186"/>
      <c r="CN118" s="186">
        <f>IF(AND(CN$24&lt;=$E118,CN$25&lt;=$E118),CN$26,IF(AND(CN$24&lt;=$E118,CN$25&gt;$E118),$E118-CN$24,0))-CN117-CN116-CN115-CN114-CN113-CN112-CN111-CN110</f>
        <v>0</v>
      </c>
      <c r="CO118" s="186"/>
      <c r="CP118" s="186">
        <f>IF(AND(CP$24&lt;=$E118,CP$25&lt;=$E118),CP$26,IF(AND(CP$24&lt;=$E118,CP$25&gt;$E118),$E118-CP$24,0))-CP117-CP116-CP115-CP114-CP113-CP112-CP111-CP110</f>
        <v>0</v>
      </c>
      <c r="CQ118" s="186"/>
      <c r="CR118" s="186">
        <f>IF(AND(CR$24&lt;=$E118,CR$25&lt;=$E118),CR$26,IF(AND(CR$24&lt;=$E118,CR$25&gt;$E118),$E118-CR$24,0))-CR117-CR116-CR115-CR114-CR113-CR112-CR111-CR110</f>
        <v>0</v>
      </c>
      <c r="CS118" s="186"/>
      <c r="CT118" s="186">
        <f>IF(AND(CT$24&lt;=$E118,CT$25&lt;=$E118),CT$26,IF(AND(CT$24&lt;=$E118,CT$25&gt;$E118),$E118-CT$24,0))-CT117-CT116-CT115-CT114-CT113-CT112-CT111-CT110</f>
        <v>0</v>
      </c>
      <c r="CU118" s="186"/>
      <c r="CV118" s="186">
        <f>IF(AND(CV$24&lt;=$E118,CV$25&lt;=$E118),CV$26,IF(AND(CV$24&lt;=$E118,CV$25&gt;$E118),$E118-CV$24,0))-CV117-CV116-CV115-CV114-CV113-CV112-CV111-CV110</f>
        <v>0</v>
      </c>
      <c r="CW118" s="186"/>
      <c r="CX118" s="186">
        <f>IF(AND(CX$24&lt;=$E118,CX$25&lt;=$E118),CX$26,IF(AND(CX$24&lt;=$E118,CX$25&gt;$E118),$E118-CX$24,0))-CX117-CX116-CX115-CX114-CX113-CX112-CX111-CX110</f>
        <v>0</v>
      </c>
      <c r="CY118" s="186"/>
      <c r="CZ118" s="186">
        <f>IF(AND(CZ$24&lt;=$E118,CZ$25&lt;=$E118),CZ$26,IF(AND(CZ$24&lt;=$E118,CZ$25&gt;$E118),$E118-CZ$24,0))-CZ117-CZ116-CZ115-CZ114-CZ113-CZ112-CZ111-CZ110</f>
        <v>0</v>
      </c>
      <c r="DA118" s="186"/>
      <c r="DB118" s="186">
        <f>IF(AND(DB$24&lt;=$E118,DB$25&lt;=$E118),DB$26,IF(AND(DB$24&lt;=$E118,DB$25&gt;$E118),$E118-DB$24,0))-DB117-DB116-DB115-DB114-DB113-DB112-DB111-DB110</f>
        <v>0</v>
      </c>
      <c r="DC118" s="186"/>
      <c r="DD118" s="186">
        <f>IF(AND(DD$24&lt;=$E118,DD$25&lt;=$E118),DD$26,IF(AND(DD$24&lt;=$E118,DD$25&gt;$E118),$E118-DD$24,0))-DD117-DD116-DD115-DD114-DD113-DD112-DD111-DD110</f>
        <v>0</v>
      </c>
      <c r="DE118" s="186"/>
      <c r="DF118" s="186">
        <f>IF(AND(DF$24&lt;=$E118,DF$25&lt;=$E118),DF$26,IF(AND(DF$24&lt;=$E118,DF$25&gt;$E118),$E118-DF$24,0))-DF117-DF116-DF115-DF114-DF113-DF112-DF111-DF110</f>
        <v>0</v>
      </c>
      <c r="DG118" s="186"/>
      <c r="DH118" s="186">
        <f>IF(AND(DH$24&lt;=$E118,DH$25&lt;=$E118),DH$26,IF(AND(DH$24&lt;=$E118,DH$25&gt;$E118),$E118-DH$24,0))-DH117-DH116-DH115-DH114-DH113-DH112-DH111-DH110</f>
        <v>0</v>
      </c>
      <c r="DI118" s="186"/>
      <c r="DJ118" s="186">
        <f>IF(AND(DJ$24&lt;=$E118,DJ$25&lt;=$E118),DJ$26,IF(AND(DJ$24&lt;=$E118,DJ$25&gt;$E118),$E118-DJ$24,0))-DJ117-DJ116-DJ115-DJ114-DJ113-DJ112-DJ111-DJ110</f>
        <v>0</v>
      </c>
      <c r="DK118" s="186"/>
      <c r="DL118" s="186">
        <f>IF(AND(DL$24&lt;=$E118,DL$25&lt;=$E118),DL$26,IF(AND(DL$24&lt;=$E118,DL$25&gt;$E118),$E118-DL$24,0))-DL117-DL116-DL115-DL114-DL113-DL112-DL111-DL110</f>
        <v>0</v>
      </c>
      <c r="DM118" s="186"/>
      <c r="DN118" s="186">
        <f>IF(AND(DN$24&lt;=$E118,DN$25&lt;=$E118),DN$26,IF(AND(DN$24&lt;=$E118,DN$25&gt;$E118),$E118-DN$24,0))-DN117-DN116-DN115-DN114-DN113-DN112-DN111-DN110</f>
        <v>0</v>
      </c>
      <c r="DO118" s="186"/>
      <c r="DP118" s="186">
        <f>IF(AND(DP$24&lt;=$E118,DP$25&lt;=$E118),DP$26,IF(AND(DP$24&lt;=$E118,DP$25&gt;$E118),$E118-DP$24,0))-DP117-DP116-DP115-DP114-DP113-DP112-DP111-DP110</f>
        <v>0</v>
      </c>
      <c r="DQ118" s="186"/>
      <c r="DR118" s="186">
        <f>IF(AND(DR$24&lt;=$E118,DR$25&lt;=$E118),DR$26,IF(AND(DR$24&lt;=$E118,DR$25&gt;$E118),$E118-DR$24,0))-DR117-DR116-DR115-DR114-DR113-DR112-DR111-DR110</f>
        <v>0</v>
      </c>
      <c r="DS118" s="186"/>
      <c r="DT118" s="186">
        <f>IF(AND(DT$24&lt;=$E118,DT$25&lt;=$E118),DT$26,IF(AND(DT$24&lt;=$E118,DT$25&gt;$E118),$E118-DT$24,0))-DT117-DT116-DT115-DT114-DT113-DT112-DT111-DT110</f>
        <v>0</v>
      </c>
      <c r="DU118" s="186"/>
      <c r="DV118" s="186">
        <f>IF(AND(DV$24&lt;=$E118,DV$25&lt;=$E118),DV$26,IF(AND(DV$24&lt;=$E118,DV$25&gt;$E118),$E118-DV$24,0))-DV117-DV116-DV115-DV114-DV113-DV112-DV111-DV110</f>
        <v>0</v>
      </c>
      <c r="DW118" s="186"/>
      <c r="DX118" s="186">
        <f>IF(AND(DX$24&lt;=$E118,DX$25&lt;=$E118),DX$26,IF(AND(DX$24&lt;=$E118,DX$25&gt;$E118),$E118-DX$24,0))-DX117-DX116-DX115-DX114-DX113-DX112-DX111-DX110</f>
        <v>0</v>
      </c>
      <c r="DY118" s="186"/>
      <c r="DZ118" s="178">
        <f t="shared" si="5"/>
        <v>0</v>
      </c>
    </row>
    <row r="119" spans="2:130" ht="11.25" hidden="1" customHeight="1" x14ac:dyDescent="0.2">
      <c r="B119" s="333"/>
      <c r="C119" s="336"/>
      <c r="D119" s="179"/>
      <c r="E119" s="180">
        <v>2000</v>
      </c>
      <c r="F119" s="186">
        <f>IF(AND(F$24&lt;=$E119,F$25&lt;=$E119),F$26,IF(AND(F$24&lt;=$E119,F$25&gt;$E119),$E119-F$24,0))-F118-F117-F116-F115-F114-F113-F112-F111-F110</f>
        <v>0</v>
      </c>
      <c r="G119" s="186"/>
      <c r="H119" s="186">
        <f>IF(AND(H$24&lt;=$E119,H$25&lt;=$E119),H$26,IF(AND(H$24&lt;=$E119,H$25&gt;$E119),$E119-H$24,0))-H118-H117-H116-H115-H114-H113-H112-H111-H110</f>
        <v>0</v>
      </c>
      <c r="I119" s="186"/>
      <c r="J119" s="186">
        <f>IF(AND(J$24&lt;=$E119,J$25&lt;=$E119),J$26,IF(AND(J$24&lt;=$E119,J$25&gt;$E119),$E119-J$24,0))-J118-J117-J116-J115-J114-J113-J112-J111-J110</f>
        <v>0</v>
      </c>
      <c r="K119" s="186"/>
      <c r="L119" s="186">
        <f>IF(AND(L$24&lt;=$E119,L$25&lt;=$E119),L$26,IF(AND(L$24&lt;=$E119,L$25&gt;$E119),$E119-L$24,0))-L118-L117-L116-L115-L114-L113-L112-L111-L110</f>
        <v>0</v>
      </c>
      <c r="M119" s="186"/>
      <c r="N119" s="186">
        <f>IF(AND(N$24&lt;=$E119,N$25&lt;=$E119),N$26,IF(AND(N$24&lt;=$E119,N$25&gt;$E119),$E119-N$24,0))-N118-N117-N116-N115-N114-N113-N112-N111-N110</f>
        <v>0</v>
      </c>
      <c r="O119" s="186"/>
      <c r="P119" s="186">
        <f>IF(AND(P$24&lt;=$E119,P$25&lt;=$E119),P$26,IF(AND(P$24&lt;=$E119,P$25&gt;$E119),$E119-P$24,0))-P118-P117-P116-P115-P114-P113-P112-P111-P110</f>
        <v>0</v>
      </c>
      <c r="Q119" s="186"/>
      <c r="R119" s="186">
        <f>IF(AND(R$24&lt;=$E119,R$25&lt;=$E119),R$26,IF(AND(R$24&lt;=$E119,R$25&gt;$E119),$E119-R$24,0))-R118-R117-R116-R115-R114-R113-R112-R111-R110</f>
        <v>0</v>
      </c>
      <c r="S119" s="186"/>
      <c r="T119" s="186">
        <f>IF(AND(T$24&lt;=$E119,T$25&lt;=$E119),T$26,IF(AND(T$24&lt;=$E119,T$25&gt;$E119),$E119-T$24,0))-T118-T117-T116-T115-T114-T113-T112-T111-T110</f>
        <v>0</v>
      </c>
      <c r="U119" s="186"/>
      <c r="V119" s="186">
        <f>IF(AND(V$24&lt;=$E119,V$25&lt;=$E119),V$26,IF(AND(V$24&lt;=$E119,V$25&gt;$E119),$E119-V$24,0))-V118-V117-V116-V115-V114-V113-V112-V111-V110</f>
        <v>0</v>
      </c>
      <c r="W119" s="186"/>
      <c r="X119" s="186">
        <f>IF(AND(X$24&lt;=$E119,X$25&lt;=$E119),X$26,IF(AND(X$24&lt;=$E119,X$25&gt;$E119),$E119-X$24,0))-X118-X117-X116-X115-X114-X113-X112-X111-X110</f>
        <v>0</v>
      </c>
      <c r="Y119" s="186"/>
      <c r="Z119" s="186">
        <f>IF(AND(Z$24&lt;=$E119,Z$25&lt;=$E119),Z$26,IF(AND(Z$24&lt;=$E119,Z$25&gt;$E119),$E119-Z$24,0))-Z118-Z117-Z116-Z115-Z114-Z113-Z112-Z111-Z110</f>
        <v>0</v>
      </c>
      <c r="AA119" s="186"/>
      <c r="AB119" s="186">
        <f>IF(AND(AB$24&lt;=$E119,AB$25&lt;=$E119),AB$26,IF(AND(AB$24&lt;=$E119,AB$25&gt;$E119),$E119-AB$24,0))-AB118-AB117-AB116-AB115-AB114-AB113-AB112-AB111-AB110</f>
        <v>0</v>
      </c>
      <c r="AC119" s="186"/>
      <c r="AD119" s="186">
        <f>IF(AND(AD$24&lt;=$E119,AD$25&lt;=$E119),AD$26,IF(AND(AD$24&lt;=$E119,AD$25&gt;$E119),$E119-AD$24,0))-AD118-AD117-AD116-AD115-AD114-AD113-AD112-AD111-AD110</f>
        <v>0</v>
      </c>
      <c r="AE119" s="186"/>
      <c r="AF119" s="186">
        <f>IF(AND(AF$24&lt;=$E119,AF$25&lt;=$E119),AF$26,IF(AND(AF$24&lt;=$E119,AF$25&gt;$E119),$E119-AF$24,0))-AF118-AF117-AF116-AF115-AF114-AF113-AF112-AF111-AF110</f>
        <v>0</v>
      </c>
      <c r="AG119" s="186"/>
      <c r="AH119" s="186">
        <f>IF(AND(AH$24&lt;=$E119,AH$25&lt;=$E119),AH$26,IF(AND(AH$24&lt;=$E119,AH$25&gt;$E119),$E119-AH$24,0))-AH118-AH117-AH116-AH115-AH114-AH113-AH112-AH111-AH110</f>
        <v>0</v>
      </c>
      <c r="AI119" s="186"/>
      <c r="AJ119" s="186">
        <f>IF(AND(AJ$24&lt;=$E119,AJ$25&lt;=$E119),AJ$26,IF(AND(AJ$24&lt;=$E119,AJ$25&gt;$E119),$E119-AJ$24,0))-AJ118-AJ117-AJ116-AJ115-AJ114-AJ113-AJ112-AJ111-AJ110</f>
        <v>0</v>
      </c>
      <c r="AK119" s="186"/>
      <c r="AL119" s="186">
        <f>IF(AND(AL$24&lt;=$E119,AL$25&lt;=$E119),AL$26,IF(AND(AL$24&lt;=$E119,AL$25&gt;$E119),$E119-AL$24,0))-AL118-AL117-AL116-AL115-AL114-AL113-AL112-AL111-AL110</f>
        <v>0</v>
      </c>
      <c r="AM119" s="186"/>
      <c r="AN119" s="186">
        <f>IF(AND(AN$24&lt;=$E119,AN$25&lt;=$E119),AN$26,IF(AND(AN$24&lt;=$E119,AN$25&gt;$E119),$E119-AN$24,0))-AN118-AN117-AN116-AN115-AN114-AN113-AN112-AN111-AN110</f>
        <v>0</v>
      </c>
      <c r="AO119" s="186"/>
      <c r="AP119" s="186">
        <f>IF(AND(AP$24&lt;=$E119,AP$25&lt;=$E119),AP$26,IF(AND(AP$24&lt;=$E119,AP$25&gt;$E119),$E119-AP$24,0))-AP118-AP117-AP116-AP115-AP114-AP113-AP112-AP111-AP110</f>
        <v>0</v>
      </c>
      <c r="AQ119" s="186"/>
      <c r="AR119" s="186">
        <f>IF(AND(AR$24&lt;=$E119,AR$25&lt;=$E119),AR$26,IF(AND(AR$24&lt;=$E119,AR$25&gt;$E119),$E119-AR$24,0))-AR118-AR117-AR116-AR115-AR114-AR113-AR112-AR111-AR110</f>
        <v>0</v>
      </c>
      <c r="AS119" s="186"/>
      <c r="AT119" s="186">
        <f>IF(AND(AT$24&lt;=$E119,AT$25&lt;=$E119),AT$26,IF(AND(AT$24&lt;=$E119,AT$25&gt;$E119),$E119-AT$24,0))-AT118-AT117-AT116-AT115-AT114-AT113-AT112-AT111-AT110</f>
        <v>0</v>
      </c>
      <c r="AU119" s="186"/>
      <c r="AV119" s="186">
        <f>IF(AND(AV$24&lt;=$E119,AV$25&lt;=$E119),AV$26,IF(AND(AV$24&lt;=$E119,AV$25&gt;$E119),$E119-AV$24,0))-AV118-AV117-AV116-AV115-AV114-AV113-AV112-AV111-AV110</f>
        <v>0</v>
      </c>
      <c r="AW119" s="186"/>
      <c r="AX119" s="186">
        <f>IF(AND(AX$24&lt;=$E119,AX$25&lt;=$E119),AX$26,IF(AND(AX$24&lt;=$E119,AX$25&gt;$E119),$E119-AX$24,0))-AX118-AX117-AX116-AX115-AX114-AX113-AX112-AX111-AX110</f>
        <v>0</v>
      </c>
      <c r="AY119" s="186"/>
      <c r="AZ119" s="186">
        <f>IF(AND(AZ$24&lt;=$E119,AZ$25&lt;=$E119),AZ$26,IF(AND(AZ$24&lt;=$E119,AZ$25&gt;$E119),$E119-AZ$24,0))-AZ118-AZ117-AZ116-AZ115-AZ114-AZ113-AZ112-AZ111-AZ110</f>
        <v>0</v>
      </c>
      <c r="BA119" s="186"/>
      <c r="BB119" s="186">
        <f>IF(AND(BB$24&lt;=$E119,BB$25&lt;=$E119),BB$26,IF(AND(BB$24&lt;=$E119,BB$25&gt;$E119),$E119-BB$24,0))-BB118-BB117-BB116-BB115-BB114-BB113-BB112-BB111-BB110</f>
        <v>0</v>
      </c>
      <c r="BC119" s="186"/>
      <c r="BD119" s="186">
        <f>IF(AND(BD$24&lt;=$E119,BD$25&lt;=$E119),BD$26,IF(AND(BD$24&lt;=$E119,BD$25&gt;$E119),$E119-BD$24,0))-BD118-BD117-BD116-BD115-BD114-BD113-BD112-BD111-BD110</f>
        <v>0</v>
      </c>
      <c r="BE119" s="186"/>
      <c r="BF119" s="186">
        <f>IF(AND(BF$24&lt;=$E119,BF$25&lt;=$E119),BF$26,IF(AND(BF$24&lt;=$E119,BF$25&gt;$E119),$E119-BF$24,0))-BF118-BF117-BF116-BF115-BF114-BF113-BF112-BF111-BF110</f>
        <v>0</v>
      </c>
      <c r="BG119" s="186"/>
      <c r="BH119" s="186">
        <f>IF(AND(BH$24&lt;=$E119,BH$25&lt;=$E119),BH$26,IF(AND(BH$24&lt;=$E119,BH$25&gt;$E119),$E119-BH$24,0))-BH118-BH117-BH116-BH115-BH114-BH113-BH112-BH111-BH110</f>
        <v>0</v>
      </c>
      <c r="BI119" s="186"/>
      <c r="BJ119" s="186">
        <f>IF(AND(BJ$24&lt;=$E119,BJ$25&lt;=$E119),BJ$26,IF(AND(BJ$24&lt;=$E119,BJ$25&gt;$E119),$E119-BJ$24,0))-BJ118-BJ117-BJ116-BJ115-BJ114-BJ113-BJ112-BJ111-BJ110</f>
        <v>0</v>
      </c>
      <c r="BK119" s="186"/>
      <c r="BL119" s="186">
        <f>IF(AND(BL$24&lt;=$E119,BL$25&lt;=$E119),BL$26,IF(AND(BL$24&lt;=$E119,BL$25&gt;$E119),$E119-BL$24,0))-BL118-BL117-BL116-BL115-BL114-BL113-BL112-BL111-BL110</f>
        <v>0</v>
      </c>
      <c r="BM119" s="186"/>
      <c r="BN119" s="186">
        <f>IF(AND(BN$24&lt;=$E119,BN$25&lt;=$E119),BN$26,IF(AND(BN$24&lt;=$E119,BN$25&gt;$E119),$E119-BN$24,0))-BN118-BN117-BN116-BN115-BN114-BN113-BN112-BN111-BN110</f>
        <v>0</v>
      </c>
      <c r="BO119" s="186"/>
      <c r="BP119" s="186">
        <f>IF(AND(BP$24&lt;=$E119,BP$25&lt;=$E119),BP$26,IF(AND(BP$24&lt;=$E119,BP$25&gt;$E119),$E119-BP$24,0))-BP118-BP117-BP116-BP115-BP114-BP113-BP112-BP111-BP110</f>
        <v>0</v>
      </c>
      <c r="BQ119" s="186"/>
      <c r="BR119" s="186">
        <f>IF(AND(BR$24&lt;=$E119,BR$25&lt;=$E119),BR$26,IF(AND(BR$24&lt;=$E119,BR$25&gt;$E119),$E119-BR$24,0))-BR118-BR117-BR116-BR115-BR114-BR113-BR112-BR111-BR110</f>
        <v>0</v>
      </c>
      <c r="BS119" s="186"/>
      <c r="BT119" s="186">
        <f>IF(AND(BT$24&lt;=$E119,BT$25&lt;=$E119),BT$26,IF(AND(BT$24&lt;=$E119,BT$25&gt;$E119),$E119-BT$24,0))-BT118-BT117-BT116-BT115-BT114-BT113-BT112-BT111-BT110</f>
        <v>0</v>
      </c>
      <c r="BU119" s="186"/>
      <c r="BV119" s="186">
        <f>IF(AND(BV$24&lt;=$E119,BV$25&lt;=$E119),BV$26,IF(AND(BV$24&lt;=$E119,BV$25&gt;$E119),$E119-BV$24,0))-BV118-BV117-BV116-BV115-BV114-BV113-BV112-BV111-BV110</f>
        <v>0</v>
      </c>
      <c r="BW119" s="186"/>
      <c r="BX119" s="186">
        <f>IF(AND(BX$24&lt;=$E119,BX$25&lt;=$E119),BX$26,IF(AND(BX$24&lt;=$E119,BX$25&gt;$E119),$E119-BX$24,0))-BX118-BX117-BX116-BX115-BX114-BX113-BX112-BX111-BX110</f>
        <v>0</v>
      </c>
      <c r="BY119" s="186"/>
      <c r="BZ119" s="186">
        <f>IF(AND(BZ$24&lt;=$E119,BZ$25&lt;=$E119),BZ$26,IF(AND(BZ$24&lt;=$E119,BZ$25&gt;$E119),$E119-BZ$24,0))-BZ118-BZ117-BZ116-BZ115-BZ114-BZ113-BZ112-BZ111-BZ110</f>
        <v>0</v>
      </c>
      <c r="CA119" s="186"/>
      <c r="CB119" s="186">
        <f>IF(AND(CB$24&lt;=$E119,CB$25&lt;=$E119),CB$26,IF(AND(CB$24&lt;=$E119,CB$25&gt;$E119),$E119-CB$24,0))-CB118-CB117-CB116-CB115-CB114-CB113-CB112-CB111-CB110</f>
        <v>0</v>
      </c>
      <c r="CC119" s="186"/>
      <c r="CD119" s="186">
        <f>IF(AND(CD$24&lt;=$E119,CD$25&lt;=$E119),CD$26,IF(AND(CD$24&lt;=$E119,CD$25&gt;$E119),$E119-CD$24,0))-CD118-CD117-CD116-CD115-CD114-CD113-CD112-CD111-CD110</f>
        <v>0</v>
      </c>
      <c r="CE119" s="186"/>
      <c r="CF119" s="186">
        <f>IF(AND(CF$24&lt;=$E119,CF$25&lt;=$E119),CF$26,IF(AND(CF$24&lt;=$E119,CF$25&gt;$E119),$E119-CF$24,0))-CF118-CF117-CF116-CF115-CF114-CF113-CF112-CF111-CF110</f>
        <v>0</v>
      </c>
      <c r="CG119" s="186"/>
      <c r="CH119" s="186">
        <f>IF(AND(CH$24&lt;=$E119,CH$25&lt;=$E119),CH$26,IF(AND(CH$24&lt;=$E119,CH$25&gt;$E119),$E119-CH$24,0))-CH118-CH117-CH116-CH115-CH114-CH113-CH112-CH111-CH110</f>
        <v>0</v>
      </c>
      <c r="CI119" s="186"/>
      <c r="CJ119" s="186">
        <f>IF(AND(CJ$24&lt;=$E119,CJ$25&lt;=$E119),CJ$26,IF(AND(CJ$24&lt;=$E119,CJ$25&gt;$E119),$E119-CJ$24,0))-CJ118-CJ117-CJ116-CJ115-CJ114-CJ113-CJ112-CJ111-CJ110</f>
        <v>0</v>
      </c>
      <c r="CK119" s="186"/>
      <c r="CL119" s="186">
        <f>IF(AND(CL$24&lt;=$E119,CL$25&lt;=$E119),CL$26,IF(AND(CL$24&lt;=$E119,CL$25&gt;$E119),$E119-CL$24,0))-CL118-CL117-CL116-CL115-CL114-CL113-CL112-CL111-CL110</f>
        <v>0</v>
      </c>
      <c r="CM119" s="186"/>
      <c r="CN119" s="186">
        <f>IF(AND(CN$24&lt;=$E119,CN$25&lt;=$E119),CN$26,IF(AND(CN$24&lt;=$E119,CN$25&gt;$E119),$E119-CN$24,0))-CN118-CN117-CN116-CN115-CN114-CN113-CN112-CN111-CN110</f>
        <v>0</v>
      </c>
      <c r="CO119" s="186"/>
      <c r="CP119" s="186">
        <f>IF(AND(CP$24&lt;=$E119,CP$25&lt;=$E119),CP$26,IF(AND(CP$24&lt;=$E119,CP$25&gt;$E119),$E119-CP$24,0))-CP118-CP117-CP116-CP115-CP114-CP113-CP112-CP111-CP110</f>
        <v>0</v>
      </c>
      <c r="CQ119" s="186"/>
      <c r="CR119" s="186">
        <f>IF(AND(CR$24&lt;=$E119,CR$25&lt;=$E119),CR$26,IF(AND(CR$24&lt;=$E119,CR$25&gt;$E119),$E119-CR$24,0))-CR118-CR117-CR116-CR115-CR114-CR113-CR112-CR111-CR110</f>
        <v>0</v>
      </c>
      <c r="CS119" s="186"/>
      <c r="CT119" s="186">
        <f>IF(AND(CT$24&lt;=$E119,CT$25&lt;=$E119),CT$26,IF(AND(CT$24&lt;=$E119,CT$25&gt;$E119),$E119-CT$24,0))-CT118-CT117-CT116-CT115-CT114-CT113-CT112-CT111-CT110</f>
        <v>0</v>
      </c>
      <c r="CU119" s="186"/>
      <c r="CV119" s="186">
        <f>IF(AND(CV$24&lt;=$E119,CV$25&lt;=$E119),CV$26,IF(AND(CV$24&lt;=$E119,CV$25&gt;$E119),$E119-CV$24,0))-CV118-CV117-CV116-CV115-CV114-CV113-CV112-CV111-CV110</f>
        <v>0</v>
      </c>
      <c r="CW119" s="186"/>
      <c r="CX119" s="186">
        <f>IF(AND(CX$24&lt;=$E119,CX$25&lt;=$E119),CX$26,IF(AND(CX$24&lt;=$E119,CX$25&gt;$E119),$E119-CX$24,0))-CX118-CX117-CX116-CX115-CX114-CX113-CX112-CX111-CX110</f>
        <v>0</v>
      </c>
      <c r="CY119" s="186"/>
      <c r="CZ119" s="186">
        <f>IF(AND(CZ$24&lt;=$E119,CZ$25&lt;=$E119),CZ$26,IF(AND(CZ$24&lt;=$E119,CZ$25&gt;$E119),$E119-CZ$24,0))-CZ118-CZ117-CZ116-CZ115-CZ114-CZ113-CZ112-CZ111-CZ110</f>
        <v>0</v>
      </c>
      <c r="DA119" s="186"/>
      <c r="DB119" s="186">
        <f>IF(AND(DB$24&lt;=$E119,DB$25&lt;=$E119),DB$26,IF(AND(DB$24&lt;=$E119,DB$25&gt;$E119),$E119-DB$24,0))-DB118-DB117-DB116-DB115-DB114-DB113-DB112-DB111-DB110</f>
        <v>0</v>
      </c>
      <c r="DC119" s="186"/>
      <c r="DD119" s="186">
        <f>IF(AND(DD$24&lt;=$E119,DD$25&lt;=$E119),DD$26,IF(AND(DD$24&lt;=$E119,DD$25&gt;$E119),$E119-DD$24,0))-DD118-DD117-DD116-DD115-DD114-DD113-DD112-DD111-DD110</f>
        <v>0</v>
      </c>
      <c r="DE119" s="186"/>
      <c r="DF119" s="186">
        <f>IF(AND(DF$24&lt;=$E119,DF$25&lt;=$E119),DF$26,IF(AND(DF$24&lt;=$E119,DF$25&gt;$E119),$E119-DF$24,0))-DF118-DF117-DF116-DF115-DF114-DF113-DF112-DF111-DF110</f>
        <v>0</v>
      </c>
      <c r="DG119" s="186"/>
      <c r="DH119" s="186">
        <f>IF(AND(DH$24&lt;=$E119,DH$25&lt;=$E119),DH$26,IF(AND(DH$24&lt;=$E119,DH$25&gt;$E119),$E119-DH$24,0))-DH118-DH117-DH116-DH115-DH114-DH113-DH112-DH111-DH110</f>
        <v>0</v>
      </c>
      <c r="DI119" s="186"/>
      <c r="DJ119" s="186">
        <f>IF(AND(DJ$24&lt;=$E119,DJ$25&lt;=$E119),DJ$26,IF(AND(DJ$24&lt;=$E119,DJ$25&gt;$E119),$E119-DJ$24,0))-DJ118-DJ117-DJ116-DJ115-DJ114-DJ113-DJ112-DJ111-DJ110</f>
        <v>0</v>
      </c>
      <c r="DK119" s="186"/>
      <c r="DL119" s="186">
        <f>IF(AND(DL$24&lt;=$E119,DL$25&lt;=$E119),DL$26,IF(AND(DL$24&lt;=$E119,DL$25&gt;$E119),$E119-DL$24,0))-DL118-DL117-DL116-DL115-DL114-DL113-DL112-DL111-DL110</f>
        <v>0</v>
      </c>
      <c r="DM119" s="186"/>
      <c r="DN119" s="186">
        <f>IF(AND(DN$24&lt;=$E119,DN$25&lt;=$E119),DN$26,IF(AND(DN$24&lt;=$E119,DN$25&gt;$E119),$E119-DN$24,0))-DN118-DN117-DN116-DN115-DN114-DN113-DN112-DN111-DN110</f>
        <v>0</v>
      </c>
      <c r="DO119" s="186"/>
      <c r="DP119" s="186">
        <f>IF(AND(DP$24&lt;=$E119,DP$25&lt;=$E119),DP$26,IF(AND(DP$24&lt;=$E119,DP$25&gt;$E119),$E119-DP$24,0))-DP118-DP117-DP116-DP115-DP114-DP113-DP112-DP111-DP110</f>
        <v>0</v>
      </c>
      <c r="DQ119" s="186"/>
      <c r="DR119" s="186">
        <f>IF(AND(DR$24&lt;=$E119,DR$25&lt;=$E119),DR$26,IF(AND(DR$24&lt;=$E119,DR$25&gt;$E119),$E119-DR$24,0))-DR118-DR117-DR116-DR115-DR114-DR113-DR112-DR111-DR110</f>
        <v>0</v>
      </c>
      <c r="DS119" s="186"/>
      <c r="DT119" s="186">
        <f>IF(AND(DT$24&lt;=$E119,DT$25&lt;=$E119),DT$26,IF(AND(DT$24&lt;=$E119,DT$25&gt;$E119),$E119-DT$24,0))-DT118-DT117-DT116-DT115-DT114-DT113-DT112-DT111-DT110</f>
        <v>0</v>
      </c>
      <c r="DU119" s="186"/>
      <c r="DV119" s="186">
        <f>IF(AND(DV$24&lt;=$E119,DV$25&lt;=$E119),DV$26,IF(AND(DV$24&lt;=$E119,DV$25&gt;$E119),$E119-DV$24,0))-DV118-DV117-DV116-DV115-DV114-DV113-DV112-DV111-DV110</f>
        <v>0</v>
      </c>
      <c r="DW119" s="186"/>
      <c r="DX119" s="186">
        <f>IF(AND(DX$24&lt;=$E119,DX$25&lt;=$E119),DX$26,IF(AND(DX$24&lt;=$E119,DX$25&gt;$E119),$E119-DX$24,0))-DX118-DX117-DX116-DX115-DX114-DX113-DX112-DX111-DX110</f>
        <v>0</v>
      </c>
      <c r="DY119" s="186"/>
      <c r="DZ119" s="178">
        <f t="shared" si="5"/>
        <v>0</v>
      </c>
    </row>
    <row r="120" spans="2:130" ht="11.25" hidden="1" customHeight="1" x14ac:dyDescent="0.2">
      <c r="B120" s="333"/>
      <c r="C120" s="336"/>
      <c r="D120" s="179"/>
      <c r="E120" s="180" t="s">
        <v>11</v>
      </c>
      <c r="F120" s="186">
        <f>SUM(F110:F119)</f>
        <v>9.5199999999999818</v>
      </c>
      <c r="G120" s="186"/>
      <c r="H120" s="186">
        <f>SUM(H110:H119)</f>
        <v>14.780000000000086</v>
      </c>
      <c r="I120" s="186"/>
      <c r="J120" s="186">
        <f>SUM(J110:J119)</f>
        <v>14.059999999999945</v>
      </c>
      <c r="K120" s="186"/>
      <c r="L120" s="186">
        <f>SUM(L110:L119)</f>
        <v>16.899999999999977</v>
      </c>
      <c r="M120" s="186"/>
      <c r="N120" s="186">
        <f>SUM(N110:N119)</f>
        <v>8.8899999999999864</v>
      </c>
      <c r="O120" s="186"/>
      <c r="P120" s="186">
        <f>SUM(P110:P119)</f>
        <v>6.2000000000000455</v>
      </c>
      <c r="Q120" s="186"/>
      <c r="R120" s="186">
        <f>SUM(R110:R119)</f>
        <v>1.7300000000000182</v>
      </c>
      <c r="S120" s="186"/>
      <c r="T120" s="186">
        <f>SUM(T110:T119)</f>
        <v>7.2400000000000091</v>
      </c>
      <c r="U120" s="186"/>
      <c r="V120" s="186">
        <f>SUM(V110:V119)</f>
        <v>15.110000000000014</v>
      </c>
      <c r="W120" s="186"/>
      <c r="X120" s="186">
        <f>SUM(X110:X119)</f>
        <v>17.029999999999973</v>
      </c>
      <c r="Y120" s="186"/>
      <c r="Z120" s="186">
        <f>SUM(Z110:Z119)</f>
        <v>15.139999999999986</v>
      </c>
      <c r="AA120" s="186"/>
      <c r="AB120" s="186">
        <f>SUM(AB110:AB119)</f>
        <v>9.2400000000000091</v>
      </c>
      <c r="AC120" s="186"/>
      <c r="AD120" s="186">
        <f>SUM(AD110:AD119)</f>
        <v>6.1399999999999864</v>
      </c>
      <c r="AE120" s="186"/>
      <c r="AF120" s="186">
        <f>SUM(AF110:AF119)</f>
        <v>9.1000000000000227</v>
      </c>
      <c r="AG120" s="186"/>
      <c r="AH120" s="186">
        <f>SUM(AH110:AH119)</f>
        <v>6.0499999999999545</v>
      </c>
      <c r="AI120" s="186"/>
      <c r="AJ120" s="186">
        <f>SUM(AJ110:AJ119)</f>
        <v>0</v>
      </c>
      <c r="AK120" s="186"/>
      <c r="AL120" s="186">
        <f>SUM(AL110:AL119)</f>
        <v>1.7699999999999818</v>
      </c>
      <c r="AM120" s="186"/>
      <c r="AN120" s="186">
        <f>SUM(AN110:AN119)</f>
        <v>0</v>
      </c>
      <c r="AO120" s="186"/>
      <c r="AP120" s="186">
        <f>SUM(AP110:AP119)</f>
        <v>19.700000000000045</v>
      </c>
      <c r="AQ120" s="186"/>
      <c r="AR120" s="186">
        <f>SUM(AR110:AR119)</f>
        <v>18.269999999999982</v>
      </c>
      <c r="AS120" s="186"/>
      <c r="AT120" s="186">
        <f>SUM(AT110:AT119)</f>
        <v>12.259999999999991</v>
      </c>
      <c r="AU120" s="186"/>
      <c r="AV120" s="186">
        <f>SUM(AV110:AV119)</f>
        <v>14.549999999999955</v>
      </c>
      <c r="AW120" s="186"/>
      <c r="AX120" s="186">
        <f>SUM(AX110:AX119)</f>
        <v>11.330000000000155</v>
      </c>
      <c r="AY120" s="186"/>
      <c r="AZ120" s="186">
        <f>SUM(AZ110:AZ119)</f>
        <v>15.019999999999982</v>
      </c>
      <c r="BA120" s="186"/>
      <c r="BB120" s="186">
        <f>SUM(BB110:BB119)</f>
        <v>0</v>
      </c>
      <c r="BC120" s="186"/>
      <c r="BD120" s="186">
        <f>SUM(BD110:BD119)</f>
        <v>0</v>
      </c>
      <c r="BE120" s="186"/>
      <c r="BF120" s="186">
        <f>SUM(BF110:BF119)</f>
        <v>0</v>
      </c>
      <c r="BG120" s="186"/>
      <c r="BH120" s="186">
        <f>SUM(BH110:BH119)</f>
        <v>0</v>
      </c>
      <c r="BI120" s="186"/>
      <c r="BJ120" s="186">
        <f>SUM(BJ110:BJ119)</f>
        <v>0</v>
      </c>
      <c r="BK120" s="186"/>
      <c r="BL120" s="186">
        <f>SUM(BL110:BL119)</f>
        <v>0</v>
      </c>
      <c r="BM120" s="186"/>
      <c r="BN120" s="186">
        <f>SUM(BN110:BN119)</f>
        <v>0</v>
      </c>
      <c r="BO120" s="186"/>
      <c r="BP120" s="186">
        <f>SUM(BP110:BP119)</f>
        <v>0</v>
      </c>
      <c r="BQ120" s="186"/>
      <c r="BR120" s="186">
        <f>SUM(BR110:BR119)</f>
        <v>0</v>
      </c>
      <c r="BS120" s="186"/>
      <c r="BT120" s="186">
        <f>SUM(BT110:BT119)</f>
        <v>0</v>
      </c>
      <c r="BU120" s="186"/>
      <c r="BV120" s="186">
        <f>SUM(BV110:BV119)</f>
        <v>0</v>
      </c>
      <c r="BW120" s="186"/>
      <c r="BX120" s="186">
        <f>SUM(BX110:BX119)</f>
        <v>0</v>
      </c>
      <c r="BY120" s="186"/>
      <c r="BZ120" s="186">
        <f>SUM(BZ110:BZ119)</f>
        <v>0</v>
      </c>
      <c r="CA120" s="186"/>
      <c r="CB120" s="186">
        <f>SUM(CB110:CB119)</f>
        <v>0</v>
      </c>
      <c r="CC120" s="186"/>
      <c r="CD120" s="186">
        <f>SUM(CD110:CD119)</f>
        <v>0</v>
      </c>
      <c r="CE120" s="186"/>
      <c r="CF120" s="186">
        <f>SUM(CF110:CF119)</f>
        <v>0</v>
      </c>
      <c r="CG120" s="186"/>
      <c r="CH120" s="186">
        <f>SUM(CH110:CH119)</f>
        <v>0</v>
      </c>
      <c r="CI120" s="186"/>
      <c r="CJ120" s="186">
        <f>SUM(CJ110:CJ119)</f>
        <v>0</v>
      </c>
      <c r="CK120" s="186"/>
      <c r="CL120" s="186">
        <f>SUM(CL110:CL119)</f>
        <v>0</v>
      </c>
      <c r="CM120" s="186"/>
      <c r="CN120" s="186">
        <f>SUM(CN110:CN119)</f>
        <v>0</v>
      </c>
      <c r="CO120" s="186"/>
      <c r="CP120" s="186">
        <f>SUM(CP110:CP119)</f>
        <v>0</v>
      </c>
      <c r="CQ120" s="186"/>
      <c r="CR120" s="186">
        <f>SUM(CR110:CR119)</f>
        <v>0</v>
      </c>
      <c r="CS120" s="186"/>
      <c r="CT120" s="186">
        <f>SUM(CT110:CT119)</f>
        <v>0</v>
      </c>
      <c r="CU120" s="186"/>
      <c r="CV120" s="186">
        <f>SUM(CV110:CV119)</f>
        <v>0</v>
      </c>
      <c r="CW120" s="186"/>
      <c r="CX120" s="186">
        <f>SUM(CX110:CX119)</f>
        <v>0</v>
      </c>
      <c r="CY120" s="186"/>
      <c r="CZ120" s="186">
        <f>SUM(CZ110:CZ119)</f>
        <v>0</v>
      </c>
      <c r="DA120" s="186"/>
      <c r="DB120" s="186">
        <f>SUM(DB110:DB119)</f>
        <v>0</v>
      </c>
      <c r="DC120" s="186"/>
      <c r="DD120" s="186">
        <f>SUM(DD110:DD119)</f>
        <v>0</v>
      </c>
      <c r="DE120" s="186"/>
      <c r="DF120" s="186">
        <f>SUM(DF110:DF119)</f>
        <v>0</v>
      </c>
      <c r="DG120" s="186"/>
      <c r="DH120" s="186">
        <f>SUM(DH110:DH119)</f>
        <v>0</v>
      </c>
      <c r="DI120" s="186"/>
      <c r="DJ120" s="186">
        <f>SUM(DJ110:DJ119)</f>
        <v>0</v>
      </c>
      <c r="DK120" s="186"/>
      <c r="DL120" s="186">
        <f>SUM(DL110:DL119)</f>
        <v>0</v>
      </c>
      <c r="DM120" s="186"/>
      <c r="DN120" s="186">
        <f>SUM(DN110:DN119)</f>
        <v>0</v>
      </c>
      <c r="DO120" s="186"/>
      <c r="DP120" s="186">
        <f>SUM(DP110:DP119)</f>
        <v>0</v>
      </c>
      <c r="DQ120" s="186"/>
      <c r="DR120" s="186">
        <f>SUM(DR110:DR119)</f>
        <v>0</v>
      </c>
      <c r="DS120" s="186"/>
      <c r="DT120" s="186">
        <f>SUM(DT110:DT119)</f>
        <v>0</v>
      </c>
      <c r="DU120" s="186"/>
      <c r="DV120" s="186">
        <f>SUM(DV110:DV119)</f>
        <v>0</v>
      </c>
      <c r="DW120" s="186"/>
      <c r="DX120" s="186">
        <f>SUM(DX110:DX119)</f>
        <v>0</v>
      </c>
      <c r="DY120" s="186"/>
      <c r="DZ120" s="178">
        <f t="shared" si="5"/>
        <v>250.03000000000009</v>
      </c>
    </row>
    <row r="121" spans="2:130" ht="11.25" hidden="1" customHeight="1" x14ac:dyDescent="0.2">
      <c r="B121" s="333"/>
      <c r="C121" s="336" t="s">
        <v>26</v>
      </c>
      <c r="D121" s="179"/>
      <c r="E121" s="180">
        <v>200</v>
      </c>
      <c r="F121" s="186">
        <f>IF(AND(F416&lt;=$E121,F$28&lt;=$E121),F$29,IF(AND(F$27&lt;=$E121,F$28&gt;$E121),$E121-F$27,0))</f>
        <v>0</v>
      </c>
      <c r="G121" s="186"/>
      <c r="H121" s="186">
        <f>IF(AND(H416&lt;=$E121,H$28&lt;=$E121),H$29,IF(AND(H$27&lt;=$E121,H$28&gt;$E121),$E121-H$27,0))</f>
        <v>0</v>
      </c>
      <c r="I121" s="186"/>
      <c r="J121" s="186">
        <f>IF(AND(J416&lt;=$E121,J$28&lt;=$E121),J$29,IF(AND(J$27&lt;=$E121,J$28&gt;$E121),$E121-J$27,0))</f>
        <v>0</v>
      </c>
      <c r="K121" s="186"/>
      <c r="L121" s="186">
        <f>IF(AND(L416&lt;=$E121,L$28&lt;=$E121),L$29,IF(AND(L$27&lt;=$E121,L$28&gt;$E121),$E121-L$27,0))</f>
        <v>0</v>
      </c>
      <c r="M121" s="186"/>
      <c r="N121" s="186">
        <f>IF(AND(N416&lt;=$E121,N$28&lt;=$E121),N$29,IF(AND(N$27&lt;=$E121,N$28&gt;$E121),$E121-N$27,0))</f>
        <v>0</v>
      </c>
      <c r="O121" s="186"/>
      <c r="P121" s="186">
        <f>IF(AND(P416&lt;=$E121,P$28&lt;=$E121),P$29,IF(AND(P$27&lt;=$E121,P$28&gt;$E121),$E121-P$27,0))</f>
        <v>0</v>
      </c>
      <c r="Q121" s="186"/>
      <c r="R121" s="186">
        <f>IF(AND(R416&lt;=$E121,R$28&lt;=$E121),R$29,IF(AND(R$27&lt;=$E121,R$28&gt;$E121),$E121-R$27,0))</f>
        <v>0</v>
      </c>
      <c r="S121" s="186"/>
      <c r="T121" s="186">
        <f>IF(AND(T416&lt;=$E121,T$28&lt;=$E121),T$29,IF(AND(T$27&lt;=$E121,T$28&gt;$E121),$E121-T$27,0))</f>
        <v>0</v>
      </c>
      <c r="U121" s="186"/>
      <c r="V121" s="186">
        <f>IF(AND(V416&lt;=$E121,V$28&lt;=$E121),V$29,IF(AND(V$27&lt;=$E121,V$28&gt;$E121),$E121-V$27,0))</f>
        <v>0</v>
      </c>
      <c r="W121" s="186"/>
      <c r="X121" s="186">
        <f>IF(AND(X416&lt;=$E121,X$28&lt;=$E121),X$29,IF(AND(X$27&lt;=$E121,X$28&gt;$E121),$E121-X$27,0))</f>
        <v>0</v>
      </c>
      <c r="Y121" s="186"/>
      <c r="Z121" s="186">
        <f>IF(AND(Z416&lt;=$E121,Z$28&lt;=$E121),Z$29,IF(AND(Z$27&lt;=$E121,Z$28&gt;$E121),$E121-Z$27,0))</f>
        <v>0</v>
      </c>
      <c r="AA121" s="186"/>
      <c r="AB121" s="186">
        <f>IF(AND(AB416&lt;=$E121,AB$28&lt;=$E121),AB$29,IF(AND(AB$27&lt;=$E121,AB$28&gt;$E121),$E121-AB$27,0))</f>
        <v>0</v>
      </c>
      <c r="AC121" s="186"/>
      <c r="AD121" s="186">
        <f>IF(AND(AD416&lt;=$E121,AD$28&lt;=$E121),AD$29,IF(AND(AD$27&lt;=$E121,AD$28&gt;$E121),$E121-AD$27,0))</f>
        <v>0</v>
      </c>
      <c r="AE121" s="186"/>
      <c r="AF121" s="186">
        <f>IF(AND(AF416&lt;=$E121,AF$28&lt;=$E121),AF$29,IF(AND(AF$27&lt;=$E121,AF$28&gt;$E121),$E121-AF$27,0))</f>
        <v>0</v>
      </c>
      <c r="AG121" s="186"/>
      <c r="AH121" s="186">
        <f>IF(AND(AH416&lt;=$E121,AH$28&lt;=$E121),AH$29,IF(AND(AH$27&lt;=$E121,AH$28&gt;$E121),$E121-AH$27,0))</f>
        <v>0</v>
      </c>
      <c r="AI121" s="186"/>
      <c r="AJ121" s="186">
        <f>IF(AND(AJ416&lt;=$E121,AJ$28&lt;=$E121),AJ$29,IF(AND(AJ$27&lt;=$E121,AJ$28&gt;$E121),$E121-AJ$27,0))</f>
        <v>0</v>
      </c>
      <c r="AK121" s="186"/>
      <c r="AL121" s="186">
        <f>IF(AND(AL416&lt;=$E121,AL$28&lt;=$E121),AL$29,IF(AND(AL$27&lt;=$E121,AL$28&gt;$E121),$E121-AL$27,0))</f>
        <v>0</v>
      </c>
      <c r="AM121" s="186"/>
      <c r="AN121" s="186">
        <f>IF(AND(AN416&lt;=$E121,AN$28&lt;=$E121),AN$29,IF(AND(AN$27&lt;=$E121,AN$28&gt;$E121),$E121-AN$27,0))</f>
        <v>0</v>
      </c>
      <c r="AO121" s="186"/>
      <c r="AP121" s="186">
        <f>IF(AND(AP416&lt;=$E121,AP$28&lt;=$E121),AP$29,IF(AND(AP$27&lt;=$E121,AP$28&gt;$E121),$E121-AP$27,0))</f>
        <v>0</v>
      </c>
      <c r="AQ121" s="186"/>
      <c r="AR121" s="186">
        <f>IF(AND(AR416&lt;=$E121,AR$28&lt;=$E121),AR$29,IF(AND(AR$27&lt;=$E121,AR$28&gt;$E121),$E121-AR$27,0))</f>
        <v>0</v>
      </c>
      <c r="AS121" s="186"/>
      <c r="AT121" s="186">
        <f>IF(AND(AT416&lt;=$E121,AT$28&lt;=$E121),AT$29,IF(AND(AT$27&lt;=$E121,AT$28&gt;$E121),$E121-AT$27,0))</f>
        <v>0</v>
      </c>
      <c r="AU121" s="186"/>
      <c r="AV121" s="186">
        <f>IF(AND(AV416&lt;=$E121,AV$28&lt;=$E121),AV$29,IF(AND(AV$27&lt;=$E121,AV$28&gt;$E121),$E121-AV$27,0))</f>
        <v>0</v>
      </c>
      <c r="AW121" s="186"/>
      <c r="AX121" s="186">
        <f>IF(AND(AX416&lt;=$E121,AX$28&lt;=$E121),AX$29,IF(AND(AX$27&lt;=$E121,AX$28&gt;$E121),$E121-AX$27,0))</f>
        <v>0</v>
      </c>
      <c r="AY121" s="186"/>
      <c r="AZ121" s="186">
        <f>IF(AND(AZ416&lt;=$E121,AZ$28&lt;=$E121),AZ$29,IF(AND(AZ$27&lt;=$E121,AZ$28&gt;$E121),$E121-AZ$27,0))</f>
        <v>0</v>
      </c>
      <c r="BA121" s="186"/>
      <c r="BB121" s="186">
        <f>IF(AND(BB416&lt;=$E121,BB$28&lt;=$E121),BB$29,IF(AND(BB$27&lt;=$E121,BB$28&gt;$E121),$E121-BB$27,0))</f>
        <v>0</v>
      </c>
      <c r="BC121" s="186"/>
      <c r="BD121" s="186">
        <f>IF(AND(BD416&lt;=$E121,BD$28&lt;=$E121),BD$29,IF(AND(BD$27&lt;=$E121,BD$28&gt;$E121),$E121-BD$27,0))</f>
        <v>0</v>
      </c>
      <c r="BE121" s="186"/>
      <c r="BF121" s="186">
        <f>IF(AND(BF416&lt;=$E121,BF$28&lt;=$E121),BF$29,IF(AND(BF$27&lt;=$E121,BF$28&gt;$E121),$E121-BF$27,0))</f>
        <v>0</v>
      </c>
      <c r="BG121" s="186"/>
      <c r="BH121" s="186">
        <f>IF(AND(BH416&lt;=$E121,BH$28&lt;=$E121),BH$29,IF(AND(BH$27&lt;=$E121,BH$28&gt;$E121),$E121-BH$27,0))</f>
        <v>0</v>
      </c>
      <c r="BI121" s="186"/>
      <c r="BJ121" s="186">
        <f>IF(AND(BJ416&lt;=$E121,BJ$28&lt;=$E121),BJ$29,IF(AND(BJ$27&lt;=$E121,BJ$28&gt;$E121),$E121-BJ$27,0))</f>
        <v>0</v>
      </c>
      <c r="BK121" s="186"/>
      <c r="BL121" s="186">
        <f>IF(AND(BL416&lt;=$E121,BL$28&lt;=$E121),BL$29,IF(AND(BL$27&lt;=$E121,BL$28&gt;$E121),$E121-BL$27,0))</f>
        <v>0</v>
      </c>
      <c r="BM121" s="186"/>
      <c r="BN121" s="186">
        <f>IF(AND(BN416&lt;=$E121,BN$28&lt;=$E121),BN$29,IF(AND(BN$27&lt;=$E121,BN$28&gt;$E121),$E121-BN$27,0))</f>
        <v>0</v>
      </c>
      <c r="BO121" s="186"/>
      <c r="BP121" s="186">
        <f>IF(AND(BP416&lt;=$E121,BP$28&lt;=$E121),BP$29,IF(AND(BP$27&lt;=$E121,BP$28&gt;$E121),$E121-BP$27,0))</f>
        <v>0</v>
      </c>
      <c r="BQ121" s="186"/>
      <c r="BR121" s="186">
        <f>IF(AND(BR416&lt;=$E121,BR$28&lt;=$E121),BR$29,IF(AND(BR$27&lt;=$E121,BR$28&gt;$E121),$E121-BR$27,0))</f>
        <v>0</v>
      </c>
      <c r="BS121" s="186"/>
      <c r="BT121" s="186">
        <f>IF(AND(BT416&lt;=$E121,BT$28&lt;=$E121),BT$29,IF(AND(BT$27&lt;=$E121,BT$28&gt;$E121),$E121-BT$27,0))</f>
        <v>0</v>
      </c>
      <c r="BU121" s="186"/>
      <c r="BV121" s="186">
        <f>IF(AND(BV416&lt;=$E121,BV$28&lt;=$E121),BV$29,IF(AND(BV$27&lt;=$E121,BV$28&gt;$E121),$E121-BV$27,0))</f>
        <v>0</v>
      </c>
      <c r="BW121" s="186"/>
      <c r="BX121" s="186">
        <f>IF(AND(BX416&lt;=$E121,BX$28&lt;=$E121),BX$29,IF(AND(BX$27&lt;=$E121,BX$28&gt;$E121),$E121-BX$27,0))</f>
        <v>0</v>
      </c>
      <c r="BY121" s="186"/>
      <c r="BZ121" s="186">
        <f>IF(AND(BZ416&lt;=$E121,BZ$28&lt;=$E121),BZ$29,IF(AND(BZ$27&lt;=$E121,BZ$28&gt;$E121),$E121-BZ$27,0))</f>
        <v>0</v>
      </c>
      <c r="CA121" s="186"/>
      <c r="CB121" s="186">
        <f>IF(AND(CB416&lt;=$E121,CB$28&lt;=$E121),CB$29,IF(AND(CB$27&lt;=$E121,CB$28&gt;$E121),$E121-CB$27,0))</f>
        <v>0</v>
      </c>
      <c r="CC121" s="186"/>
      <c r="CD121" s="186">
        <f>IF(AND(CD416&lt;=$E121,CD$28&lt;=$E121),CD$29,IF(AND(CD$27&lt;=$E121,CD$28&gt;$E121),$E121-CD$27,0))</f>
        <v>0</v>
      </c>
      <c r="CE121" s="186"/>
      <c r="CF121" s="186">
        <f>IF(AND(CF416&lt;=$E121,CF$28&lt;=$E121),CF$29,IF(AND(CF$27&lt;=$E121,CF$28&gt;$E121),$E121-CF$27,0))</f>
        <v>0</v>
      </c>
      <c r="CG121" s="186"/>
      <c r="CH121" s="186">
        <f>IF(AND(CH416&lt;=$E121,CH$28&lt;=$E121),CH$29,IF(AND(CH$27&lt;=$E121,CH$28&gt;$E121),$E121-CH$27,0))</f>
        <v>0</v>
      </c>
      <c r="CI121" s="186"/>
      <c r="CJ121" s="186">
        <f>IF(AND(CJ416&lt;=$E121,CJ$28&lt;=$E121),CJ$29,IF(AND(CJ$27&lt;=$E121,CJ$28&gt;$E121),$E121-CJ$27,0))</f>
        <v>0</v>
      </c>
      <c r="CK121" s="186"/>
      <c r="CL121" s="186">
        <f>IF(AND(CL416&lt;=$E121,CL$28&lt;=$E121),CL$29,IF(AND(CL$27&lt;=$E121,CL$28&gt;$E121),$E121-CL$27,0))</f>
        <v>0</v>
      </c>
      <c r="CM121" s="186"/>
      <c r="CN121" s="186">
        <f>IF(AND(CN416&lt;=$E121,CN$28&lt;=$E121),CN$29,IF(AND(CN$27&lt;=$E121,CN$28&gt;$E121),$E121-CN$27,0))</f>
        <v>0</v>
      </c>
      <c r="CO121" s="186"/>
      <c r="CP121" s="186">
        <f>IF(AND(CP416&lt;=$E121,CP$28&lt;=$E121),CP$29,IF(AND(CP$27&lt;=$E121,CP$28&gt;$E121),$E121-CP$27,0))</f>
        <v>0</v>
      </c>
      <c r="CQ121" s="186"/>
      <c r="CR121" s="186">
        <f>IF(AND(CR416&lt;=$E121,CR$28&lt;=$E121),CR$29,IF(AND(CR$27&lt;=$E121,CR$28&gt;$E121),$E121-CR$27,0))</f>
        <v>0</v>
      </c>
      <c r="CS121" s="186"/>
      <c r="CT121" s="186">
        <f>IF(AND(CT416&lt;=$E121,CT$28&lt;=$E121),CT$29,IF(AND(CT$27&lt;=$E121,CT$28&gt;$E121),$E121-CT$27,0))</f>
        <v>0</v>
      </c>
      <c r="CU121" s="186"/>
      <c r="CV121" s="186">
        <f>IF(AND(CV416&lt;=$E121,CV$28&lt;=$E121),CV$29,IF(AND(CV$27&lt;=$E121,CV$28&gt;$E121),$E121-CV$27,0))</f>
        <v>0</v>
      </c>
      <c r="CW121" s="186"/>
      <c r="CX121" s="186">
        <f>IF(AND(CX416&lt;=$E121,CX$28&lt;=$E121),CX$29,IF(AND(CX$27&lt;=$E121,CX$28&gt;$E121),$E121-CX$27,0))</f>
        <v>0</v>
      </c>
      <c r="CY121" s="186"/>
      <c r="CZ121" s="186">
        <f>IF(AND(CZ416&lt;=$E121,CZ$28&lt;=$E121),CZ$29,IF(AND(CZ$27&lt;=$E121,CZ$28&gt;$E121),$E121-CZ$27,0))</f>
        <v>0</v>
      </c>
      <c r="DA121" s="186"/>
      <c r="DB121" s="186">
        <f>IF(AND(DB416&lt;=$E121,DB$28&lt;=$E121),DB$29,IF(AND(DB$27&lt;=$E121,DB$28&gt;$E121),$E121-DB$27,0))</f>
        <v>0</v>
      </c>
      <c r="DC121" s="186"/>
      <c r="DD121" s="186">
        <f>IF(AND(DD416&lt;=$E121,DD$28&lt;=$E121),DD$29,IF(AND(DD$27&lt;=$E121,DD$28&gt;$E121),$E121-DD$27,0))</f>
        <v>0</v>
      </c>
      <c r="DE121" s="186"/>
      <c r="DF121" s="186">
        <f>IF(AND(DF416&lt;=$E121,DF$28&lt;=$E121),DF$29,IF(AND(DF$27&lt;=$E121,DF$28&gt;$E121),$E121-DF$27,0))</f>
        <v>0</v>
      </c>
      <c r="DG121" s="186"/>
      <c r="DH121" s="186">
        <f>IF(AND(DH416&lt;=$E121,DH$28&lt;=$E121),DH$29,IF(AND(DH$27&lt;=$E121,DH$28&gt;$E121),$E121-DH$27,0))</f>
        <v>0</v>
      </c>
      <c r="DI121" s="186"/>
      <c r="DJ121" s="186">
        <f>IF(AND(DJ416&lt;=$E121,DJ$28&lt;=$E121),DJ$29,IF(AND(DJ$27&lt;=$E121,DJ$28&gt;$E121),$E121-DJ$27,0))</f>
        <v>0</v>
      </c>
      <c r="DK121" s="186"/>
      <c r="DL121" s="186">
        <f>IF(AND(DL416&lt;=$E121,DL$28&lt;=$E121),DL$29,IF(AND(DL$27&lt;=$E121,DL$28&gt;$E121),$E121-DL$27,0))</f>
        <v>0</v>
      </c>
      <c r="DM121" s="186"/>
      <c r="DN121" s="186">
        <f>IF(AND(DN416&lt;=$E121,DN$28&lt;=$E121),DN$29,IF(AND(DN$27&lt;=$E121,DN$28&gt;$E121),$E121-DN$27,0))</f>
        <v>0</v>
      </c>
      <c r="DO121" s="186"/>
      <c r="DP121" s="186">
        <f>IF(AND(DP416&lt;=$E121,DP$28&lt;=$E121),DP$29,IF(AND(DP$27&lt;=$E121,DP$28&gt;$E121),$E121-DP$27,0))</f>
        <v>0</v>
      </c>
      <c r="DQ121" s="186"/>
      <c r="DR121" s="186">
        <f>IF(AND(DR416&lt;=$E121,DR$28&lt;=$E121),DR$29,IF(AND(DR$27&lt;=$E121,DR$28&gt;$E121),$E121-DR$27,0))</f>
        <v>0</v>
      </c>
      <c r="DS121" s="186"/>
      <c r="DT121" s="186">
        <f>IF(AND(DT416&lt;=$E121,DT$28&lt;=$E121),DT$29,IF(AND(DT$27&lt;=$E121,DT$28&gt;$E121),$E121-DT$27,0))</f>
        <v>0</v>
      </c>
      <c r="DU121" s="186"/>
      <c r="DV121" s="186">
        <f>IF(AND(DV416&lt;=$E121,DV$28&lt;=$E121),DV$29,IF(AND(DV$27&lt;=$E121,DV$28&gt;$E121),$E121-DV$27,0))</f>
        <v>0</v>
      </c>
      <c r="DW121" s="186"/>
      <c r="DX121" s="186">
        <f>IF(AND(DX416&lt;=$E121,DX$28&lt;=$E121),DX$29,IF(AND(DX$27&lt;=$E121,DX$28&gt;$E121),$E121-DX$27,0))</f>
        <v>0</v>
      </c>
      <c r="DY121" s="186"/>
      <c r="DZ121" s="178">
        <f t="shared" si="5"/>
        <v>0</v>
      </c>
    </row>
    <row r="122" spans="2:130" ht="11.25" hidden="1" customHeight="1" x14ac:dyDescent="0.2">
      <c r="B122" s="333"/>
      <c r="C122" s="336"/>
      <c r="D122" s="179"/>
      <c r="E122" s="180">
        <v>400</v>
      </c>
      <c r="F122" s="186">
        <f>IF(AND(F$27&lt;=$E122,F$28&lt;=$E122),F$29,IF(AND(F$27&lt;=$E122,F$28&gt;$E122),$E122-F$27,0))-F121</f>
        <v>0</v>
      </c>
      <c r="G122" s="186"/>
      <c r="H122" s="186">
        <f>IF(AND(H$27&lt;=$E122,H$28&lt;=$E122),H$29,IF(AND(H$27&lt;=$E122,H$28&gt;$E122),$E122-H$27,0))-H121</f>
        <v>0</v>
      </c>
      <c r="I122" s="186"/>
      <c r="J122" s="186">
        <f>IF(AND(J$27&lt;=$E122,J$28&lt;=$E122),J$29,IF(AND(J$27&lt;=$E122,J$28&gt;$E122),$E122-J$27,0))-J121</f>
        <v>0</v>
      </c>
      <c r="K122" s="186"/>
      <c r="L122" s="186">
        <f>IF(AND(L$27&lt;=$E122,L$28&lt;=$E122),L$29,IF(AND(L$27&lt;=$E122,L$28&gt;$E122),$E122-L$27,0))-L121</f>
        <v>0</v>
      </c>
      <c r="M122" s="186"/>
      <c r="N122" s="186">
        <f>IF(AND(N$27&lt;=$E122,N$28&lt;=$E122),N$29,IF(AND(N$27&lt;=$E122,N$28&gt;$E122),$E122-N$27,0))-N121</f>
        <v>0</v>
      </c>
      <c r="O122" s="186"/>
      <c r="P122" s="186">
        <f>IF(AND(P$27&lt;=$E122,P$28&lt;=$E122),P$29,IF(AND(P$27&lt;=$E122,P$28&gt;$E122),$E122-P$27,0))-P121</f>
        <v>0</v>
      </c>
      <c r="Q122" s="186"/>
      <c r="R122" s="186">
        <f>IF(AND(R$27&lt;=$E122,R$28&lt;=$E122),R$29,IF(AND(R$27&lt;=$E122,R$28&gt;$E122),$E122-R$27,0))-R121</f>
        <v>0</v>
      </c>
      <c r="S122" s="186"/>
      <c r="T122" s="186">
        <f>IF(AND(T$27&lt;=$E122,T$28&lt;=$E122),T$29,IF(AND(T$27&lt;=$E122,T$28&gt;$E122),$E122-T$27,0))-T121</f>
        <v>0</v>
      </c>
      <c r="U122" s="186"/>
      <c r="V122" s="186">
        <f>IF(AND(V$27&lt;=$E122,V$28&lt;=$E122),V$29,IF(AND(V$27&lt;=$E122,V$28&gt;$E122),$E122-V$27,0))-V121</f>
        <v>0</v>
      </c>
      <c r="W122" s="186"/>
      <c r="X122" s="186">
        <f>IF(AND(X$27&lt;=$E122,X$28&lt;=$E122),X$29,IF(AND(X$27&lt;=$E122,X$28&gt;$E122),$E122-X$27,0))-X121</f>
        <v>0</v>
      </c>
      <c r="Y122" s="186"/>
      <c r="Z122" s="186">
        <f>IF(AND(Z$27&lt;=$E122,Z$28&lt;=$E122),Z$29,IF(AND(Z$27&lt;=$E122,Z$28&gt;$E122),$E122-Z$27,0))-Z121</f>
        <v>0</v>
      </c>
      <c r="AA122" s="186"/>
      <c r="AB122" s="186">
        <f>IF(AND(AB$27&lt;=$E122,AB$28&lt;=$E122),AB$29,IF(AND(AB$27&lt;=$E122,AB$28&gt;$E122),$E122-AB$27,0))-AB121</f>
        <v>0</v>
      </c>
      <c r="AC122" s="186"/>
      <c r="AD122" s="186">
        <f>IF(AND(AD$27&lt;=$E122,AD$28&lt;=$E122),AD$29,IF(AND(AD$27&lt;=$E122,AD$28&gt;$E122),$E122-AD$27,0))-AD121</f>
        <v>0</v>
      </c>
      <c r="AE122" s="186"/>
      <c r="AF122" s="186">
        <f>IF(AND(AF$27&lt;=$E122,AF$28&lt;=$E122),AF$29,IF(AND(AF$27&lt;=$E122,AF$28&gt;$E122),$E122-AF$27,0))-AF121</f>
        <v>0</v>
      </c>
      <c r="AG122" s="186"/>
      <c r="AH122" s="186">
        <f>IF(AND(AH$27&lt;=$E122,AH$28&lt;=$E122),AH$29,IF(AND(AH$27&lt;=$E122,AH$28&gt;$E122),$E122-AH$27,0))-AH121</f>
        <v>0</v>
      </c>
      <c r="AI122" s="186"/>
      <c r="AJ122" s="186">
        <f>IF(AND(AJ$27&lt;=$E122,AJ$28&lt;=$E122),AJ$29,IF(AND(AJ$27&lt;=$E122,AJ$28&gt;$E122),$E122-AJ$27,0))-AJ121</f>
        <v>0</v>
      </c>
      <c r="AK122" s="186"/>
      <c r="AL122" s="186">
        <f>IF(AND(AL$27&lt;=$E122,AL$28&lt;=$E122),AL$29,IF(AND(AL$27&lt;=$E122,AL$28&gt;$E122),$E122-AL$27,0))-AL121</f>
        <v>0</v>
      </c>
      <c r="AM122" s="186"/>
      <c r="AN122" s="186">
        <f>IF(AND(AN$27&lt;=$E122,AN$28&lt;=$E122),AN$29,IF(AND(AN$27&lt;=$E122,AN$28&gt;$E122),$E122-AN$27,0))-AN121</f>
        <v>0</v>
      </c>
      <c r="AO122" s="186"/>
      <c r="AP122" s="186">
        <f>IF(AND(AP$27&lt;=$E122,AP$28&lt;=$E122),AP$29,IF(AND(AP$27&lt;=$E122,AP$28&gt;$E122),$E122-AP$27,0))-AP121</f>
        <v>0</v>
      </c>
      <c r="AQ122" s="186"/>
      <c r="AR122" s="186">
        <f>IF(AND(AR$27&lt;=$E122,AR$28&lt;=$E122),AR$29,IF(AND(AR$27&lt;=$E122,AR$28&gt;$E122),$E122-AR$27,0))-AR121</f>
        <v>0</v>
      </c>
      <c r="AS122" s="186"/>
      <c r="AT122" s="186">
        <f>IF(AND(AT$27&lt;=$E122,AT$28&lt;=$E122),AT$29,IF(AND(AT$27&lt;=$E122,AT$28&gt;$E122),$E122-AT$27,0))-AT121</f>
        <v>0</v>
      </c>
      <c r="AU122" s="186"/>
      <c r="AV122" s="186">
        <f>IF(AND(AV$27&lt;=$E122,AV$28&lt;=$E122),AV$29,IF(AND(AV$27&lt;=$E122,AV$28&gt;$E122),$E122-AV$27,0))-AV121</f>
        <v>0</v>
      </c>
      <c r="AW122" s="186"/>
      <c r="AX122" s="186">
        <f>IF(AND(AX$27&lt;=$E122,AX$28&lt;=$E122),AX$29,IF(AND(AX$27&lt;=$E122,AX$28&gt;$E122),$E122-AX$27,0))-AX121</f>
        <v>0</v>
      </c>
      <c r="AY122" s="186"/>
      <c r="AZ122" s="186">
        <f>IF(AND(AZ$27&lt;=$E122,AZ$28&lt;=$E122),AZ$29,IF(AND(AZ$27&lt;=$E122,AZ$28&gt;$E122),$E122-AZ$27,0))-AZ121</f>
        <v>0</v>
      </c>
      <c r="BA122" s="186"/>
      <c r="BB122" s="186">
        <f>IF(AND(BB$27&lt;=$E122,BB$28&lt;=$E122),BB$29,IF(AND(BB$27&lt;=$E122,BB$28&gt;$E122),$E122-BB$27,0))-BB121</f>
        <v>0</v>
      </c>
      <c r="BC122" s="186"/>
      <c r="BD122" s="186">
        <f>IF(AND(BD$27&lt;=$E122,BD$28&lt;=$E122),BD$29,IF(AND(BD$27&lt;=$E122,BD$28&gt;$E122),$E122-BD$27,0))-BD121</f>
        <v>0</v>
      </c>
      <c r="BE122" s="186"/>
      <c r="BF122" s="186">
        <f>IF(AND(BF$27&lt;=$E122,BF$28&lt;=$E122),BF$29,IF(AND(BF$27&lt;=$E122,BF$28&gt;$E122),$E122-BF$27,0))-BF121</f>
        <v>0</v>
      </c>
      <c r="BG122" s="186"/>
      <c r="BH122" s="186">
        <f>IF(AND(BH$27&lt;=$E122,BH$28&lt;=$E122),BH$29,IF(AND(BH$27&lt;=$E122,BH$28&gt;$E122),$E122-BH$27,0))-BH121</f>
        <v>0</v>
      </c>
      <c r="BI122" s="186"/>
      <c r="BJ122" s="186">
        <f>IF(AND(BJ$27&lt;=$E122,BJ$28&lt;=$E122),BJ$29,IF(AND(BJ$27&lt;=$E122,BJ$28&gt;$E122),$E122-BJ$27,0))-BJ121</f>
        <v>0</v>
      </c>
      <c r="BK122" s="186"/>
      <c r="BL122" s="186">
        <f>IF(AND(BL$27&lt;=$E122,BL$28&lt;=$E122),BL$29,IF(AND(BL$27&lt;=$E122,BL$28&gt;$E122),$E122-BL$27,0))-BL121</f>
        <v>0</v>
      </c>
      <c r="BM122" s="186"/>
      <c r="BN122" s="186">
        <f>IF(AND(BN$27&lt;=$E122,BN$28&lt;=$E122),BN$29,IF(AND(BN$27&lt;=$E122,BN$28&gt;$E122),$E122-BN$27,0))-BN121</f>
        <v>0</v>
      </c>
      <c r="BO122" s="186"/>
      <c r="BP122" s="186">
        <f>IF(AND(BP$27&lt;=$E122,BP$28&lt;=$E122),BP$29,IF(AND(BP$27&lt;=$E122,BP$28&gt;$E122),$E122-BP$27,0))-BP121</f>
        <v>0</v>
      </c>
      <c r="BQ122" s="186"/>
      <c r="BR122" s="186">
        <f>IF(AND(BR$27&lt;=$E122,BR$28&lt;=$E122),BR$29,IF(AND(BR$27&lt;=$E122,BR$28&gt;$E122),$E122-BR$27,0))-BR121</f>
        <v>0</v>
      </c>
      <c r="BS122" s="186"/>
      <c r="BT122" s="186">
        <f>IF(AND(BT$27&lt;=$E122,BT$28&lt;=$E122),BT$29,IF(AND(BT$27&lt;=$E122,BT$28&gt;$E122),$E122-BT$27,0))-BT121</f>
        <v>0</v>
      </c>
      <c r="BU122" s="186"/>
      <c r="BV122" s="186">
        <f>IF(AND(BV$27&lt;=$E122,BV$28&lt;=$E122),BV$29,IF(AND(BV$27&lt;=$E122,BV$28&gt;$E122),$E122-BV$27,0))-BV121</f>
        <v>0</v>
      </c>
      <c r="BW122" s="186"/>
      <c r="BX122" s="186">
        <f>IF(AND(BX$27&lt;=$E122,BX$28&lt;=$E122),BX$29,IF(AND(BX$27&lt;=$E122,BX$28&gt;$E122),$E122-BX$27,0))-BX121</f>
        <v>0</v>
      </c>
      <c r="BY122" s="186"/>
      <c r="BZ122" s="186">
        <f>IF(AND(BZ$27&lt;=$E122,BZ$28&lt;=$E122),BZ$29,IF(AND(BZ$27&lt;=$E122,BZ$28&gt;$E122),$E122-BZ$27,0))-BZ121</f>
        <v>0</v>
      </c>
      <c r="CA122" s="186"/>
      <c r="CB122" s="186">
        <f>IF(AND(CB$27&lt;=$E122,CB$28&lt;=$E122),CB$29,IF(AND(CB$27&lt;=$E122,CB$28&gt;$E122),$E122-CB$27,0))-CB121</f>
        <v>0</v>
      </c>
      <c r="CC122" s="186"/>
      <c r="CD122" s="186">
        <f>IF(AND(CD$27&lt;=$E122,CD$28&lt;=$E122),CD$29,IF(AND(CD$27&lt;=$E122,CD$28&gt;$E122),$E122-CD$27,0))-CD121</f>
        <v>0</v>
      </c>
      <c r="CE122" s="186"/>
      <c r="CF122" s="186">
        <f>IF(AND(CF$27&lt;=$E122,CF$28&lt;=$E122),CF$29,IF(AND(CF$27&lt;=$E122,CF$28&gt;$E122),$E122-CF$27,0))-CF121</f>
        <v>0</v>
      </c>
      <c r="CG122" s="186"/>
      <c r="CH122" s="186">
        <f>IF(AND(CH$27&lt;=$E122,CH$28&lt;=$E122),CH$29,IF(AND(CH$27&lt;=$E122,CH$28&gt;$E122),$E122-CH$27,0))-CH121</f>
        <v>0</v>
      </c>
      <c r="CI122" s="186"/>
      <c r="CJ122" s="186">
        <f>IF(AND(CJ$27&lt;=$E122,CJ$28&lt;=$E122),CJ$29,IF(AND(CJ$27&lt;=$E122,CJ$28&gt;$E122),$E122-CJ$27,0))-CJ121</f>
        <v>0</v>
      </c>
      <c r="CK122" s="186"/>
      <c r="CL122" s="186">
        <f>IF(AND(CL$27&lt;=$E122,CL$28&lt;=$E122),CL$29,IF(AND(CL$27&lt;=$E122,CL$28&gt;$E122),$E122-CL$27,0))-CL121</f>
        <v>0</v>
      </c>
      <c r="CM122" s="186"/>
      <c r="CN122" s="186">
        <f>IF(AND(CN$27&lt;=$E122,CN$28&lt;=$E122),CN$29,IF(AND(CN$27&lt;=$E122,CN$28&gt;$E122),$E122-CN$27,0))-CN121</f>
        <v>0</v>
      </c>
      <c r="CO122" s="186"/>
      <c r="CP122" s="186">
        <f>IF(AND(CP$27&lt;=$E122,CP$28&lt;=$E122),CP$29,IF(AND(CP$27&lt;=$E122,CP$28&gt;$E122),$E122-CP$27,0))-CP121</f>
        <v>0</v>
      </c>
      <c r="CQ122" s="186"/>
      <c r="CR122" s="186">
        <f>IF(AND(CR$27&lt;=$E122,CR$28&lt;=$E122),CR$29,IF(AND(CR$27&lt;=$E122,CR$28&gt;$E122),$E122-CR$27,0))-CR121</f>
        <v>0</v>
      </c>
      <c r="CS122" s="186"/>
      <c r="CT122" s="186">
        <f>IF(AND(CT$27&lt;=$E122,CT$28&lt;=$E122),CT$29,IF(AND(CT$27&lt;=$E122,CT$28&gt;$E122),$E122-CT$27,0))-CT121</f>
        <v>0</v>
      </c>
      <c r="CU122" s="186"/>
      <c r="CV122" s="186">
        <f>IF(AND(CV$27&lt;=$E122,CV$28&lt;=$E122),CV$29,IF(AND(CV$27&lt;=$E122,CV$28&gt;$E122),$E122-CV$27,0))-CV121</f>
        <v>0</v>
      </c>
      <c r="CW122" s="186"/>
      <c r="CX122" s="186">
        <f>IF(AND(CX$27&lt;=$E122,CX$28&lt;=$E122),CX$29,IF(AND(CX$27&lt;=$E122,CX$28&gt;$E122),$E122-CX$27,0))-CX121</f>
        <v>0</v>
      </c>
      <c r="CY122" s="186"/>
      <c r="CZ122" s="186">
        <f>IF(AND(CZ$27&lt;=$E122,CZ$28&lt;=$E122),CZ$29,IF(AND(CZ$27&lt;=$E122,CZ$28&gt;$E122),$E122-CZ$27,0))-CZ121</f>
        <v>0</v>
      </c>
      <c r="DA122" s="186"/>
      <c r="DB122" s="186">
        <f>IF(AND(DB$27&lt;=$E122,DB$28&lt;=$E122),DB$29,IF(AND(DB$27&lt;=$E122,DB$28&gt;$E122),$E122-DB$27,0))-DB121</f>
        <v>0</v>
      </c>
      <c r="DC122" s="186"/>
      <c r="DD122" s="186">
        <f>IF(AND(DD$27&lt;=$E122,DD$28&lt;=$E122),DD$29,IF(AND(DD$27&lt;=$E122,DD$28&gt;$E122),$E122-DD$27,0))-DD121</f>
        <v>0</v>
      </c>
      <c r="DE122" s="186"/>
      <c r="DF122" s="186">
        <f>IF(AND(DF$27&lt;=$E122,DF$28&lt;=$E122),DF$29,IF(AND(DF$27&lt;=$E122,DF$28&gt;$E122),$E122-DF$27,0))-DF121</f>
        <v>0</v>
      </c>
      <c r="DG122" s="186"/>
      <c r="DH122" s="186">
        <f>IF(AND(DH$27&lt;=$E122,DH$28&lt;=$E122),DH$29,IF(AND(DH$27&lt;=$E122,DH$28&gt;$E122),$E122-DH$27,0))-DH121</f>
        <v>0</v>
      </c>
      <c r="DI122" s="186"/>
      <c r="DJ122" s="186">
        <f>IF(AND(DJ$27&lt;=$E122,DJ$28&lt;=$E122),DJ$29,IF(AND(DJ$27&lt;=$E122,DJ$28&gt;$E122),$E122-DJ$27,0))-DJ121</f>
        <v>0</v>
      </c>
      <c r="DK122" s="186"/>
      <c r="DL122" s="186">
        <f>IF(AND(DL$27&lt;=$E122,DL$28&lt;=$E122),DL$29,IF(AND(DL$27&lt;=$E122,DL$28&gt;$E122),$E122-DL$27,0))-DL121</f>
        <v>0</v>
      </c>
      <c r="DM122" s="186"/>
      <c r="DN122" s="186">
        <f>IF(AND(DN$27&lt;=$E122,DN$28&lt;=$E122),DN$29,IF(AND(DN$27&lt;=$E122,DN$28&gt;$E122),$E122-DN$27,0))-DN121</f>
        <v>0</v>
      </c>
      <c r="DO122" s="186"/>
      <c r="DP122" s="186">
        <f>IF(AND(DP$27&lt;=$E122,DP$28&lt;=$E122),DP$29,IF(AND(DP$27&lt;=$E122,DP$28&gt;$E122),$E122-DP$27,0))-DP121</f>
        <v>0</v>
      </c>
      <c r="DQ122" s="186"/>
      <c r="DR122" s="186">
        <f>IF(AND(DR$27&lt;=$E122,DR$28&lt;=$E122),DR$29,IF(AND(DR$27&lt;=$E122,DR$28&gt;$E122),$E122-DR$27,0))-DR121</f>
        <v>0</v>
      </c>
      <c r="DS122" s="186"/>
      <c r="DT122" s="186">
        <f>IF(AND(DT$27&lt;=$E122,DT$28&lt;=$E122),DT$29,IF(AND(DT$27&lt;=$E122,DT$28&gt;$E122),$E122-DT$27,0))-DT121</f>
        <v>0</v>
      </c>
      <c r="DU122" s="186"/>
      <c r="DV122" s="186">
        <f>IF(AND(DV$27&lt;=$E122,DV$28&lt;=$E122),DV$29,IF(AND(DV$27&lt;=$E122,DV$28&gt;$E122),$E122-DV$27,0))-DV121</f>
        <v>0</v>
      </c>
      <c r="DW122" s="186"/>
      <c r="DX122" s="186">
        <f>IF(AND(DX$27&lt;=$E122,DX$28&lt;=$E122),DX$29,IF(AND(DX$27&lt;=$E122,DX$28&gt;$E122),$E122-DX$27,0))-DX121</f>
        <v>0</v>
      </c>
      <c r="DY122" s="186"/>
      <c r="DZ122" s="178">
        <f t="shared" si="5"/>
        <v>0</v>
      </c>
    </row>
    <row r="123" spans="2:130" ht="11.25" hidden="1" customHeight="1" x14ac:dyDescent="0.2">
      <c r="B123" s="333"/>
      <c r="C123" s="336"/>
      <c r="D123" s="179"/>
      <c r="E123" s="180">
        <v>600</v>
      </c>
      <c r="F123" s="186">
        <f>IF(AND(F$27&lt;=$E123,F$28&lt;=$E123),F$29,IF(AND(F$27&lt;=$E123,F$28&gt;$E123),$E123-F$27,0))-F122-F121</f>
        <v>0</v>
      </c>
      <c r="G123" s="186"/>
      <c r="H123" s="186">
        <f>IF(AND(H$27&lt;=$E123,H$28&lt;=$E123),H$29,IF(AND(H$27&lt;=$E123,H$28&gt;$E123),$E123-H$27,0))-H122-H121</f>
        <v>0</v>
      </c>
      <c r="I123" s="186"/>
      <c r="J123" s="186">
        <f>IF(AND(J$27&lt;=$E123,J$28&lt;=$E123),J$29,IF(AND(J$27&lt;=$E123,J$28&gt;$E123),$E123-J$27,0))-J122-J121</f>
        <v>0</v>
      </c>
      <c r="K123" s="186"/>
      <c r="L123" s="186">
        <f>IF(AND(L$27&lt;=$E123,L$28&lt;=$E123),L$29,IF(AND(L$27&lt;=$E123,L$28&gt;$E123),$E123-L$27,0))-L122-L121</f>
        <v>0</v>
      </c>
      <c r="M123" s="186"/>
      <c r="N123" s="186">
        <f>IF(AND(N$27&lt;=$E123,N$28&lt;=$E123),N$29,IF(AND(N$27&lt;=$E123,N$28&gt;$E123),$E123-N$27,0))-N122-N121</f>
        <v>0</v>
      </c>
      <c r="O123" s="186"/>
      <c r="P123" s="186">
        <f>IF(AND(P$27&lt;=$E123,P$28&lt;=$E123),P$29,IF(AND(P$27&lt;=$E123,P$28&gt;$E123),$E123-P$27,0))-P122-P121</f>
        <v>0</v>
      </c>
      <c r="Q123" s="186"/>
      <c r="R123" s="186">
        <f>IF(AND(R$27&lt;=$E123,R$28&lt;=$E123),R$29,IF(AND(R$27&lt;=$E123,R$28&gt;$E123),$E123-R$27,0))-R122-R121</f>
        <v>0</v>
      </c>
      <c r="S123" s="186"/>
      <c r="T123" s="186">
        <f>IF(AND(T$27&lt;=$E123,T$28&lt;=$E123),T$29,IF(AND(T$27&lt;=$E123,T$28&gt;$E123),$E123-T$27,0))-T122-T121</f>
        <v>0</v>
      </c>
      <c r="U123" s="186"/>
      <c r="V123" s="186">
        <f>IF(AND(V$27&lt;=$E123,V$28&lt;=$E123),V$29,IF(AND(V$27&lt;=$E123,V$28&gt;$E123),$E123-V$27,0))-V122-V121</f>
        <v>0</v>
      </c>
      <c r="W123" s="186"/>
      <c r="X123" s="186">
        <f>IF(AND(X$27&lt;=$E123,X$28&lt;=$E123),X$29,IF(AND(X$27&lt;=$E123,X$28&gt;$E123),$E123-X$27,0))-X122-X121</f>
        <v>0</v>
      </c>
      <c r="Y123" s="186"/>
      <c r="Z123" s="186">
        <f>IF(AND(Z$27&lt;=$E123,Z$28&lt;=$E123),Z$29,IF(AND(Z$27&lt;=$E123,Z$28&gt;$E123),$E123-Z$27,0))-Z122-Z121</f>
        <v>0</v>
      </c>
      <c r="AA123" s="186"/>
      <c r="AB123" s="186">
        <f>IF(AND(AB$27&lt;=$E123,AB$28&lt;=$E123),AB$29,IF(AND(AB$27&lt;=$E123,AB$28&gt;$E123),$E123-AB$27,0))-AB122-AB121</f>
        <v>0</v>
      </c>
      <c r="AC123" s="186"/>
      <c r="AD123" s="186">
        <f>IF(AND(AD$27&lt;=$E123,AD$28&lt;=$E123),AD$29,IF(AND(AD$27&lt;=$E123,AD$28&gt;$E123),$E123-AD$27,0))-AD122-AD121</f>
        <v>0</v>
      </c>
      <c r="AE123" s="186"/>
      <c r="AF123" s="186">
        <f>IF(AND(AF$27&lt;=$E123,AF$28&lt;=$E123),AF$29,IF(AND(AF$27&lt;=$E123,AF$28&gt;$E123),$E123-AF$27,0))-AF122-AF121</f>
        <v>0</v>
      </c>
      <c r="AG123" s="186"/>
      <c r="AH123" s="186">
        <f>IF(AND(AH$27&lt;=$E123,AH$28&lt;=$E123),AH$29,IF(AND(AH$27&lt;=$E123,AH$28&gt;$E123),$E123-AH$27,0))-AH122-AH121</f>
        <v>0</v>
      </c>
      <c r="AI123" s="186"/>
      <c r="AJ123" s="186">
        <f>IF(AND(AJ$27&lt;=$E123,AJ$28&lt;=$E123),AJ$29,IF(AND(AJ$27&lt;=$E123,AJ$28&gt;$E123),$E123-AJ$27,0))-AJ122-AJ121</f>
        <v>0</v>
      </c>
      <c r="AK123" s="186"/>
      <c r="AL123" s="186">
        <f>IF(AND(AL$27&lt;=$E123,AL$28&lt;=$E123),AL$29,IF(AND(AL$27&lt;=$E123,AL$28&gt;$E123),$E123-AL$27,0))-AL122-AL121</f>
        <v>0</v>
      </c>
      <c r="AM123" s="186"/>
      <c r="AN123" s="186">
        <f>IF(AND(AN$27&lt;=$E123,AN$28&lt;=$E123),AN$29,IF(AND(AN$27&lt;=$E123,AN$28&gt;$E123),$E123-AN$27,0))-AN122-AN121</f>
        <v>0</v>
      </c>
      <c r="AO123" s="186"/>
      <c r="AP123" s="186">
        <f>IF(AND(AP$27&lt;=$E123,AP$28&lt;=$E123),AP$29,IF(AND(AP$27&lt;=$E123,AP$28&gt;$E123),$E123-AP$27,0))-AP122-AP121</f>
        <v>0</v>
      </c>
      <c r="AQ123" s="186"/>
      <c r="AR123" s="186">
        <f>IF(AND(AR$27&lt;=$E123,AR$28&lt;=$E123),AR$29,IF(AND(AR$27&lt;=$E123,AR$28&gt;$E123),$E123-AR$27,0))-AR122-AR121</f>
        <v>0</v>
      </c>
      <c r="AS123" s="186"/>
      <c r="AT123" s="186">
        <f>IF(AND(AT$27&lt;=$E123,AT$28&lt;=$E123),AT$29,IF(AND(AT$27&lt;=$E123,AT$28&gt;$E123),$E123-AT$27,0))-AT122-AT121</f>
        <v>0</v>
      </c>
      <c r="AU123" s="186"/>
      <c r="AV123" s="186">
        <f>IF(AND(AV$27&lt;=$E123,AV$28&lt;=$E123),AV$29,IF(AND(AV$27&lt;=$E123,AV$28&gt;$E123),$E123-AV$27,0))-AV122-AV121</f>
        <v>0</v>
      </c>
      <c r="AW123" s="186"/>
      <c r="AX123" s="186">
        <f>IF(AND(AX$27&lt;=$E123,AX$28&lt;=$E123),AX$29,IF(AND(AX$27&lt;=$E123,AX$28&gt;$E123),$E123-AX$27,0))-AX122-AX121</f>
        <v>0</v>
      </c>
      <c r="AY123" s="186"/>
      <c r="AZ123" s="186">
        <f>IF(AND(AZ$27&lt;=$E123,AZ$28&lt;=$E123),AZ$29,IF(AND(AZ$27&lt;=$E123,AZ$28&gt;$E123),$E123-AZ$27,0))-AZ122-AZ121</f>
        <v>0</v>
      </c>
      <c r="BA123" s="186"/>
      <c r="BB123" s="186">
        <f>IF(AND(BB$27&lt;=$E123,BB$28&lt;=$E123),BB$29,IF(AND(BB$27&lt;=$E123,BB$28&gt;$E123),$E123-BB$27,0))-BB122-BB121</f>
        <v>0</v>
      </c>
      <c r="BC123" s="186"/>
      <c r="BD123" s="186">
        <f>IF(AND(BD$27&lt;=$E123,BD$28&lt;=$E123),BD$29,IF(AND(BD$27&lt;=$E123,BD$28&gt;$E123),$E123-BD$27,0))-BD122-BD121</f>
        <v>0</v>
      </c>
      <c r="BE123" s="186"/>
      <c r="BF123" s="186">
        <f>IF(AND(BF$27&lt;=$E123,BF$28&lt;=$E123),BF$29,IF(AND(BF$27&lt;=$E123,BF$28&gt;$E123),$E123-BF$27,0))-BF122-BF121</f>
        <v>0</v>
      </c>
      <c r="BG123" s="186"/>
      <c r="BH123" s="186">
        <f>IF(AND(BH$27&lt;=$E123,BH$28&lt;=$E123),BH$29,IF(AND(BH$27&lt;=$E123,BH$28&gt;$E123),$E123-BH$27,0))-BH122-BH121</f>
        <v>0</v>
      </c>
      <c r="BI123" s="186"/>
      <c r="BJ123" s="186">
        <f>IF(AND(BJ$27&lt;=$E123,BJ$28&lt;=$E123),BJ$29,IF(AND(BJ$27&lt;=$E123,BJ$28&gt;$E123),$E123-BJ$27,0))-BJ122-BJ121</f>
        <v>0</v>
      </c>
      <c r="BK123" s="186"/>
      <c r="BL123" s="186">
        <f>IF(AND(BL$27&lt;=$E123,BL$28&lt;=$E123),BL$29,IF(AND(BL$27&lt;=$E123,BL$28&gt;$E123),$E123-BL$27,0))-BL122-BL121</f>
        <v>0</v>
      </c>
      <c r="BM123" s="186"/>
      <c r="BN123" s="186">
        <f>IF(AND(BN$27&lt;=$E123,BN$28&lt;=$E123),BN$29,IF(AND(BN$27&lt;=$E123,BN$28&gt;$E123),$E123-BN$27,0))-BN122-BN121</f>
        <v>0</v>
      </c>
      <c r="BO123" s="186"/>
      <c r="BP123" s="186">
        <f>IF(AND(BP$27&lt;=$E123,BP$28&lt;=$E123),BP$29,IF(AND(BP$27&lt;=$E123,BP$28&gt;$E123),$E123-BP$27,0))-BP122-BP121</f>
        <v>0</v>
      </c>
      <c r="BQ123" s="186"/>
      <c r="BR123" s="186">
        <f>IF(AND(BR$27&lt;=$E123,BR$28&lt;=$E123),BR$29,IF(AND(BR$27&lt;=$E123,BR$28&gt;$E123),$E123-BR$27,0))-BR122-BR121</f>
        <v>0</v>
      </c>
      <c r="BS123" s="186"/>
      <c r="BT123" s="186">
        <f>IF(AND(BT$27&lt;=$E123,BT$28&lt;=$E123),BT$29,IF(AND(BT$27&lt;=$E123,BT$28&gt;$E123),$E123-BT$27,0))-BT122-BT121</f>
        <v>0</v>
      </c>
      <c r="BU123" s="186"/>
      <c r="BV123" s="186">
        <f>IF(AND(BV$27&lt;=$E123,BV$28&lt;=$E123),BV$29,IF(AND(BV$27&lt;=$E123,BV$28&gt;$E123),$E123-BV$27,0))-BV122-BV121</f>
        <v>0</v>
      </c>
      <c r="BW123" s="186"/>
      <c r="BX123" s="186">
        <f>IF(AND(BX$27&lt;=$E123,BX$28&lt;=$E123),BX$29,IF(AND(BX$27&lt;=$E123,BX$28&gt;$E123),$E123-BX$27,0))-BX122-BX121</f>
        <v>0</v>
      </c>
      <c r="BY123" s="186"/>
      <c r="BZ123" s="186">
        <f>IF(AND(BZ$27&lt;=$E123,BZ$28&lt;=$E123),BZ$29,IF(AND(BZ$27&lt;=$E123,BZ$28&gt;$E123),$E123-BZ$27,0))-BZ122-BZ121</f>
        <v>0</v>
      </c>
      <c r="CA123" s="186"/>
      <c r="CB123" s="186">
        <f>IF(AND(CB$27&lt;=$E123,CB$28&lt;=$E123),CB$29,IF(AND(CB$27&lt;=$E123,CB$28&gt;$E123),$E123-CB$27,0))-CB122-CB121</f>
        <v>0</v>
      </c>
      <c r="CC123" s="186"/>
      <c r="CD123" s="186">
        <f>IF(AND(CD$27&lt;=$E123,CD$28&lt;=$E123),CD$29,IF(AND(CD$27&lt;=$E123,CD$28&gt;$E123),$E123-CD$27,0))-CD122-CD121</f>
        <v>0</v>
      </c>
      <c r="CE123" s="186"/>
      <c r="CF123" s="186">
        <f>IF(AND(CF$27&lt;=$E123,CF$28&lt;=$E123),CF$29,IF(AND(CF$27&lt;=$E123,CF$28&gt;$E123),$E123-CF$27,0))-CF122-CF121</f>
        <v>0</v>
      </c>
      <c r="CG123" s="186"/>
      <c r="CH123" s="186">
        <f>IF(AND(CH$27&lt;=$E123,CH$28&lt;=$E123),CH$29,IF(AND(CH$27&lt;=$E123,CH$28&gt;$E123),$E123-CH$27,0))-CH122-CH121</f>
        <v>0</v>
      </c>
      <c r="CI123" s="186"/>
      <c r="CJ123" s="186">
        <f>IF(AND(CJ$27&lt;=$E123,CJ$28&lt;=$E123),CJ$29,IF(AND(CJ$27&lt;=$E123,CJ$28&gt;$E123),$E123-CJ$27,0))-CJ122-CJ121</f>
        <v>0</v>
      </c>
      <c r="CK123" s="186"/>
      <c r="CL123" s="186">
        <f>IF(AND(CL$27&lt;=$E123,CL$28&lt;=$E123),CL$29,IF(AND(CL$27&lt;=$E123,CL$28&gt;$E123),$E123-CL$27,0))-CL122-CL121</f>
        <v>0</v>
      </c>
      <c r="CM123" s="186"/>
      <c r="CN123" s="186">
        <f>IF(AND(CN$27&lt;=$E123,CN$28&lt;=$E123),CN$29,IF(AND(CN$27&lt;=$E123,CN$28&gt;$E123),$E123-CN$27,0))-CN122-CN121</f>
        <v>0</v>
      </c>
      <c r="CO123" s="186"/>
      <c r="CP123" s="186">
        <f>IF(AND(CP$27&lt;=$E123,CP$28&lt;=$E123),CP$29,IF(AND(CP$27&lt;=$E123,CP$28&gt;$E123),$E123-CP$27,0))-CP122-CP121</f>
        <v>0</v>
      </c>
      <c r="CQ123" s="186"/>
      <c r="CR123" s="186">
        <f>IF(AND(CR$27&lt;=$E123,CR$28&lt;=$E123),CR$29,IF(AND(CR$27&lt;=$E123,CR$28&gt;$E123),$E123-CR$27,0))-CR122-CR121</f>
        <v>0</v>
      </c>
      <c r="CS123" s="186"/>
      <c r="CT123" s="186">
        <f>IF(AND(CT$27&lt;=$E123,CT$28&lt;=$E123),CT$29,IF(AND(CT$27&lt;=$E123,CT$28&gt;$E123),$E123-CT$27,0))-CT122-CT121</f>
        <v>0</v>
      </c>
      <c r="CU123" s="186"/>
      <c r="CV123" s="186">
        <f>IF(AND(CV$27&lt;=$E123,CV$28&lt;=$E123),CV$29,IF(AND(CV$27&lt;=$E123,CV$28&gt;$E123),$E123-CV$27,0))-CV122-CV121</f>
        <v>0</v>
      </c>
      <c r="CW123" s="186"/>
      <c r="CX123" s="186">
        <f>IF(AND(CX$27&lt;=$E123,CX$28&lt;=$E123),CX$29,IF(AND(CX$27&lt;=$E123,CX$28&gt;$E123),$E123-CX$27,0))-CX122-CX121</f>
        <v>0</v>
      </c>
      <c r="CY123" s="186"/>
      <c r="CZ123" s="186">
        <f>IF(AND(CZ$27&lt;=$E123,CZ$28&lt;=$E123),CZ$29,IF(AND(CZ$27&lt;=$E123,CZ$28&gt;$E123),$E123-CZ$27,0))-CZ122-CZ121</f>
        <v>0</v>
      </c>
      <c r="DA123" s="186"/>
      <c r="DB123" s="186">
        <f>IF(AND(DB$27&lt;=$E123,DB$28&lt;=$E123),DB$29,IF(AND(DB$27&lt;=$E123,DB$28&gt;$E123),$E123-DB$27,0))-DB122-DB121</f>
        <v>0</v>
      </c>
      <c r="DC123" s="186"/>
      <c r="DD123" s="186">
        <f>IF(AND(DD$27&lt;=$E123,DD$28&lt;=$E123),DD$29,IF(AND(DD$27&lt;=$E123,DD$28&gt;$E123),$E123-DD$27,0))-DD122-DD121</f>
        <v>0</v>
      </c>
      <c r="DE123" s="186"/>
      <c r="DF123" s="186">
        <f>IF(AND(DF$27&lt;=$E123,DF$28&lt;=$E123),DF$29,IF(AND(DF$27&lt;=$E123,DF$28&gt;$E123),$E123-DF$27,0))-DF122-DF121</f>
        <v>0</v>
      </c>
      <c r="DG123" s="186"/>
      <c r="DH123" s="186">
        <f>IF(AND(DH$27&lt;=$E123,DH$28&lt;=$E123),DH$29,IF(AND(DH$27&lt;=$E123,DH$28&gt;$E123),$E123-DH$27,0))-DH122-DH121</f>
        <v>0</v>
      </c>
      <c r="DI123" s="186"/>
      <c r="DJ123" s="186">
        <f>IF(AND(DJ$27&lt;=$E123,DJ$28&lt;=$E123),DJ$29,IF(AND(DJ$27&lt;=$E123,DJ$28&gt;$E123),$E123-DJ$27,0))-DJ122-DJ121</f>
        <v>0</v>
      </c>
      <c r="DK123" s="186"/>
      <c r="DL123" s="186">
        <f>IF(AND(DL$27&lt;=$E123,DL$28&lt;=$E123),DL$29,IF(AND(DL$27&lt;=$E123,DL$28&gt;$E123),$E123-DL$27,0))-DL122-DL121</f>
        <v>0</v>
      </c>
      <c r="DM123" s="186"/>
      <c r="DN123" s="186">
        <f>IF(AND(DN$27&lt;=$E123,DN$28&lt;=$E123),DN$29,IF(AND(DN$27&lt;=$E123,DN$28&gt;$E123),$E123-DN$27,0))-DN122-DN121</f>
        <v>0</v>
      </c>
      <c r="DO123" s="186"/>
      <c r="DP123" s="186">
        <f>IF(AND(DP$27&lt;=$E123,DP$28&lt;=$E123),DP$29,IF(AND(DP$27&lt;=$E123,DP$28&gt;$E123),$E123-DP$27,0))-DP122-DP121</f>
        <v>0</v>
      </c>
      <c r="DQ123" s="186"/>
      <c r="DR123" s="186">
        <f>IF(AND(DR$27&lt;=$E123,DR$28&lt;=$E123),DR$29,IF(AND(DR$27&lt;=$E123,DR$28&gt;$E123),$E123-DR$27,0))-DR122-DR121</f>
        <v>0</v>
      </c>
      <c r="DS123" s="186"/>
      <c r="DT123" s="186">
        <f>IF(AND(DT$27&lt;=$E123,DT$28&lt;=$E123),DT$29,IF(AND(DT$27&lt;=$E123,DT$28&gt;$E123),$E123-DT$27,0))-DT122-DT121</f>
        <v>0</v>
      </c>
      <c r="DU123" s="186"/>
      <c r="DV123" s="186">
        <f>IF(AND(DV$27&lt;=$E123,DV$28&lt;=$E123),DV$29,IF(AND(DV$27&lt;=$E123,DV$28&gt;$E123),$E123-DV$27,0))-DV122-DV121</f>
        <v>0</v>
      </c>
      <c r="DW123" s="186"/>
      <c r="DX123" s="186">
        <f>IF(AND(DX$27&lt;=$E123,DX$28&lt;=$E123),DX$29,IF(AND(DX$27&lt;=$E123,DX$28&gt;$E123),$E123-DX$27,0))-DX122-DX121</f>
        <v>0</v>
      </c>
      <c r="DY123" s="186"/>
      <c r="DZ123" s="178">
        <f t="shared" si="5"/>
        <v>0</v>
      </c>
    </row>
    <row r="124" spans="2:130" ht="11.25" hidden="1" customHeight="1" x14ac:dyDescent="0.2">
      <c r="B124" s="333"/>
      <c r="C124" s="336"/>
      <c r="D124" s="179"/>
      <c r="E124" s="180">
        <v>800</v>
      </c>
      <c r="F124" s="186">
        <f>IF(AND(F$27&lt;=$E124,F$28&lt;=$E124),F$29,IF(AND(F$27&lt;=$E124,F$28&gt;$E124),$E124-F$27,0))-F123-F122-F121</f>
        <v>0</v>
      </c>
      <c r="G124" s="186"/>
      <c r="H124" s="186">
        <f>IF(AND(H$27&lt;=$E124,H$28&lt;=$E124),H$29,IF(AND(H$27&lt;=$E124,H$28&gt;$E124),$E124-H$27,0))-H123-H122-H121</f>
        <v>0</v>
      </c>
      <c r="I124" s="186"/>
      <c r="J124" s="186">
        <f>IF(AND(J$27&lt;=$E124,J$28&lt;=$E124),J$29,IF(AND(J$27&lt;=$E124,J$28&gt;$E124),$E124-J$27,0))-J123-J122-J121</f>
        <v>0</v>
      </c>
      <c r="K124" s="186"/>
      <c r="L124" s="186">
        <f>IF(AND(L$27&lt;=$E124,L$28&lt;=$E124),L$29,IF(AND(L$27&lt;=$E124,L$28&gt;$E124),$E124-L$27,0))-L123-L122-L121</f>
        <v>0</v>
      </c>
      <c r="M124" s="186"/>
      <c r="N124" s="186">
        <f>IF(AND(N$27&lt;=$E124,N$28&lt;=$E124),N$29,IF(AND(N$27&lt;=$E124,N$28&gt;$E124),$E124-N$27,0))-N123-N122-N121</f>
        <v>0</v>
      </c>
      <c r="O124" s="186"/>
      <c r="P124" s="186">
        <f>IF(AND(P$27&lt;=$E124,P$28&lt;=$E124),P$29,IF(AND(P$27&lt;=$E124,P$28&gt;$E124),$E124-P$27,0))-P123-P122-P121</f>
        <v>0</v>
      </c>
      <c r="Q124" s="186"/>
      <c r="R124" s="186">
        <f>IF(AND(R$27&lt;=$E124,R$28&lt;=$E124),R$29,IF(AND(R$27&lt;=$E124,R$28&gt;$E124),$E124-R$27,0))-R123-R122-R121</f>
        <v>0</v>
      </c>
      <c r="S124" s="186"/>
      <c r="T124" s="186">
        <f>IF(AND(T$27&lt;=$E124,T$28&lt;=$E124),T$29,IF(AND(T$27&lt;=$E124,T$28&gt;$E124),$E124-T$27,0))-T123-T122-T121</f>
        <v>0</v>
      </c>
      <c r="U124" s="186"/>
      <c r="V124" s="186">
        <f>IF(AND(V$27&lt;=$E124,V$28&lt;=$E124),V$29,IF(AND(V$27&lt;=$E124,V$28&gt;$E124),$E124-V$27,0))-V123-V122-V121</f>
        <v>0</v>
      </c>
      <c r="W124" s="186"/>
      <c r="X124" s="186">
        <f>IF(AND(X$27&lt;=$E124,X$28&lt;=$E124),X$29,IF(AND(X$27&lt;=$E124,X$28&gt;$E124),$E124-X$27,0))-X123-X122-X121</f>
        <v>0</v>
      </c>
      <c r="Y124" s="186"/>
      <c r="Z124" s="186">
        <f>IF(AND(Z$27&lt;=$E124,Z$28&lt;=$E124),Z$29,IF(AND(Z$27&lt;=$E124,Z$28&gt;$E124),$E124-Z$27,0))-Z123-Z122-Z121</f>
        <v>0</v>
      </c>
      <c r="AA124" s="186"/>
      <c r="AB124" s="186">
        <f>IF(AND(AB$27&lt;=$E124,AB$28&lt;=$E124),AB$29,IF(AND(AB$27&lt;=$E124,AB$28&gt;$E124),$E124-AB$27,0))-AB123-AB122-AB121</f>
        <v>0</v>
      </c>
      <c r="AC124" s="186"/>
      <c r="AD124" s="186">
        <f>IF(AND(AD$27&lt;=$E124,AD$28&lt;=$E124),AD$29,IF(AND(AD$27&lt;=$E124,AD$28&gt;$E124),$E124-AD$27,0))-AD123-AD122-AD121</f>
        <v>0</v>
      </c>
      <c r="AE124" s="186"/>
      <c r="AF124" s="186">
        <f>IF(AND(AF$27&lt;=$E124,AF$28&lt;=$E124),AF$29,IF(AND(AF$27&lt;=$E124,AF$28&gt;$E124),$E124-AF$27,0))-AF123-AF122-AF121</f>
        <v>0</v>
      </c>
      <c r="AG124" s="186"/>
      <c r="AH124" s="186">
        <f>IF(AND(AH$27&lt;=$E124,AH$28&lt;=$E124),AH$29,IF(AND(AH$27&lt;=$E124,AH$28&gt;$E124),$E124-AH$27,0))-AH123-AH122-AH121</f>
        <v>0</v>
      </c>
      <c r="AI124" s="186"/>
      <c r="AJ124" s="186">
        <f>IF(AND(AJ$27&lt;=$E124,AJ$28&lt;=$E124),AJ$29,IF(AND(AJ$27&lt;=$E124,AJ$28&gt;$E124),$E124-AJ$27,0))-AJ123-AJ122-AJ121</f>
        <v>0</v>
      </c>
      <c r="AK124" s="186"/>
      <c r="AL124" s="186">
        <f>IF(AND(AL$27&lt;=$E124,AL$28&lt;=$E124),AL$29,IF(AND(AL$27&lt;=$E124,AL$28&gt;$E124),$E124-AL$27,0))-AL123-AL122-AL121</f>
        <v>0</v>
      </c>
      <c r="AM124" s="186"/>
      <c r="AN124" s="186">
        <f>IF(AND(AN$27&lt;=$E124,AN$28&lt;=$E124),AN$29,IF(AND(AN$27&lt;=$E124,AN$28&gt;$E124),$E124-AN$27,0))-AN123-AN122-AN121</f>
        <v>0</v>
      </c>
      <c r="AO124" s="186"/>
      <c r="AP124" s="186">
        <f>IF(AND(AP$27&lt;=$E124,AP$28&lt;=$E124),AP$29,IF(AND(AP$27&lt;=$E124,AP$28&gt;$E124),$E124-AP$27,0))-AP123-AP122-AP121</f>
        <v>0</v>
      </c>
      <c r="AQ124" s="186"/>
      <c r="AR124" s="186">
        <f>IF(AND(AR$27&lt;=$E124,AR$28&lt;=$E124),AR$29,IF(AND(AR$27&lt;=$E124,AR$28&gt;$E124),$E124-AR$27,0))-AR123-AR122-AR121</f>
        <v>0</v>
      </c>
      <c r="AS124" s="186"/>
      <c r="AT124" s="186">
        <f>IF(AND(AT$27&lt;=$E124,AT$28&lt;=$E124),AT$29,IF(AND(AT$27&lt;=$E124,AT$28&gt;$E124),$E124-AT$27,0))-AT123-AT122-AT121</f>
        <v>0</v>
      </c>
      <c r="AU124" s="186"/>
      <c r="AV124" s="186">
        <f>IF(AND(AV$27&lt;=$E124,AV$28&lt;=$E124),AV$29,IF(AND(AV$27&lt;=$E124,AV$28&gt;$E124),$E124-AV$27,0))-AV123-AV122-AV121</f>
        <v>0</v>
      </c>
      <c r="AW124" s="186"/>
      <c r="AX124" s="186">
        <f>IF(AND(AX$27&lt;=$E124,AX$28&lt;=$E124),AX$29,IF(AND(AX$27&lt;=$E124,AX$28&gt;$E124),$E124-AX$27,0))-AX123-AX122-AX121</f>
        <v>0</v>
      </c>
      <c r="AY124" s="186"/>
      <c r="AZ124" s="186">
        <f>IF(AND(AZ$27&lt;=$E124,AZ$28&lt;=$E124),AZ$29,IF(AND(AZ$27&lt;=$E124,AZ$28&gt;$E124),$E124-AZ$27,0))-AZ123-AZ122-AZ121</f>
        <v>0</v>
      </c>
      <c r="BA124" s="186"/>
      <c r="BB124" s="186">
        <f>IF(AND(BB$27&lt;=$E124,BB$28&lt;=$E124),BB$29,IF(AND(BB$27&lt;=$E124,BB$28&gt;$E124),$E124-BB$27,0))-BB123-BB122-BB121</f>
        <v>0</v>
      </c>
      <c r="BC124" s="186"/>
      <c r="BD124" s="186">
        <f>IF(AND(BD$27&lt;=$E124,BD$28&lt;=$E124),BD$29,IF(AND(BD$27&lt;=$E124,BD$28&gt;$E124),$E124-BD$27,0))-BD123-BD122-BD121</f>
        <v>0</v>
      </c>
      <c r="BE124" s="186"/>
      <c r="BF124" s="186">
        <f>IF(AND(BF$27&lt;=$E124,BF$28&lt;=$E124),BF$29,IF(AND(BF$27&lt;=$E124,BF$28&gt;$E124),$E124-BF$27,0))-BF123-BF122-BF121</f>
        <v>0</v>
      </c>
      <c r="BG124" s="186"/>
      <c r="BH124" s="186">
        <f>IF(AND(BH$27&lt;=$E124,BH$28&lt;=$E124),BH$29,IF(AND(BH$27&lt;=$E124,BH$28&gt;$E124),$E124-BH$27,0))-BH123-BH122-BH121</f>
        <v>0</v>
      </c>
      <c r="BI124" s="186"/>
      <c r="BJ124" s="186">
        <f>IF(AND(BJ$27&lt;=$E124,BJ$28&lt;=$E124),BJ$29,IF(AND(BJ$27&lt;=$E124,BJ$28&gt;$E124),$E124-BJ$27,0))-BJ123-BJ122-BJ121</f>
        <v>0</v>
      </c>
      <c r="BK124" s="186"/>
      <c r="BL124" s="186">
        <f>IF(AND(BL$27&lt;=$E124,BL$28&lt;=$E124),BL$29,IF(AND(BL$27&lt;=$E124,BL$28&gt;$E124),$E124-BL$27,0))-BL123-BL122-BL121</f>
        <v>0</v>
      </c>
      <c r="BM124" s="186"/>
      <c r="BN124" s="186">
        <f>IF(AND(BN$27&lt;=$E124,BN$28&lt;=$E124),BN$29,IF(AND(BN$27&lt;=$E124,BN$28&gt;$E124),$E124-BN$27,0))-BN123-BN122-BN121</f>
        <v>0</v>
      </c>
      <c r="BO124" s="186"/>
      <c r="BP124" s="186">
        <f>IF(AND(BP$27&lt;=$E124,BP$28&lt;=$E124),BP$29,IF(AND(BP$27&lt;=$E124,BP$28&gt;$E124),$E124-BP$27,0))-BP123-BP122-BP121</f>
        <v>0</v>
      </c>
      <c r="BQ124" s="186"/>
      <c r="BR124" s="186">
        <f>IF(AND(BR$27&lt;=$E124,BR$28&lt;=$E124),BR$29,IF(AND(BR$27&lt;=$E124,BR$28&gt;$E124),$E124-BR$27,0))-BR123-BR122-BR121</f>
        <v>0</v>
      </c>
      <c r="BS124" s="186"/>
      <c r="BT124" s="186">
        <f>IF(AND(BT$27&lt;=$E124,BT$28&lt;=$E124),BT$29,IF(AND(BT$27&lt;=$E124,BT$28&gt;$E124),$E124-BT$27,0))-BT123-BT122-BT121</f>
        <v>0</v>
      </c>
      <c r="BU124" s="186"/>
      <c r="BV124" s="186">
        <f>IF(AND(BV$27&lt;=$E124,BV$28&lt;=$E124),BV$29,IF(AND(BV$27&lt;=$E124,BV$28&gt;$E124),$E124-BV$27,0))-BV123-BV122-BV121</f>
        <v>0</v>
      </c>
      <c r="BW124" s="186"/>
      <c r="BX124" s="186">
        <f>IF(AND(BX$27&lt;=$E124,BX$28&lt;=$E124),BX$29,IF(AND(BX$27&lt;=$E124,BX$28&gt;$E124),$E124-BX$27,0))-BX123-BX122-BX121</f>
        <v>0</v>
      </c>
      <c r="BY124" s="186"/>
      <c r="BZ124" s="186">
        <f>IF(AND(BZ$27&lt;=$E124,BZ$28&lt;=$E124),BZ$29,IF(AND(BZ$27&lt;=$E124,BZ$28&gt;$E124),$E124-BZ$27,0))-BZ123-BZ122-BZ121</f>
        <v>0</v>
      </c>
      <c r="CA124" s="186"/>
      <c r="CB124" s="186">
        <f>IF(AND(CB$27&lt;=$E124,CB$28&lt;=$E124),CB$29,IF(AND(CB$27&lt;=$E124,CB$28&gt;$E124),$E124-CB$27,0))-CB123-CB122-CB121</f>
        <v>0</v>
      </c>
      <c r="CC124" s="186"/>
      <c r="CD124" s="186">
        <f>IF(AND(CD$27&lt;=$E124,CD$28&lt;=$E124),CD$29,IF(AND(CD$27&lt;=$E124,CD$28&gt;$E124),$E124-CD$27,0))-CD123-CD122-CD121</f>
        <v>0</v>
      </c>
      <c r="CE124" s="186"/>
      <c r="CF124" s="186">
        <f>IF(AND(CF$27&lt;=$E124,CF$28&lt;=$E124),CF$29,IF(AND(CF$27&lt;=$E124,CF$28&gt;$E124),$E124-CF$27,0))-CF123-CF122-CF121</f>
        <v>0</v>
      </c>
      <c r="CG124" s="186"/>
      <c r="CH124" s="186">
        <f>IF(AND(CH$27&lt;=$E124,CH$28&lt;=$E124),CH$29,IF(AND(CH$27&lt;=$E124,CH$28&gt;$E124),$E124-CH$27,0))-CH123-CH122-CH121</f>
        <v>0</v>
      </c>
      <c r="CI124" s="186"/>
      <c r="CJ124" s="186">
        <f>IF(AND(CJ$27&lt;=$E124,CJ$28&lt;=$E124),CJ$29,IF(AND(CJ$27&lt;=$E124,CJ$28&gt;$E124),$E124-CJ$27,0))-CJ123-CJ122-CJ121</f>
        <v>0</v>
      </c>
      <c r="CK124" s="186"/>
      <c r="CL124" s="186">
        <f>IF(AND(CL$27&lt;=$E124,CL$28&lt;=$E124),CL$29,IF(AND(CL$27&lt;=$E124,CL$28&gt;$E124),$E124-CL$27,0))-CL123-CL122-CL121</f>
        <v>0</v>
      </c>
      <c r="CM124" s="186"/>
      <c r="CN124" s="186">
        <f>IF(AND(CN$27&lt;=$E124,CN$28&lt;=$E124),CN$29,IF(AND(CN$27&lt;=$E124,CN$28&gt;$E124),$E124-CN$27,0))-CN123-CN122-CN121</f>
        <v>0</v>
      </c>
      <c r="CO124" s="186"/>
      <c r="CP124" s="186">
        <f>IF(AND(CP$27&lt;=$E124,CP$28&lt;=$E124),CP$29,IF(AND(CP$27&lt;=$E124,CP$28&gt;$E124),$E124-CP$27,0))-CP123-CP122-CP121</f>
        <v>0</v>
      </c>
      <c r="CQ124" s="186"/>
      <c r="CR124" s="186">
        <f>IF(AND(CR$27&lt;=$E124,CR$28&lt;=$E124),CR$29,IF(AND(CR$27&lt;=$E124,CR$28&gt;$E124),$E124-CR$27,0))-CR123-CR122-CR121</f>
        <v>0</v>
      </c>
      <c r="CS124" s="186"/>
      <c r="CT124" s="186">
        <f>IF(AND(CT$27&lt;=$E124,CT$28&lt;=$E124),CT$29,IF(AND(CT$27&lt;=$E124,CT$28&gt;$E124),$E124-CT$27,0))-CT123-CT122-CT121</f>
        <v>0</v>
      </c>
      <c r="CU124" s="186"/>
      <c r="CV124" s="186">
        <f>IF(AND(CV$27&lt;=$E124,CV$28&lt;=$E124),CV$29,IF(AND(CV$27&lt;=$E124,CV$28&gt;$E124),$E124-CV$27,0))-CV123-CV122-CV121</f>
        <v>0</v>
      </c>
      <c r="CW124" s="186"/>
      <c r="CX124" s="186">
        <f>IF(AND(CX$27&lt;=$E124,CX$28&lt;=$E124),CX$29,IF(AND(CX$27&lt;=$E124,CX$28&gt;$E124),$E124-CX$27,0))-CX123-CX122-CX121</f>
        <v>0</v>
      </c>
      <c r="CY124" s="186"/>
      <c r="CZ124" s="186">
        <f>IF(AND(CZ$27&lt;=$E124,CZ$28&lt;=$E124),CZ$29,IF(AND(CZ$27&lt;=$E124,CZ$28&gt;$E124),$E124-CZ$27,0))-CZ123-CZ122-CZ121</f>
        <v>0</v>
      </c>
      <c r="DA124" s="186"/>
      <c r="DB124" s="186">
        <f>IF(AND(DB$27&lt;=$E124,DB$28&lt;=$E124),DB$29,IF(AND(DB$27&lt;=$E124,DB$28&gt;$E124),$E124-DB$27,0))-DB123-DB122-DB121</f>
        <v>0</v>
      </c>
      <c r="DC124" s="186"/>
      <c r="DD124" s="186">
        <f>IF(AND(DD$27&lt;=$E124,DD$28&lt;=$E124),DD$29,IF(AND(DD$27&lt;=$E124,DD$28&gt;$E124),$E124-DD$27,0))-DD123-DD122-DD121</f>
        <v>0</v>
      </c>
      <c r="DE124" s="186"/>
      <c r="DF124" s="186">
        <f>IF(AND(DF$27&lt;=$E124,DF$28&lt;=$E124),DF$29,IF(AND(DF$27&lt;=$E124,DF$28&gt;$E124),$E124-DF$27,0))-DF123-DF122-DF121</f>
        <v>0</v>
      </c>
      <c r="DG124" s="186"/>
      <c r="DH124" s="186">
        <f>IF(AND(DH$27&lt;=$E124,DH$28&lt;=$E124),DH$29,IF(AND(DH$27&lt;=$E124,DH$28&gt;$E124),$E124-DH$27,0))-DH123-DH122-DH121</f>
        <v>0</v>
      </c>
      <c r="DI124" s="186"/>
      <c r="DJ124" s="186">
        <f>IF(AND(DJ$27&lt;=$E124,DJ$28&lt;=$E124),DJ$29,IF(AND(DJ$27&lt;=$E124,DJ$28&gt;$E124),$E124-DJ$27,0))-DJ123-DJ122-DJ121</f>
        <v>0</v>
      </c>
      <c r="DK124" s="186"/>
      <c r="DL124" s="186">
        <f>IF(AND(DL$27&lt;=$E124,DL$28&lt;=$E124),DL$29,IF(AND(DL$27&lt;=$E124,DL$28&gt;$E124),$E124-DL$27,0))-DL123-DL122-DL121</f>
        <v>0</v>
      </c>
      <c r="DM124" s="186"/>
      <c r="DN124" s="186">
        <f>IF(AND(DN$27&lt;=$E124,DN$28&lt;=$E124),DN$29,IF(AND(DN$27&lt;=$E124,DN$28&gt;$E124),$E124-DN$27,0))-DN123-DN122-DN121</f>
        <v>0</v>
      </c>
      <c r="DO124" s="186"/>
      <c r="DP124" s="186">
        <f>IF(AND(DP$27&lt;=$E124,DP$28&lt;=$E124),DP$29,IF(AND(DP$27&lt;=$E124,DP$28&gt;$E124),$E124-DP$27,0))-DP123-DP122-DP121</f>
        <v>0</v>
      </c>
      <c r="DQ124" s="186"/>
      <c r="DR124" s="186">
        <f>IF(AND(DR$27&lt;=$E124,DR$28&lt;=$E124),DR$29,IF(AND(DR$27&lt;=$E124,DR$28&gt;$E124),$E124-DR$27,0))-DR123-DR122-DR121</f>
        <v>0</v>
      </c>
      <c r="DS124" s="186"/>
      <c r="DT124" s="186">
        <f>IF(AND(DT$27&lt;=$E124,DT$28&lt;=$E124),DT$29,IF(AND(DT$27&lt;=$E124,DT$28&gt;$E124),$E124-DT$27,0))-DT123-DT122-DT121</f>
        <v>0</v>
      </c>
      <c r="DU124" s="186"/>
      <c r="DV124" s="186">
        <f>IF(AND(DV$27&lt;=$E124,DV$28&lt;=$E124),DV$29,IF(AND(DV$27&lt;=$E124,DV$28&gt;$E124),$E124-DV$27,0))-DV123-DV122-DV121</f>
        <v>0</v>
      </c>
      <c r="DW124" s="186"/>
      <c r="DX124" s="186">
        <f>IF(AND(DX$27&lt;=$E124,DX$28&lt;=$E124),DX$29,IF(AND(DX$27&lt;=$E124,DX$28&gt;$E124),$E124-DX$27,0))-DX123-DX122-DX121</f>
        <v>0</v>
      </c>
      <c r="DY124" s="186"/>
      <c r="DZ124" s="178">
        <f t="shared" si="5"/>
        <v>0</v>
      </c>
    </row>
    <row r="125" spans="2:130" ht="11.25" hidden="1" customHeight="1" x14ac:dyDescent="0.2">
      <c r="B125" s="333"/>
      <c r="C125" s="336"/>
      <c r="D125" s="179"/>
      <c r="E125" s="180">
        <v>1000</v>
      </c>
      <c r="F125" s="186">
        <f>IF(AND(F$27&lt;=$E125,F$28&lt;=$E125),F$29,IF(AND(F$27&lt;=$E125,F$28&gt;$E125),$E125-F$27,0))-F124-F123-F122-F121</f>
        <v>0</v>
      </c>
      <c r="G125" s="186"/>
      <c r="H125" s="186">
        <f>IF(AND(H$27&lt;=$E125,H$28&lt;=$E125),H$29,IF(AND(H$27&lt;=$E125,H$28&gt;$E125),$E125-H$27,0))-H124-H123-H122-H121</f>
        <v>0</v>
      </c>
      <c r="I125" s="186"/>
      <c r="J125" s="186">
        <f>IF(AND(J$27&lt;=$E125,J$28&lt;=$E125),J$29,IF(AND(J$27&lt;=$E125,J$28&gt;$E125),$E125-J$27,0))-J124-J123-J122-J121</f>
        <v>0</v>
      </c>
      <c r="K125" s="186"/>
      <c r="L125" s="186">
        <f>IF(AND(L$27&lt;=$E125,L$28&lt;=$E125),L$29,IF(AND(L$27&lt;=$E125,L$28&gt;$E125),$E125-L$27,0))-L124-L123-L122-L121</f>
        <v>0</v>
      </c>
      <c r="M125" s="186"/>
      <c r="N125" s="186">
        <f>IF(AND(N$27&lt;=$E125,N$28&lt;=$E125),N$29,IF(AND(N$27&lt;=$E125,N$28&gt;$E125),$E125-N$27,0))-N124-N123-N122-N121</f>
        <v>0</v>
      </c>
      <c r="O125" s="186"/>
      <c r="P125" s="186">
        <f>IF(AND(P$27&lt;=$E125,P$28&lt;=$E125),P$29,IF(AND(P$27&lt;=$E125,P$28&gt;$E125),$E125-P$27,0))-P124-P123-P122-P121</f>
        <v>0</v>
      </c>
      <c r="Q125" s="186"/>
      <c r="R125" s="186">
        <f>IF(AND(R$27&lt;=$E125,R$28&lt;=$E125),R$29,IF(AND(R$27&lt;=$E125,R$28&gt;$E125),$E125-R$27,0))-R124-R123-R122-R121</f>
        <v>0</v>
      </c>
      <c r="S125" s="186"/>
      <c r="T125" s="186">
        <f>IF(AND(T$27&lt;=$E125,T$28&lt;=$E125),T$29,IF(AND(T$27&lt;=$E125,T$28&gt;$E125),$E125-T$27,0))-T124-T123-T122-T121</f>
        <v>0</v>
      </c>
      <c r="U125" s="186"/>
      <c r="V125" s="186">
        <f>IF(AND(V$27&lt;=$E125,V$28&lt;=$E125),V$29,IF(AND(V$27&lt;=$E125,V$28&gt;$E125),$E125-V$27,0))-V124-V123-V122-V121</f>
        <v>0</v>
      </c>
      <c r="W125" s="186"/>
      <c r="X125" s="186">
        <f>IF(AND(X$27&lt;=$E125,X$28&lt;=$E125),X$29,IF(AND(X$27&lt;=$E125,X$28&gt;$E125),$E125-X$27,0))-X124-X123-X122-X121</f>
        <v>0</v>
      </c>
      <c r="Y125" s="186"/>
      <c r="Z125" s="186">
        <f>IF(AND(Z$27&lt;=$E125,Z$28&lt;=$E125),Z$29,IF(AND(Z$27&lt;=$E125,Z$28&gt;$E125),$E125-Z$27,0))-Z124-Z123-Z122-Z121</f>
        <v>0</v>
      </c>
      <c r="AA125" s="186"/>
      <c r="AB125" s="186">
        <f>IF(AND(AB$27&lt;=$E125,AB$28&lt;=$E125),AB$29,IF(AND(AB$27&lt;=$E125,AB$28&gt;$E125),$E125-AB$27,0))-AB124-AB123-AB122-AB121</f>
        <v>0</v>
      </c>
      <c r="AC125" s="186"/>
      <c r="AD125" s="186">
        <f>IF(AND(AD$27&lt;=$E125,AD$28&lt;=$E125),AD$29,IF(AND(AD$27&lt;=$E125,AD$28&gt;$E125),$E125-AD$27,0))-AD124-AD123-AD122-AD121</f>
        <v>0</v>
      </c>
      <c r="AE125" s="186"/>
      <c r="AF125" s="186">
        <f>IF(AND(AF$27&lt;=$E125,AF$28&lt;=$E125),AF$29,IF(AND(AF$27&lt;=$E125,AF$28&gt;$E125),$E125-AF$27,0))-AF124-AF123-AF122-AF121</f>
        <v>0</v>
      </c>
      <c r="AG125" s="186"/>
      <c r="AH125" s="186">
        <f>IF(AND(AH$27&lt;=$E125,AH$28&lt;=$E125),AH$29,IF(AND(AH$27&lt;=$E125,AH$28&gt;$E125),$E125-AH$27,0))-AH124-AH123-AH122-AH121</f>
        <v>0</v>
      </c>
      <c r="AI125" s="186"/>
      <c r="AJ125" s="186">
        <f>IF(AND(AJ$27&lt;=$E125,AJ$28&lt;=$E125),AJ$29,IF(AND(AJ$27&lt;=$E125,AJ$28&gt;$E125),$E125-AJ$27,0))-AJ124-AJ123-AJ122-AJ121</f>
        <v>0</v>
      </c>
      <c r="AK125" s="186"/>
      <c r="AL125" s="186">
        <f>IF(AND(AL$27&lt;=$E125,AL$28&lt;=$E125),AL$29,IF(AND(AL$27&lt;=$E125,AL$28&gt;$E125),$E125-AL$27,0))-AL124-AL123-AL122-AL121</f>
        <v>0</v>
      </c>
      <c r="AM125" s="186"/>
      <c r="AN125" s="186">
        <f>IF(AND(AN$27&lt;=$E125,AN$28&lt;=$E125),AN$29,IF(AND(AN$27&lt;=$E125,AN$28&gt;$E125),$E125-AN$27,0))-AN124-AN123-AN122-AN121</f>
        <v>0</v>
      </c>
      <c r="AO125" s="186"/>
      <c r="AP125" s="186">
        <f>IF(AND(AP$27&lt;=$E125,AP$28&lt;=$E125),AP$29,IF(AND(AP$27&lt;=$E125,AP$28&gt;$E125),$E125-AP$27,0))-AP124-AP123-AP122-AP121</f>
        <v>0</v>
      </c>
      <c r="AQ125" s="186"/>
      <c r="AR125" s="186">
        <f>IF(AND(AR$27&lt;=$E125,AR$28&lt;=$E125),AR$29,IF(AND(AR$27&lt;=$E125,AR$28&gt;$E125),$E125-AR$27,0))-AR124-AR123-AR122-AR121</f>
        <v>0</v>
      </c>
      <c r="AS125" s="186"/>
      <c r="AT125" s="186">
        <f>IF(AND(AT$27&lt;=$E125,AT$28&lt;=$E125),AT$29,IF(AND(AT$27&lt;=$E125,AT$28&gt;$E125),$E125-AT$27,0))-AT124-AT123-AT122-AT121</f>
        <v>0</v>
      </c>
      <c r="AU125" s="186"/>
      <c r="AV125" s="186">
        <f>IF(AND(AV$27&lt;=$E125,AV$28&lt;=$E125),AV$29,IF(AND(AV$27&lt;=$E125,AV$28&gt;$E125),$E125-AV$27,0))-AV124-AV123-AV122-AV121</f>
        <v>0</v>
      </c>
      <c r="AW125" s="186"/>
      <c r="AX125" s="186">
        <f>IF(AND(AX$27&lt;=$E125,AX$28&lt;=$E125),AX$29,IF(AND(AX$27&lt;=$E125,AX$28&gt;$E125),$E125-AX$27,0))-AX124-AX123-AX122-AX121</f>
        <v>0</v>
      </c>
      <c r="AY125" s="186"/>
      <c r="AZ125" s="186">
        <f>IF(AND(AZ$27&lt;=$E125,AZ$28&lt;=$E125),AZ$29,IF(AND(AZ$27&lt;=$E125,AZ$28&gt;$E125),$E125-AZ$27,0))-AZ124-AZ123-AZ122-AZ121</f>
        <v>0</v>
      </c>
      <c r="BA125" s="186"/>
      <c r="BB125" s="186">
        <f>IF(AND(BB$27&lt;=$E125,BB$28&lt;=$E125),BB$29,IF(AND(BB$27&lt;=$E125,BB$28&gt;$E125),$E125-BB$27,0))-BB124-BB123-BB122-BB121</f>
        <v>0</v>
      </c>
      <c r="BC125" s="186"/>
      <c r="BD125" s="186">
        <f>IF(AND(BD$27&lt;=$E125,BD$28&lt;=$E125),BD$29,IF(AND(BD$27&lt;=$E125,BD$28&gt;$E125),$E125-BD$27,0))-BD124-BD123-BD122-BD121</f>
        <v>0</v>
      </c>
      <c r="BE125" s="186"/>
      <c r="BF125" s="186">
        <f>IF(AND(BF$27&lt;=$E125,BF$28&lt;=$E125),BF$29,IF(AND(BF$27&lt;=$E125,BF$28&gt;$E125),$E125-BF$27,0))-BF124-BF123-BF122-BF121</f>
        <v>0</v>
      </c>
      <c r="BG125" s="186"/>
      <c r="BH125" s="186">
        <f>IF(AND(BH$27&lt;=$E125,BH$28&lt;=$E125),BH$29,IF(AND(BH$27&lt;=$E125,BH$28&gt;$E125),$E125-BH$27,0))-BH124-BH123-BH122-BH121</f>
        <v>0</v>
      </c>
      <c r="BI125" s="186"/>
      <c r="BJ125" s="186">
        <f>IF(AND(BJ$27&lt;=$E125,BJ$28&lt;=$E125),BJ$29,IF(AND(BJ$27&lt;=$E125,BJ$28&gt;$E125),$E125-BJ$27,0))-BJ124-BJ123-BJ122-BJ121</f>
        <v>0</v>
      </c>
      <c r="BK125" s="186"/>
      <c r="BL125" s="186">
        <f>IF(AND(BL$27&lt;=$E125,BL$28&lt;=$E125),BL$29,IF(AND(BL$27&lt;=$E125,BL$28&gt;$E125),$E125-BL$27,0))-BL124-BL123-BL122-BL121</f>
        <v>0</v>
      </c>
      <c r="BM125" s="186"/>
      <c r="BN125" s="186">
        <f>IF(AND(BN$27&lt;=$E125,BN$28&lt;=$E125),BN$29,IF(AND(BN$27&lt;=$E125,BN$28&gt;$E125),$E125-BN$27,0))-BN124-BN123-BN122-BN121</f>
        <v>0</v>
      </c>
      <c r="BO125" s="186"/>
      <c r="BP125" s="186">
        <f>IF(AND(BP$27&lt;=$E125,BP$28&lt;=$E125),BP$29,IF(AND(BP$27&lt;=$E125,BP$28&gt;$E125),$E125-BP$27,0))-BP124-BP123-BP122-BP121</f>
        <v>0</v>
      </c>
      <c r="BQ125" s="186"/>
      <c r="BR125" s="186">
        <f>IF(AND(BR$27&lt;=$E125,BR$28&lt;=$E125),BR$29,IF(AND(BR$27&lt;=$E125,BR$28&gt;$E125),$E125-BR$27,0))-BR124-BR123-BR122-BR121</f>
        <v>0</v>
      </c>
      <c r="BS125" s="186"/>
      <c r="BT125" s="186">
        <f>IF(AND(BT$27&lt;=$E125,BT$28&lt;=$E125),BT$29,IF(AND(BT$27&lt;=$E125,BT$28&gt;$E125),$E125-BT$27,0))-BT124-BT123-BT122-BT121</f>
        <v>0</v>
      </c>
      <c r="BU125" s="186"/>
      <c r="BV125" s="186">
        <f>IF(AND(BV$27&lt;=$E125,BV$28&lt;=$E125),BV$29,IF(AND(BV$27&lt;=$E125,BV$28&gt;$E125),$E125-BV$27,0))-BV124-BV123-BV122-BV121</f>
        <v>0</v>
      </c>
      <c r="BW125" s="186"/>
      <c r="BX125" s="186">
        <f>IF(AND(BX$27&lt;=$E125,BX$28&lt;=$E125),BX$29,IF(AND(BX$27&lt;=$E125,BX$28&gt;$E125),$E125-BX$27,0))-BX124-BX123-BX122-BX121</f>
        <v>0</v>
      </c>
      <c r="BY125" s="186"/>
      <c r="BZ125" s="186">
        <f>IF(AND(BZ$27&lt;=$E125,BZ$28&lt;=$E125),BZ$29,IF(AND(BZ$27&lt;=$E125,BZ$28&gt;$E125),$E125-BZ$27,0))-BZ124-BZ123-BZ122-BZ121</f>
        <v>0</v>
      </c>
      <c r="CA125" s="186"/>
      <c r="CB125" s="186">
        <f>IF(AND(CB$27&lt;=$E125,CB$28&lt;=$E125),CB$29,IF(AND(CB$27&lt;=$E125,CB$28&gt;$E125),$E125-CB$27,0))-CB124-CB123-CB122-CB121</f>
        <v>0</v>
      </c>
      <c r="CC125" s="186"/>
      <c r="CD125" s="186">
        <f>IF(AND(CD$27&lt;=$E125,CD$28&lt;=$E125),CD$29,IF(AND(CD$27&lt;=$E125,CD$28&gt;$E125),$E125-CD$27,0))-CD124-CD123-CD122-CD121</f>
        <v>0</v>
      </c>
      <c r="CE125" s="186"/>
      <c r="CF125" s="186">
        <f>IF(AND(CF$27&lt;=$E125,CF$28&lt;=$E125),CF$29,IF(AND(CF$27&lt;=$E125,CF$28&gt;$E125),$E125-CF$27,0))-CF124-CF123-CF122-CF121</f>
        <v>0</v>
      </c>
      <c r="CG125" s="186"/>
      <c r="CH125" s="186">
        <f>IF(AND(CH$27&lt;=$E125,CH$28&lt;=$E125),CH$29,IF(AND(CH$27&lt;=$E125,CH$28&gt;$E125),$E125-CH$27,0))-CH124-CH123-CH122-CH121</f>
        <v>0</v>
      </c>
      <c r="CI125" s="186"/>
      <c r="CJ125" s="186">
        <f>IF(AND(CJ$27&lt;=$E125,CJ$28&lt;=$E125),CJ$29,IF(AND(CJ$27&lt;=$E125,CJ$28&gt;$E125),$E125-CJ$27,0))-CJ124-CJ123-CJ122-CJ121</f>
        <v>0</v>
      </c>
      <c r="CK125" s="186"/>
      <c r="CL125" s="186">
        <f>IF(AND(CL$27&lt;=$E125,CL$28&lt;=$E125),CL$29,IF(AND(CL$27&lt;=$E125,CL$28&gt;$E125),$E125-CL$27,0))-CL124-CL123-CL122-CL121</f>
        <v>0</v>
      </c>
      <c r="CM125" s="186"/>
      <c r="CN125" s="186">
        <f>IF(AND(CN$27&lt;=$E125,CN$28&lt;=$E125),CN$29,IF(AND(CN$27&lt;=$E125,CN$28&gt;$E125),$E125-CN$27,0))-CN124-CN123-CN122-CN121</f>
        <v>0</v>
      </c>
      <c r="CO125" s="186"/>
      <c r="CP125" s="186">
        <f>IF(AND(CP$27&lt;=$E125,CP$28&lt;=$E125),CP$29,IF(AND(CP$27&lt;=$E125,CP$28&gt;$E125),$E125-CP$27,0))-CP124-CP123-CP122-CP121</f>
        <v>0</v>
      </c>
      <c r="CQ125" s="186"/>
      <c r="CR125" s="186">
        <f>IF(AND(CR$27&lt;=$E125,CR$28&lt;=$E125),CR$29,IF(AND(CR$27&lt;=$E125,CR$28&gt;$E125),$E125-CR$27,0))-CR124-CR123-CR122-CR121</f>
        <v>0</v>
      </c>
      <c r="CS125" s="186"/>
      <c r="CT125" s="186">
        <f>IF(AND(CT$27&lt;=$E125,CT$28&lt;=$E125),CT$29,IF(AND(CT$27&lt;=$E125,CT$28&gt;$E125),$E125-CT$27,0))-CT124-CT123-CT122-CT121</f>
        <v>0</v>
      </c>
      <c r="CU125" s="186"/>
      <c r="CV125" s="186">
        <f>IF(AND(CV$27&lt;=$E125,CV$28&lt;=$E125),CV$29,IF(AND(CV$27&lt;=$E125,CV$28&gt;$E125),$E125-CV$27,0))-CV124-CV123-CV122-CV121</f>
        <v>0</v>
      </c>
      <c r="CW125" s="186"/>
      <c r="CX125" s="186">
        <f>IF(AND(CX$27&lt;=$E125,CX$28&lt;=$E125),CX$29,IF(AND(CX$27&lt;=$E125,CX$28&gt;$E125),$E125-CX$27,0))-CX124-CX123-CX122-CX121</f>
        <v>0</v>
      </c>
      <c r="CY125" s="186"/>
      <c r="CZ125" s="186">
        <f>IF(AND(CZ$27&lt;=$E125,CZ$28&lt;=$E125),CZ$29,IF(AND(CZ$27&lt;=$E125,CZ$28&gt;$E125),$E125-CZ$27,0))-CZ124-CZ123-CZ122-CZ121</f>
        <v>0</v>
      </c>
      <c r="DA125" s="186"/>
      <c r="DB125" s="186">
        <f>IF(AND(DB$27&lt;=$E125,DB$28&lt;=$E125),DB$29,IF(AND(DB$27&lt;=$E125,DB$28&gt;$E125),$E125-DB$27,0))-DB124-DB123-DB122-DB121</f>
        <v>0</v>
      </c>
      <c r="DC125" s="186"/>
      <c r="DD125" s="186">
        <f>IF(AND(DD$27&lt;=$E125,DD$28&lt;=$E125),DD$29,IF(AND(DD$27&lt;=$E125,DD$28&gt;$E125),$E125-DD$27,0))-DD124-DD123-DD122-DD121</f>
        <v>0</v>
      </c>
      <c r="DE125" s="186"/>
      <c r="DF125" s="186">
        <f>IF(AND(DF$27&lt;=$E125,DF$28&lt;=$E125),DF$29,IF(AND(DF$27&lt;=$E125,DF$28&gt;$E125),$E125-DF$27,0))-DF124-DF123-DF122-DF121</f>
        <v>0</v>
      </c>
      <c r="DG125" s="186"/>
      <c r="DH125" s="186">
        <f>IF(AND(DH$27&lt;=$E125,DH$28&lt;=$E125),DH$29,IF(AND(DH$27&lt;=$E125,DH$28&gt;$E125),$E125-DH$27,0))-DH124-DH123-DH122-DH121</f>
        <v>0</v>
      </c>
      <c r="DI125" s="186"/>
      <c r="DJ125" s="186">
        <f>IF(AND(DJ$27&lt;=$E125,DJ$28&lt;=$E125),DJ$29,IF(AND(DJ$27&lt;=$E125,DJ$28&gt;$E125),$E125-DJ$27,0))-DJ124-DJ123-DJ122-DJ121</f>
        <v>0</v>
      </c>
      <c r="DK125" s="186"/>
      <c r="DL125" s="186">
        <f>IF(AND(DL$27&lt;=$E125,DL$28&lt;=$E125),DL$29,IF(AND(DL$27&lt;=$E125,DL$28&gt;$E125),$E125-DL$27,0))-DL124-DL123-DL122-DL121</f>
        <v>0</v>
      </c>
      <c r="DM125" s="186"/>
      <c r="DN125" s="186">
        <f>IF(AND(DN$27&lt;=$E125,DN$28&lt;=$E125),DN$29,IF(AND(DN$27&lt;=$E125,DN$28&gt;$E125),$E125-DN$27,0))-DN124-DN123-DN122-DN121</f>
        <v>0</v>
      </c>
      <c r="DO125" s="186"/>
      <c r="DP125" s="186">
        <f>IF(AND(DP$27&lt;=$E125,DP$28&lt;=$E125),DP$29,IF(AND(DP$27&lt;=$E125,DP$28&gt;$E125),$E125-DP$27,0))-DP124-DP123-DP122-DP121</f>
        <v>0</v>
      </c>
      <c r="DQ125" s="186"/>
      <c r="DR125" s="186">
        <f>IF(AND(DR$27&lt;=$E125,DR$28&lt;=$E125),DR$29,IF(AND(DR$27&lt;=$E125,DR$28&gt;$E125),$E125-DR$27,0))-DR124-DR123-DR122-DR121</f>
        <v>0</v>
      </c>
      <c r="DS125" s="186"/>
      <c r="DT125" s="186">
        <f>IF(AND(DT$27&lt;=$E125,DT$28&lt;=$E125),DT$29,IF(AND(DT$27&lt;=$E125,DT$28&gt;$E125),$E125-DT$27,0))-DT124-DT123-DT122-DT121</f>
        <v>0</v>
      </c>
      <c r="DU125" s="186"/>
      <c r="DV125" s="186">
        <f>IF(AND(DV$27&lt;=$E125,DV$28&lt;=$E125),DV$29,IF(AND(DV$27&lt;=$E125,DV$28&gt;$E125),$E125-DV$27,0))-DV124-DV123-DV122-DV121</f>
        <v>0</v>
      </c>
      <c r="DW125" s="186"/>
      <c r="DX125" s="186">
        <f>IF(AND(DX$27&lt;=$E125,DX$28&lt;=$E125),DX$29,IF(AND(DX$27&lt;=$E125,DX$28&gt;$E125),$E125-DX$27,0))-DX124-DX123-DX122-DX121</f>
        <v>0</v>
      </c>
      <c r="DY125" s="186"/>
      <c r="DZ125" s="178">
        <f t="shared" si="5"/>
        <v>0</v>
      </c>
    </row>
    <row r="126" spans="2:130" ht="11.25" hidden="1" customHeight="1" x14ac:dyDescent="0.2">
      <c r="B126" s="333"/>
      <c r="C126" s="336"/>
      <c r="D126" s="179"/>
      <c r="E126" s="180">
        <v>1200</v>
      </c>
      <c r="F126" s="186">
        <f>IF(AND(F$27&lt;=$E126,F$28&lt;=$E126),F$29,IF(AND(F$27&lt;=$E126,F$28&gt;$E126),$E126-F$27,0))-F125-F124-F123-F122-F121</f>
        <v>0</v>
      </c>
      <c r="G126" s="186"/>
      <c r="H126" s="186">
        <f>IF(AND(H$27&lt;=$E126,H$28&lt;=$E126),H$29,IF(AND(H$27&lt;=$E126,H$28&gt;$E126),$E126-H$27,0))-H125-H124-H123-H122-H121</f>
        <v>0</v>
      </c>
      <c r="I126" s="186"/>
      <c r="J126" s="186">
        <f>IF(AND(J$27&lt;=$E126,J$28&lt;=$E126),J$29,IF(AND(J$27&lt;=$E126,J$28&gt;$E126),$E126-J$27,0))-J125-J124-J123-J122-J121</f>
        <v>0</v>
      </c>
      <c r="K126" s="186"/>
      <c r="L126" s="186">
        <f>IF(AND(L$27&lt;=$E126,L$28&lt;=$E126),L$29,IF(AND(L$27&lt;=$E126,L$28&gt;$E126),$E126-L$27,0))-L125-L124-L123-L122-L121</f>
        <v>0</v>
      </c>
      <c r="M126" s="186"/>
      <c r="N126" s="186">
        <f>IF(AND(N$27&lt;=$E126,N$28&lt;=$E126),N$29,IF(AND(N$27&lt;=$E126,N$28&gt;$E126),$E126-N$27,0))-N125-N124-N123-N122-N121</f>
        <v>0</v>
      </c>
      <c r="O126" s="186"/>
      <c r="P126" s="186">
        <f>IF(AND(P$27&lt;=$E126,P$28&lt;=$E126),P$29,IF(AND(P$27&lt;=$E126,P$28&gt;$E126),$E126-P$27,0))-P125-P124-P123-P122-P121</f>
        <v>0</v>
      </c>
      <c r="Q126" s="186"/>
      <c r="R126" s="186">
        <f>IF(AND(R$27&lt;=$E126,R$28&lt;=$E126),R$29,IF(AND(R$27&lt;=$E126,R$28&gt;$E126),$E126-R$27,0))-R125-R124-R123-R122-R121</f>
        <v>0</v>
      </c>
      <c r="S126" s="186"/>
      <c r="T126" s="186">
        <f>IF(AND(T$27&lt;=$E126,T$28&lt;=$E126),T$29,IF(AND(T$27&lt;=$E126,T$28&gt;$E126),$E126-T$27,0))-T125-T124-T123-T122-T121</f>
        <v>0</v>
      </c>
      <c r="U126" s="186"/>
      <c r="V126" s="186">
        <f>IF(AND(V$27&lt;=$E126,V$28&lt;=$E126),V$29,IF(AND(V$27&lt;=$E126,V$28&gt;$E126),$E126-V$27,0))-V125-V124-V123-V122-V121</f>
        <v>0</v>
      </c>
      <c r="W126" s="186"/>
      <c r="X126" s="186">
        <f>IF(AND(X$27&lt;=$E126,X$28&lt;=$E126),X$29,IF(AND(X$27&lt;=$E126,X$28&gt;$E126),$E126-X$27,0))-X125-X124-X123-X122-X121</f>
        <v>0</v>
      </c>
      <c r="Y126" s="186"/>
      <c r="Z126" s="186">
        <f>IF(AND(Z$27&lt;=$E126,Z$28&lt;=$E126),Z$29,IF(AND(Z$27&lt;=$E126,Z$28&gt;$E126),$E126-Z$27,0))-Z125-Z124-Z123-Z122-Z121</f>
        <v>0</v>
      </c>
      <c r="AA126" s="186"/>
      <c r="AB126" s="186">
        <f>IF(AND(AB$27&lt;=$E126,AB$28&lt;=$E126),AB$29,IF(AND(AB$27&lt;=$E126,AB$28&gt;$E126),$E126-AB$27,0))-AB125-AB124-AB123-AB122-AB121</f>
        <v>0</v>
      </c>
      <c r="AC126" s="186"/>
      <c r="AD126" s="186">
        <f>IF(AND(AD$27&lt;=$E126,AD$28&lt;=$E126),AD$29,IF(AND(AD$27&lt;=$E126,AD$28&gt;$E126),$E126-AD$27,0))-AD125-AD124-AD123-AD122-AD121</f>
        <v>0</v>
      </c>
      <c r="AE126" s="186"/>
      <c r="AF126" s="186">
        <f>IF(AND(AF$27&lt;=$E126,AF$28&lt;=$E126),AF$29,IF(AND(AF$27&lt;=$E126,AF$28&gt;$E126),$E126-AF$27,0))-AF125-AF124-AF123-AF122-AF121</f>
        <v>0</v>
      </c>
      <c r="AG126" s="186"/>
      <c r="AH126" s="186">
        <f>IF(AND(AH$27&lt;=$E126,AH$28&lt;=$E126),AH$29,IF(AND(AH$27&lt;=$E126,AH$28&gt;$E126),$E126-AH$27,0))-AH125-AH124-AH123-AH122-AH121</f>
        <v>0</v>
      </c>
      <c r="AI126" s="186"/>
      <c r="AJ126" s="186">
        <f>IF(AND(AJ$27&lt;=$E126,AJ$28&lt;=$E126),AJ$29,IF(AND(AJ$27&lt;=$E126,AJ$28&gt;$E126),$E126-AJ$27,0))-AJ125-AJ124-AJ123-AJ122-AJ121</f>
        <v>0</v>
      </c>
      <c r="AK126" s="186"/>
      <c r="AL126" s="186">
        <f>IF(AND(AL$27&lt;=$E126,AL$28&lt;=$E126),AL$29,IF(AND(AL$27&lt;=$E126,AL$28&gt;$E126),$E126-AL$27,0))-AL125-AL124-AL123-AL122-AL121</f>
        <v>0</v>
      </c>
      <c r="AM126" s="186"/>
      <c r="AN126" s="186">
        <f>IF(AND(AN$27&lt;=$E126,AN$28&lt;=$E126),AN$29,IF(AND(AN$27&lt;=$E126,AN$28&gt;$E126),$E126-AN$27,0))-AN125-AN124-AN123-AN122-AN121</f>
        <v>0</v>
      </c>
      <c r="AO126" s="186"/>
      <c r="AP126" s="186">
        <f>IF(AND(AP$27&lt;=$E126,AP$28&lt;=$E126),AP$29,IF(AND(AP$27&lt;=$E126,AP$28&gt;$E126),$E126-AP$27,0))-AP125-AP124-AP123-AP122-AP121</f>
        <v>0</v>
      </c>
      <c r="AQ126" s="186"/>
      <c r="AR126" s="186">
        <f>IF(AND(AR$27&lt;=$E126,AR$28&lt;=$E126),AR$29,IF(AND(AR$27&lt;=$E126,AR$28&gt;$E126),$E126-AR$27,0))-AR125-AR124-AR123-AR122-AR121</f>
        <v>0</v>
      </c>
      <c r="AS126" s="186"/>
      <c r="AT126" s="186">
        <f>IF(AND(AT$27&lt;=$E126,AT$28&lt;=$E126),AT$29,IF(AND(AT$27&lt;=$E126,AT$28&gt;$E126),$E126-AT$27,0))-AT125-AT124-AT123-AT122-AT121</f>
        <v>0</v>
      </c>
      <c r="AU126" s="186"/>
      <c r="AV126" s="186">
        <f>IF(AND(AV$27&lt;=$E126,AV$28&lt;=$E126),AV$29,IF(AND(AV$27&lt;=$E126,AV$28&gt;$E126),$E126-AV$27,0))-AV125-AV124-AV123-AV122-AV121</f>
        <v>0</v>
      </c>
      <c r="AW126" s="186"/>
      <c r="AX126" s="186">
        <f>IF(AND(AX$27&lt;=$E126,AX$28&lt;=$E126),AX$29,IF(AND(AX$27&lt;=$E126,AX$28&gt;$E126),$E126-AX$27,0))-AX125-AX124-AX123-AX122-AX121</f>
        <v>0</v>
      </c>
      <c r="AY126" s="186"/>
      <c r="AZ126" s="186">
        <f>IF(AND(AZ$27&lt;=$E126,AZ$28&lt;=$E126),AZ$29,IF(AND(AZ$27&lt;=$E126,AZ$28&gt;$E126),$E126-AZ$27,0))-AZ125-AZ124-AZ123-AZ122-AZ121</f>
        <v>0</v>
      </c>
      <c r="BA126" s="186"/>
      <c r="BB126" s="186">
        <f>IF(AND(BB$27&lt;=$E126,BB$28&lt;=$E126),BB$29,IF(AND(BB$27&lt;=$E126,BB$28&gt;$E126),$E126-BB$27,0))-BB125-BB124-BB123-BB122-BB121</f>
        <v>0</v>
      </c>
      <c r="BC126" s="186"/>
      <c r="BD126" s="186">
        <f>IF(AND(BD$27&lt;=$E126,BD$28&lt;=$E126),BD$29,IF(AND(BD$27&lt;=$E126,BD$28&gt;$E126),$E126-BD$27,0))-BD125-BD124-BD123-BD122-BD121</f>
        <v>0</v>
      </c>
      <c r="BE126" s="186"/>
      <c r="BF126" s="186">
        <f>IF(AND(BF$27&lt;=$E126,BF$28&lt;=$E126),BF$29,IF(AND(BF$27&lt;=$E126,BF$28&gt;$E126),$E126-BF$27,0))-BF125-BF124-BF123-BF122-BF121</f>
        <v>0</v>
      </c>
      <c r="BG126" s="186"/>
      <c r="BH126" s="186">
        <f>IF(AND(BH$27&lt;=$E126,BH$28&lt;=$E126),BH$29,IF(AND(BH$27&lt;=$E126,BH$28&gt;$E126),$E126-BH$27,0))-BH125-BH124-BH123-BH122-BH121</f>
        <v>0</v>
      </c>
      <c r="BI126" s="186"/>
      <c r="BJ126" s="186">
        <f>IF(AND(BJ$27&lt;=$E126,BJ$28&lt;=$E126),BJ$29,IF(AND(BJ$27&lt;=$E126,BJ$28&gt;$E126),$E126-BJ$27,0))-BJ125-BJ124-BJ123-BJ122-BJ121</f>
        <v>0</v>
      </c>
      <c r="BK126" s="186"/>
      <c r="BL126" s="186">
        <f>IF(AND(BL$27&lt;=$E126,BL$28&lt;=$E126),BL$29,IF(AND(BL$27&lt;=$E126,BL$28&gt;$E126),$E126-BL$27,0))-BL125-BL124-BL123-BL122-BL121</f>
        <v>0</v>
      </c>
      <c r="BM126" s="186"/>
      <c r="BN126" s="186">
        <f>IF(AND(BN$27&lt;=$E126,BN$28&lt;=$E126),BN$29,IF(AND(BN$27&lt;=$E126,BN$28&gt;$E126),$E126-BN$27,0))-BN125-BN124-BN123-BN122-BN121</f>
        <v>0</v>
      </c>
      <c r="BO126" s="186"/>
      <c r="BP126" s="186">
        <f>IF(AND(BP$27&lt;=$E126,BP$28&lt;=$E126),BP$29,IF(AND(BP$27&lt;=$E126,BP$28&gt;$E126),$E126-BP$27,0))-BP125-BP124-BP123-BP122-BP121</f>
        <v>0</v>
      </c>
      <c r="BQ126" s="186"/>
      <c r="BR126" s="186">
        <f>IF(AND(BR$27&lt;=$E126,BR$28&lt;=$E126),BR$29,IF(AND(BR$27&lt;=$E126,BR$28&gt;$E126),$E126-BR$27,0))-BR125-BR124-BR123-BR122-BR121</f>
        <v>0</v>
      </c>
      <c r="BS126" s="186"/>
      <c r="BT126" s="186">
        <f>IF(AND(BT$27&lt;=$E126,BT$28&lt;=$E126),BT$29,IF(AND(BT$27&lt;=$E126,BT$28&gt;$E126),$E126-BT$27,0))-BT125-BT124-BT123-BT122-BT121</f>
        <v>0</v>
      </c>
      <c r="BU126" s="186"/>
      <c r="BV126" s="186">
        <f>IF(AND(BV$27&lt;=$E126,BV$28&lt;=$E126),BV$29,IF(AND(BV$27&lt;=$E126,BV$28&gt;$E126),$E126-BV$27,0))-BV125-BV124-BV123-BV122-BV121</f>
        <v>0</v>
      </c>
      <c r="BW126" s="186"/>
      <c r="BX126" s="186">
        <f>IF(AND(BX$27&lt;=$E126,BX$28&lt;=$E126),BX$29,IF(AND(BX$27&lt;=$E126,BX$28&gt;$E126),$E126-BX$27,0))-BX125-BX124-BX123-BX122-BX121</f>
        <v>0</v>
      </c>
      <c r="BY126" s="186"/>
      <c r="BZ126" s="186">
        <f>IF(AND(BZ$27&lt;=$E126,BZ$28&lt;=$E126),BZ$29,IF(AND(BZ$27&lt;=$E126,BZ$28&gt;$E126),$E126-BZ$27,0))-BZ125-BZ124-BZ123-BZ122-BZ121</f>
        <v>0</v>
      </c>
      <c r="CA126" s="186"/>
      <c r="CB126" s="186">
        <f>IF(AND(CB$27&lt;=$E126,CB$28&lt;=$E126),CB$29,IF(AND(CB$27&lt;=$E126,CB$28&gt;$E126),$E126-CB$27,0))-CB125-CB124-CB123-CB122-CB121</f>
        <v>0</v>
      </c>
      <c r="CC126" s="186"/>
      <c r="CD126" s="186">
        <f>IF(AND(CD$27&lt;=$E126,CD$28&lt;=$E126),CD$29,IF(AND(CD$27&lt;=$E126,CD$28&gt;$E126),$E126-CD$27,0))-CD125-CD124-CD123-CD122-CD121</f>
        <v>0</v>
      </c>
      <c r="CE126" s="186"/>
      <c r="CF126" s="186">
        <f>IF(AND(CF$27&lt;=$E126,CF$28&lt;=$E126),CF$29,IF(AND(CF$27&lt;=$E126,CF$28&gt;$E126),$E126-CF$27,0))-CF125-CF124-CF123-CF122-CF121</f>
        <v>0</v>
      </c>
      <c r="CG126" s="186"/>
      <c r="CH126" s="186">
        <f>IF(AND(CH$27&lt;=$E126,CH$28&lt;=$E126),CH$29,IF(AND(CH$27&lt;=$E126,CH$28&gt;$E126),$E126-CH$27,0))-CH125-CH124-CH123-CH122-CH121</f>
        <v>0</v>
      </c>
      <c r="CI126" s="186"/>
      <c r="CJ126" s="186">
        <f>IF(AND(CJ$27&lt;=$E126,CJ$28&lt;=$E126),CJ$29,IF(AND(CJ$27&lt;=$E126,CJ$28&gt;$E126),$E126-CJ$27,0))-CJ125-CJ124-CJ123-CJ122-CJ121</f>
        <v>0</v>
      </c>
      <c r="CK126" s="186"/>
      <c r="CL126" s="186">
        <f>IF(AND(CL$27&lt;=$E126,CL$28&lt;=$E126),CL$29,IF(AND(CL$27&lt;=$E126,CL$28&gt;$E126),$E126-CL$27,0))-CL125-CL124-CL123-CL122-CL121</f>
        <v>0</v>
      </c>
      <c r="CM126" s="186"/>
      <c r="CN126" s="186">
        <f>IF(AND(CN$27&lt;=$E126,CN$28&lt;=$E126),CN$29,IF(AND(CN$27&lt;=$E126,CN$28&gt;$E126),$E126-CN$27,0))-CN125-CN124-CN123-CN122-CN121</f>
        <v>0</v>
      </c>
      <c r="CO126" s="186"/>
      <c r="CP126" s="186">
        <f>IF(AND(CP$27&lt;=$E126,CP$28&lt;=$E126),CP$29,IF(AND(CP$27&lt;=$E126,CP$28&gt;$E126),$E126-CP$27,0))-CP125-CP124-CP123-CP122-CP121</f>
        <v>0</v>
      </c>
      <c r="CQ126" s="186"/>
      <c r="CR126" s="186">
        <f>IF(AND(CR$27&lt;=$E126,CR$28&lt;=$E126),CR$29,IF(AND(CR$27&lt;=$E126,CR$28&gt;$E126),$E126-CR$27,0))-CR125-CR124-CR123-CR122-CR121</f>
        <v>0</v>
      </c>
      <c r="CS126" s="186"/>
      <c r="CT126" s="186">
        <f>IF(AND(CT$27&lt;=$E126,CT$28&lt;=$E126),CT$29,IF(AND(CT$27&lt;=$E126,CT$28&gt;$E126),$E126-CT$27,0))-CT125-CT124-CT123-CT122-CT121</f>
        <v>0</v>
      </c>
      <c r="CU126" s="186"/>
      <c r="CV126" s="186">
        <f>IF(AND(CV$27&lt;=$E126,CV$28&lt;=$E126),CV$29,IF(AND(CV$27&lt;=$E126,CV$28&gt;$E126),$E126-CV$27,0))-CV125-CV124-CV123-CV122-CV121</f>
        <v>0</v>
      </c>
      <c r="CW126" s="186"/>
      <c r="CX126" s="186">
        <f>IF(AND(CX$27&lt;=$E126,CX$28&lt;=$E126),CX$29,IF(AND(CX$27&lt;=$E126,CX$28&gt;$E126),$E126-CX$27,0))-CX125-CX124-CX123-CX122-CX121</f>
        <v>0</v>
      </c>
      <c r="CY126" s="186"/>
      <c r="CZ126" s="186">
        <f>IF(AND(CZ$27&lt;=$E126,CZ$28&lt;=$E126),CZ$29,IF(AND(CZ$27&lt;=$E126,CZ$28&gt;$E126),$E126-CZ$27,0))-CZ125-CZ124-CZ123-CZ122-CZ121</f>
        <v>0</v>
      </c>
      <c r="DA126" s="186"/>
      <c r="DB126" s="186">
        <f>IF(AND(DB$27&lt;=$E126,DB$28&lt;=$E126),DB$29,IF(AND(DB$27&lt;=$E126,DB$28&gt;$E126),$E126-DB$27,0))-DB125-DB124-DB123-DB122-DB121</f>
        <v>0</v>
      </c>
      <c r="DC126" s="186"/>
      <c r="DD126" s="186">
        <f>IF(AND(DD$27&lt;=$E126,DD$28&lt;=$E126),DD$29,IF(AND(DD$27&lt;=$E126,DD$28&gt;$E126),$E126-DD$27,0))-DD125-DD124-DD123-DD122-DD121</f>
        <v>0</v>
      </c>
      <c r="DE126" s="186"/>
      <c r="DF126" s="186">
        <f>IF(AND(DF$27&lt;=$E126,DF$28&lt;=$E126),DF$29,IF(AND(DF$27&lt;=$E126,DF$28&gt;$E126),$E126-DF$27,0))-DF125-DF124-DF123-DF122-DF121</f>
        <v>0</v>
      </c>
      <c r="DG126" s="186"/>
      <c r="DH126" s="186">
        <f>IF(AND(DH$27&lt;=$E126,DH$28&lt;=$E126),DH$29,IF(AND(DH$27&lt;=$E126,DH$28&gt;$E126),$E126-DH$27,0))-DH125-DH124-DH123-DH122-DH121</f>
        <v>0</v>
      </c>
      <c r="DI126" s="186"/>
      <c r="DJ126" s="186">
        <f>IF(AND(DJ$27&lt;=$E126,DJ$28&lt;=$E126),DJ$29,IF(AND(DJ$27&lt;=$E126,DJ$28&gt;$E126),$E126-DJ$27,0))-DJ125-DJ124-DJ123-DJ122-DJ121</f>
        <v>0</v>
      </c>
      <c r="DK126" s="186"/>
      <c r="DL126" s="186">
        <f>IF(AND(DL$27&lt;=$E126,DL$28&lt;=$E126),DL$29,IF(AND(DL$27&lt;=$E126,DL$28&gt;$E126),$E126-DL$27,0))-DL125-DL124-DL123-DL122-DL121</f>
        <v>0</v>
      </c>
      <c r="DM126" s="186"/>
      <c r="DN126" s="186">
        <f>IF(AND(DN$27&lt;=$E126,DN$28&lt;=$E126),DN$29,IF(AND(DN$27&lt;=$E126,DN$28&gt;$E126),$E126-DN$27,0))-DN125-DN124-DN123-DN122-DN121</f>
        <v>0</v>
      </c>
      <c r="DO126" s="186"/>
      <c r="DP126" s="186">
        <f>IF(AND(DP$27&lt;=$E126,DP$28&lt;=$E126),DP$29,IF(AND(DP$27&lt;=$E126,DP$28&gt;$E126),$E126-DP$27,0))-DP125-DP124-DP123-DP122-DP121</f>
        <v>0</v>
      </c>
      <c r="DQ126" s="186"/>
      <c r="DR126" s="186">
        <f>IF(AND(DR$27&lt;=$E126,DR$28&lt;=$E126),DR$29,IF(AND(DR$27&lt;=$E126,DR$28&gt;$E126),$E126-DR$27,0))-DR125-DR124-DR123-DR122-DR121</f>
        <v>0</v>
      </c>
      <c r="DS126" s="186"/>
      <c r="DT126" s="186">
        <f>IF(AND(DT$27&lt;=$E126,DT$28&lt;=$E126),DT$29,IF(AND(DT$27&lt;=$E126,DT$28&gt;$E126),$E126-DT$27,0))-DT125-DT124-DT123-DT122-DT121</f>
        <v>0</v>
      </c>
      <c r="DU126" s="186"/>
      <c r="DV126" s="186">
        <f>IF(AND(DV$27&lt;=$E126,DV$28&lt;=$E126),DV$29,IF(AND(DV$27&lt;=$E126,DV$28&gt;$E126),$E126-DV$27,0))-DV125-DV124-DV123-DV122-DV121</f>
        <v>0</v>
      </c>
      <c r="DW126" s="186"/>
      <c r="DX126" s="186">
        <f>IF(AND(DX$27&lt;=$E126,DX$28&lt;=$E126),DX$29,IF(AND(DX$27&lt;=$E126,DX$28&gt;$E126),$E126-DX$27,0))-DX125-DX124-DX123-DX122-DX121</f>
        <v>0</v>
      </c>
      <c r="DY126" s="186"/>
      <c r="DZ126" s="178">
        <f t="shared" si="5"/>
        <v>0</v>
      </c>
    </row>
    <row r="127" spans="2:130" ht="11.25" hidden="1" customHeight="1" x14ac:dyDescent="0.2">
      <c r="B127" s="333"/>
      <c r="C127" s="336"/>
      <c r="D127" s="179"/>
      <c r="E127" s="180">
        <v>2000</v>
      </c>
      <c r="F127" s="186">
        <f>IF(AND(F$27&lt;=$E127,F$28&lt;=$E127),F$29,IF(AND(F$27&lt;=$E127,F$28&gt;$E127),$E127-F$27,0))-F126-F125-F124-F123-F122-F121</f>
        <v>0</v>
      </c>
      <c r="G127" s="186"/>
      <c r="H127" s="186">
        <f>IF(AND(H$27&lt;=$E127,H$28&lt;=$E127),H$29,IF(AND(H$27&lt;=$E127,H$28&gt;$E127),$E127-H$27,0))-H126-H125-H124-H123-H122-H121</f>
        <v>0</v>
      </c>
      <c r="I127" s="186"/>
      <c r="J127" s="186">
        <f>IF(AND(J$27&lt;=$E127,J$28&lt;=$E127),J$29,IF(AND(J$27&lt;=$E127,J$28&gt;$E127),$E127-J$27,0))-J126-J125-J124-J123-J122-J121</f>
        <v>0</v>
      </c>
      <c r="K127" s="186"/>
      <c r="L127" s="186">
        <f>IF(AND(L$27&lt;=$E127,L$28&lt;=$E127),L$29,IF(AND(L$27&lt;=$E127,L$28&gt;$E127),$E127-L$27,0))-L126-L125-L124-L123-L122-L121</f>
        <v>0</v>
      </c>
      <c r="M127" s="186"/>
      <c r="N127" s="186">
        <f>IF(AND(N$27&lt;=$E127,N$28&lt;=$E127),N$29,IF(AND(N$27&lt;=$E127,N$28&gt;$E127),$E127-N$27,0))-N126-N125-N124-N123-N122-N121</f>
        <v>0</v>
      </c>
      <c r="O127" s="186"/>
      <c r="P127" s="186">
        <f>IF(AND(P$27&lt;=$E127,P$28&lt;=$E127),P$29,IF(AND(P$27&lt;=$E127,P$28&gt;$E127),$E127-P$27,0))-P126-P125-P124-P123-P122-P121</f>
        <v>0</v>
      </c>
      <c r="Q127" s="186"/>
      <c r="R127" s="186">
        <f>IF(AND(R$27&lt;=$E127,R$28&lt;=$E127),R$29,IF(AND(R$27&lt;=$E127,R$28&gt;$E127),$E127-R$27,0))-R126-R125-R124-R123-R122-R121</f>
        <v>0</v>
      </c>
      <c r="S127" s="186"/>
      <c r="T127" s="186">
        <f>IF(AND(T$27&lt;=$E127,T$28&lt;=$E127),T$29,IF(AND(T$27&lt;=$E127,T$28&gt;$E127),$E127-T$27,0))-T126-T125-T124-T123-T122-T121</f>
        <v>0</v>
      </c>
      <c r="U127" s="186"/>
      <c r="V127" s="186">
        <f>IF(AND(V$27&lt;=$E127,V$28&lt;=$E127),V$29,IF(AND(V$27&lt;=$E127,V$28&gt;$E127),$E127-V$27,0))-V126-V125-V124-V123-V122-V121</f>
        <v>0</v>
      </c>
      <c r="W127" s="186"/>
      <c r="X127" s="186">
        <f>IF(AND(X$27&lt;=$E127,X$28&lt;=$E127),X$29,IF(AND(X$27&lt;=$E127,X$28&gt;$E127),$E127-X$27,0))-X126-X125-X124-X123-X122-X121</f>
        <v>0</v>
      </c>
      <c r="Y127" s="186"/>
      <c r="Z127" s="186">
        <f>IF(AND(Z$27&lt;=$E127,Z$28&lt;=$E127),Z$29,IF(AND(Z$27&lt;=$E127,Z$28&gt;$E127),$E127-Z$27,0))-Z126-Z125-Z124-Z123-Z122-Z121</f>
        <v>0</v>
      </c>
      <c r="AA127" s="186"/>
      <c r="AB127" s="186">
        <f>IF(AND(AB$27&lt;=$E127,AB$28&lt;=$E127),AB$29,IF(AND(AB$27&lt;=$E127,AB$28&gt;$E127),$E127-AB$27,0))-AB126-AB125-AB124-AB123-AB122-AB121</f>
        <v>0</v>
      </c>
      <c r="AC127" s="186"/>
      <c r="AD127" s="186">
        <f>IF(AND(AD$27&lt;=$E127,AD$28&lt;=$E127),AD$29,IF(AND(AD$27&lt;=$E127,AD$28&gt;$E127),$E127-AD$27,0))-AD126-AD125-AD124-AD123-AD122-AD121</f>
        <v>0</v>
      </c>
      <c r="AE127" s="186"/>
      <c r="AF127" s="186">
        <f>IF(AND(AF$27&lt;=$E127,AF$28&lt;=$E127),AF$29,IF(AND(AF$27&lt;=$E127,AF$28&gt;$E127),$E127-AF$27,0))-AF126-AF125-AF124-AF123-AF122-AF121</f>
        <v>0</v>
      </c>
      <c r="AG127" s="186"/>
      <c r="AH127" s="186">
        <f>IF(AND(AH$27&lt;=$E127,AH$28&lt;=$E127),AH$29,IF(AND(AH$27&lt;=$E127,AH$28&gt;$E127),$E127-AH$27,0))-AH126-AH125-AH124-AH123-AH122-AH121</f>
        <v>0</v>
      </c>
      <c r="AI127" s="186"/>
      <c r="AJ127" s="186">
        <f>IF(AND(AJ$27&lt;=$E127,AJ$28&lt;=$E127),AJ$29,IF(AND(AJ$27&lt;=$E127,AJ$28&gt;$E127),$E127-AJ$27,0))-AJ126-AJ125-AJ124-AJ123-AJ122-AJ121</f>
        <v>0</v>
      </c>
      <c r="AK127" s="186"/>
      <c r="AL127" s="186">
        <f>IF(AND(AL$27&lt;=$E127,AL$28&lt;=$E127),AL$29,IF(AND(AL$27&lt;=$E127,AL$28&gt;$E127),$E127-AL$27,0))-AL126-AL125-AL124-AL123-AL122-AL121</f>
        <v>0</v>
      </c>
      <c r="AM127" s="186"/>
      <c r="AN127" s="186">
        <f>IF(AND(AN$27&lt;=$E127,AN$28&lt;=$E127),AN$29,IF(AND(AN$27&lt;=$E127,AN$28&gt;$E127),$E127-AN$27,0))-AN126-AN125-AN124-AN123-AN122-AN121</f>
        <v>0</v>
      </c>
      <c r="AO127" s="186"/>
      <c r="AP127" s="186">
        <f>IF(AND(AP$27&lt;=$E127,AP$28&lt;=$E127),AP$29,IF(AND(AP$27&lt;=$E127,AP$28&gt;$E127),$E127-AP$27,0))-AP126-AP125-AP124-AP123-AP122-AP121</f>
        <v>0</v>
      </c>
      <c r="AQ127" s="186"/>
      <c r="AR127" s="186">
        <f>IF(AND(AR$27&lt;=$E127,AR$28&lt;=$E127),AR$29,IF(AND(AR$27&lt;=$E127,AR$28&gt;$E127),$E127-AR$27,0))-AR126-AR125-AR124-AR123-AR122-AR121</f>
        <v>0</v>
      </c>
      <c r="AS127" s="186"/>
      <c r="AT127" s="186">
        <f>IF(AND(AT$27&lt;=$E127,AT$28&lt;=$E127),AT$29,IF(AND(AT$27&lt;=$E127,AT$28&gt;$E127),$E127-AT$27,0))-AT126-AT125-AT124-AT123-AT122-AT121</f>
        <v>0</v>
      </c>
      <c r="AU127" s="186"/>
      <c r="AV127" s="186">
        <f>IF(AND(AV$27&lt;=$E127,AV$28&lt;=$E127),AV$29,IF(AND(AV$27&lt;=$E127,AV$28&gt;$E127),$E127-AV$27,0))-AV126-AV125-AV124-AV123-AV122-AV121</f>
        <v>0</v>
      </c>
      <c r="AW127" s="186"/>
      <c r="AX127" s="186">
        <f>IF(AND(AX$27&lt;=$E127,AX$28&lt;=$E127),AX$29,IF(AND(AX$27&lt;=$E127,AX$28&gt;$E127),$E127-AX$27,0))-AX126-AX125-AX124-AX123-AX122-AX121</f>
        <v>0</v>
      </c>
      <c r="AY127" s="186"/>
      <c r="AZ127" s="186">
        <f>IF(AND(AZ$27&lt;=$E127,AZ$28&lt;=$E127),AZ$29,IF(AND(AZ$27&lt;=$E127,AZ$28&gt;$E127),$E127-AZ$27,0))-AZ126-AZ125-AZ124-AZ123-AZ122-AZ121</f>
        <v>0</v>
      </c>
      <c r="BA127" s="186"/>
      <c r="BB127" s="186">
        <f>IF(AND(BB$27&lt;=$E127,BB$28&lt;=$E127),BB$29,IF(AND(BB$27&lt;=$E127,BB$28&gt;$E127),$E127-BB$27,0))-BB126-BB125-BB124-BB123-BB122-BB121</f>
        <v>0</v>
      </c>
      <c r="BC127" s="186"/>
      <c r="BD127" s="186">
        <f>IF(AND(BD$27&lt;=$E127,BD$28&lt;=$E127),BD$29,IF(AND(BD$27&lt;=$E127,BD$28&gt;$E127),$E127-BD$27,0))-BD126-BD125-BD124-BD123-BD122-BD121</f>
        <v>0</v>
      </c>
      <c r="BE127" s="186"/>
      <c r="BF127" s="186">
        <f>IF(AND(BF$27&lt;=$E127,BF$28&lt;=$E127),BF$29,IF(AND(BF$27&lt;=$E127,BF$28&gt;$E127),$E127-BF$27,0))-BF126-BF125-BF124-BF123-BF122-BF121</f>
        <v>0</v>
      </c>
      <c r="BG127" s="186"/>
      <c r="BH127" s="186">
        <f>IF(AND(BH$27&lt;=$E127,BH$28&lt;=$E127),BH$29,IF(AND(BH$27&lt;=$E127,BH$28&gt;$E127),$E127-BH$27,0))-BH126-BH125-BH124-BH123-BH122-BH121</f>
        <v>0</v>
      </c>
      <c r="BI127" s="186"/>
      <c r="BJ127" s="186">
        <f>IF(AND(BJ$27&lt;=$E127,BJ$28&lt;=$E127),BJ$29,IF(AND(BJ$27&lt;=$E127,BJ$28&gt;$E127),$E127-BJ$27,0))-BJ126-BJ125-BJ124-BJ123-BJ122-BJ121</f>
        <v>0</v>
      </c>
      <c r="BK127" s="186"/>
      <c r="BL127" s="186">
        <f>IF(AND(BL$27&lt;=$E127,BL$28&lt;=$E127),BL$29,IF(AND(BL$27&lt;=$E127,BL$28&gt;$E127),$E127-BL$27,0))-BL126-BL125-BL124-BL123-BL122-BL121</f>
        <v>0</v>
      </c>
      <c r="BM127" s="186"/>
      <c r="BN127" s="186">
        <f>IF(AND(BN$27&lt;=$E127,BN$28&lt;=$E127),BN$29,IF(AND(BN$27&lt;=$E127,BN$28&gt;$E127),$E127-BN$27,0))-BN126-BN125-BN124-BN123-BN122-BN121</f>
        <v>0</v>
      </c>
      <c r="BO127" s="186"/>
      <c r="BP127" s="186">
        <f>IF(AND(BP$27&lt;=$E127,BP$28&lt;=$E127),BP$29,IF(AND(BP$27&lt;=$E127,BP$28&gt;$E127),$E127-BP$27,0))-BP126-BP125-BP124-BP123-BP122-BP121</f>
        <v>0</v>
      </c>
      <c r="BQ127" s="186"/>
      <c r="BR127" s="186">
        <f>IF(AND(BR$27&lt;=$E127,BR$28&lt;=$E127),BR$29,IF(AND(BR$27&lt;=$E127,BR$28&gt;$E127),$E127-BR$27,0))-BR126-BR125-BR124-BR123-BR122-BR121</f>
        <v>0</v>
      </c>
      <c r="BS127" s="186"/>
      <c r="BT127" s="186">
        <f>IF(AND(BT$27&lt;=$E127,BT$28&lt;=$E127),BT$29,IF(AND(BT$27&lt;=$E127,BT$28&gt;$E127),$E127-BT$27,0))-BT126-BT125-BT124-BT123-BT122-BT121</f>
        <v>0</v>
      </c>
      <c r="BU127" s="186"/>
      <c r="BV127" s="186">
        <f>IF(AND(BV$27&lt;=$E127,BV$28&lt;=$E127),BV$29,IF(AND(BV$27&lt;=$E127,BV$28&gt;$E127),$E127-BV$27,0))-BV126-BV125-BV124-BV123-BV122-BV121</f>
        <v>0</v>
      </c>
      <c r="BW127" s="186"/>
      <c r="BX127" s="186">
        <f>IF(AND(BX$27&lt;=$E127,BX$28&lt;=$E127),BX$29,IF(AND(BX$27&lt;=$E127,BX$28&gt;$E127),$E127-BX$27,0))-BX126-BX125-BX124-BX123-BX122-BX121</f>
        <v>0</v>
      </c>
      <c r="BY127" s="186"/>
      <c r="BZ127" s="186">
        <f>IF(AND(BZ$27&lt;=$E127,BZ$28&lt;=$E127),BZ$29,IF(AND(BZ$27&lt;=$E127,BZ$28&gt;$E127),$E127-BZ$27,0))-BZ126-BZ125-BZ124-BZ123-BZ122-BZ121</f>
        <v>0</v>
      </c>
      <c r="CA127" s="186"/>
      <c r="CB127" s="186">
        <f>IF(AND(CB$27&lt;=$E127,CB$28&lt;=$E127),CB$29,IF(AND(CB$27&lt;=$E127,CB$28&gt;$E127),$E127-CB$27,0))-CB126-CB125-CB124-CB123-CB122-CB121</f>
        <v>0</v>
      </c>
      <c r="CC127" s="186"/>
      <c r="CD127" s="186">
        <f>IF(AND(CD$27&lt;=$E127,CD$28&lt;=$E127),CD$29,IF(AND(CD$27&lt;=$E127,CD$28&gt;$E127),$E127-CD$27,0))-CD126-CD125-CD124-CD123-CD122-CD121</f>
        <v>0</v>
      </c>
      <c r="CE127" s="186"/>
      <c r="CF127" s="186">
        <f>IF(AND(CF$27&lt;=$E127,CF$28&lt;=$E127),CF$29,IF(AND(CF$27&lt;=$E127,CF$28&gt;$E127),$E127-CF$27,0))-CF126-CF125-CF124-CF123-CF122-CF121</f>
        <v>0</v>
      </c>
      <c r="CG127" s="186"/>
      <c r="CH127" s="186">
        <f>IF(AND(CH$27&lt;=$E127,CH$28&lt;=$E127),CH$29,IF(AND(CH$27&lt;=$E127,CH$28&gt;$E127),$E127-CH$27,0))-CH126-CH125-CH124-CH123-CH122-CH121</f>
        <v>0</v>
      </c>
      <c r="CI127" s="186"/>
      <c r="CJ127" s="186">
        <f>IF(AND(CJ$27&lt;=$E127,CJ$28&lt;=$E127),CJ$29,IF(AND(CJ$27&lt;=$E127,CJ$28&gt;$E127),$E127-CJ$27,0))-CJ126-CJ125-CJ124-CJ123-CJ122-CJ121</f>
        <v>0</v>
      </c>
      <c r="CK127" s="186"/>
      <c r="CL127" s="186">
        <f>IF(AND(CL$27&lt;=$E127,CL$28&lt;=$E127),CL$29,IF(AND(CL$27&lt;=$E127,CL$28&gt;$E127),$E127-CL$27,0))-CL126-CL125-CL124-CL123-CL122-CL121</f>
        <v>0</v>
      </c>
      <c r="CM127" s="186"/>
      <c r="CN127" s="186">
        <f>IF(AND(CN$27&lt;=$E127,CN$28&lt;=$E127),CN$29,IF(AND(CN$27&lt;=$E127,CN$28&gt;$E127),$E127-CN$27,0))-CN126-CN125-CN124-CN123-CN122-CN121</f>
        <v>0</v>
      </c>
      <c r="CO127" s="186"/>
      <c r="CP127" s="186">
        <f>IF(AND(CP$27&lt;=$E127,CP$28&lt;=$E127),CP$29,IF(AND(CP$27&lt;=$E127,CP$28&gt;$E127),$E127-CP$27,0))-CP126-CP125-CP124-CP123-CP122-CP121</f>
        <v>0</v>
      </c>
      <c r="CQ127" s="186"/>
      <c r="CR127" s="186">
        <f>IF(AND(CR$27&lt;=$E127,CR$28&lt;=$E127),CR$29,IF(AND(CR$27&lt;=$E127,CR$28&gt;$E127),$E127-CR$27,0))-CR126-CR125-CR124-CR123-CR122-CR121</f>
        <v>0</v>
      </c>
      <c r="CS127" s="186"/>
      <c r="CT127" s="186">
        <f>IF(AND(CT$27&lt;=$E127,CT$28&lt;=$E127),CT$29,IF(AND(CT$27&lt;=$E127,CT$28&gt;$E127),$E127-CT$27,0))-CT126-CT125-CT124-CT123-CT122-CT121</f>
        <v>0</v>
      </c>
      <c r="CU127" s="186"/>
      <c r="CV127" s="186">
        <f>IF(AND(CV$27&lt;=$E127,CV$28&lt;=$E127),CV$29,IF(AND(CV$27&lt;=$E127,CV$28&gt;$E127),$E127-CV$27,0))-CV126-CV125-CV124-CV123-CV122-CV121</f>
        <v>0</v>
      </c>
      <c r="CW127" s="186"/>
      <c r="CX127" s="186">
        <f>IF(AND(CX$27&lt;=$E127,CX$28&lt;=$E127),CX$29,IF(AND(CX$27&lt;=$E127,CX$28&gt;$E127),$E127-CX$27,0))-CX126-CX125-CX124-CX123-CX122-CX121</f>
        <v>0</v>
      </c>
      <c r="CY127" s="186"/>
      <c r="CZ127" s="186">
        <f>IF(AND(CZ$27&lt;=$E127,CZ$28&lt;=$E127),CZ$29,IF(AND(CZ$27&lt;=$E127,CZ$28&gt;$E127),$E127-CZ$27,0))-CZ126-CZ125-CZ124-CZ123-CZ122-CZ121</f>
        <v>0</v>
      </c>
      <c r="DA127" s="186"/>
      <c r="DB127" s="186">
        <f>IF(AND(DB$27&lt;=$E127,DB$28&lt;=$E127),DB$29,IF(AND(DB$27&lt;=$E127,DB$28&gt;$E127),$E127-DB$27,0))-DB126-DB125-DB124-DB123-DB122-DB121</f>
        <v>0</v>
      </c>
      <c r="DC127" s="186"/>
      <c r="DD127" s="186">
        <f>IF(AND(DD$27&lt;=$E127,DD$28&lt;=$E127),DD$29,IF(AND(DD$27&lt;=$E127,DD$28&gt;$E127),$E127-DD$27,0))-DD126-DD125-DD124-DD123-DD122-DD121</f>
        <v>0</v>
      </c>
      <c r="DE127" s="186"/>
      <c r="DF127" s="186">
        <f>IF(AND(DF$27&lt;=$E127,DF$28&lt;=$E127),DF$29,IF(AND(DF$27&lt;=$E127,DF$28&gt;$E127),$E127-DF$27,0))-DF126-DF125-DF124-DF123-DF122-DF121</f>
        <v>0</v>
      </c>
      <c r="DG127" s="186"/>
      <c r="DH127" s="186">
        <f>IF(AND(DH$27&lt;=$E127,DH$28&lt;=$E127),DH$29,IF(AND(DH$27&lt;=$E127,DH$28&gt;$E127),$E127-DH$27,0))-DH126-DH125-DH124-DH123-DH122-DH121</f>
        <v>0</v>
      </c>
      <c r="DI127" s="186"/>
      <c r="DJ127" s="186">
        <f>IF(AND(DJ$27&lt;=$E127,DJ$28&lt;=$E127),DJ$29,IF(AND(DJ$27&lt;=$E127,DJ$28&gt;$E127),$E127-DJ$27,0))-DJ126-DJ125-DJ124-DJ123-DJ122-DJ121</f>
        <v>0</v>
      </c>
      <c r="DK127" s="186"/>
      <c r="DL127" s="186">
        <f>IF(AND(DL$27&lt;=$E127,DL$28&lt;=$E127),DL$29,IF(AND(DL$27&lt;=$E127,DL$28&gt;$E127),$E127-DL$27,0))-DL126-DL125-DL124-DL123-DL122-DL121</f>
        <v>0</v>
      </c>
      <c r="DM127" s="186"/>
      <c r="DN127" s="186">
        <f>IF(AND(DN$27&lt;=$E127,DN$28&lt;=$E127),DN$29,IF(AND(DN$27&lt;=$E127,DN$28&gt;$E127),$E127-DN$27,0))-DN126-DN125-DN124-DN123-DN122-DN121</f>
        <v>0</v>
      </c>
      <c r="DO127" s="186"/>
      <c r="DP127" s="186">
        <f>IF(AND(DP$27&lt;=$E127,DP$28&lt;=$E127),DP$29,IF(AND(DP$27&lt;=$E127,DP$28&gt;$E127),$E127-DP$27,0))-DP126-DP125-DP124-DP123-DP122-DP121</f>
        <v>0</v>
      </c>
      <c r="DQ127" s="186"/>
      <c r="DR127" s="186">
        <f>IF(AND(DR$27&lt;=$E127,DR$28&lt;=$E127),DR$29,IF(AND(DR$27&lt;=$E127,DR$28&gt;$E127),$E127-DR$27,0))-DR126-DR125-DR124-DR123-DR122-DR121</f>
        <v>0</v>
      </c>
      <c r="DS127" s="186"/>
      <c r="DT127" s="186">
        <f>IF(AND(DT$27&lt;=$E127,DT$28&lt;=$E127),DT$29,IF(AND(DT$27&lt;=$E127,DT$28&gt;$E127),$E127-DT$27,0))-DT126-DT125-DT124-DT123-DT122-DT121</f>
        <v>0</v>
      </c>
      <c r="DU127" s="186"/>
      <c r="DV127" s="186">
        <f>IF(AND(DV$27&lt;=$E127,DV$28&lt;=$E127),DV$29,IF(AND(DV$27&lt;=$E127,DV$28&gt;$E127),$E127-DV$27,0))-DV126-DV125-DV124-DV123-DV122-DV121</f>
        <v>0</v>
      </c>
      <c r="DW127" s="186"/>
      <c r="DX127" s="186">
        <f>IF(AND(DX$27&lt;=$E127,DX$28&lt;=$E127),DX$29,IF(AND(DX$27&lt;=$E127,DX$28&gt;$E127),$E127-DX$27,0))-DX126-DX125-DX124-DX123-DX122-DX121</f>
        <v>0</v>
      </c>
      <c r="DY127" s="186"/>
      <c r="DZ127" s="178">
        <f t="shared" si="5"/>
        <v>0</v>
      </c>
    </row>
    <row r="128" spans="2:130" ht="11.25" hidden="1" customHeight="1" x14ac:dyDescent="0.2">
      <c r="B128" s="334"/>
      <c r="C128" s="336"/>
      <c r="D128" s="179"/>
      <c r="E128" s="180" t="s">
        <v>11</v>
      </c>
      <c r="F128" s="186">
        <f>IF(AND(F$27&lt;=$E128,F$28&lt;=$E128),F$29,IF(AND(F$27&lt;=$E128,F$28&gt;$E128),$E128-F$27,0))-F127-F126</f>
        <v>0</v>
      </c>
      <c r="G128" s="186"/>
      <c r="H128" s="186">
        <f>IF(AND(H$27&lt;=$E128,H$28&lt;=$E128),H$29,IF(AND(H$27&lt;=$E128,H$28&gt;$E128),$E128-H$27,0))-H127-H126</f>
        <v>0</v>
      </c>
      <c r="I128" s="186"/>
      <c r="J128" s="186">
        <f>IF(AND(J$27&lt;=$E128,J$28&lt;=$E128),J$29,IF(AND(J$27&lt;=$E128,J$28&gt;$E128),$E128-J$27,0))-J127-J126</f>
        <v>0</v>
      </c>
      <c r="K128" s="186"/>
      <c r="L128" s="186">
        <f>IF(AND(L$27&lt;=$E128,L$28&lt;=$E128),L$29,IF(AND(L$27&lt;=$E128,L$28&gt;$E128),$E128-L$27,0))-L127-L126</f>
        <v>0</v>
      </c>
      <c r="M128" s="186"/>
      <c r="N128" s="186">
        <f>IF(AND(N$27&lt;=$E128,N$28&lt;=$E128),N$29,IF(AND(N$27&lt;=$E128,N$28&gt;$E128),$E128-N$27,0))-N127-N126</f>
        <v>0</v>
      </c>
      <c r="O128" s="186"/>
      <c r="P128" s="186">
        <f>IF(AND(P$27&lt;=$E128,P$28&lt;=$E128),P$29,IF(AND(P$27&lt;=$E128,P$28&gt;$E128),$E128-P$27,0))-P127-P126</f>
        <v>0</v>
      </c>
      <c r="Q128" s="186"/>
      <c r="R128" s="186">
        <f>IF(AND(R$27&lt;=$E128,R$28&lt;=$E128),R$29,IF(AND(R$27&lt;=$E128,R$28&gt;$E128),$E128-R$27,0))-R127-R126</f>
        <v>0</v>
      </c>
      <c r="S128" s="186"/>
      <c r="T128" s="186">
        <f>IF(AND(T$27&lt;=$E128,T$28&lt;=$E128),T$29,IF(AND(T$27&lt;=$E128,T$28&gt;$E128),$E128-T$27,0))-T127-T126</f>
        <v>0</v>
      </c>
      <c r="U128" s="186"/>
      <c r="V128" s="186">
        <f>IF(AND(V$27&lt;=$E128,V$28&lt;=$E128),V$29,IF(AND(V$27&lt;=$E128,V$28&gt;$E128),$E128-V$27,0))-V127-V126</f>
        <v>0</v>
      </c>
      <c r="W128" s="186"/>
      <c r="X128" s="186">
        <f>IF(AND(X$27&lt;=$E128,X$28&lt;=$E128),X$29,IF(AND(X$27&lt;=$E128,X$28&gt;$E128),$E128-X$27,0))-X127-X126</f>
        <v>0</v>
      </c>
      <c r="Y128" s="186"/>
      <c r="Z128" s="186">
        <f>IF(AND(Z$27&lt;=$E128,Z$28&lt;=$E128),Z$29,IF(AND(Z$27&lt;=$E128,Z$28&gt;$E128),$E128-Z$27,0))-Z127-Z126</f>
        <v>0</v>
      </c>
      <c r="AA128" s="186"/>
      <c r="AB128" s="186">
        <f>IF(AND(AB$27&lt;=$E128,AB$28&lt;=$E128),AB$29,IF(AND(AB$27&lt;=$E128,AB$28&gt;$E128),$E128-AB$27,0))-AB127-AB126</f>
        <v>0</v>
      </c>
      <c r="AC128" s="186"/>
      <c r="AD128" s="186">
        <f>IF(AND(AD$27&lt;=$E128,AD$28&lt;=$E128),AD$29,IF(AND(AD$27&lt;=$E128,AD$28&gt;$E128),$E128-AD$27,0))-AD127-AD126</f>
        <v>0</v>
      </c>
      <c r="AE128" s="186"/>
      <c r="AF128" s="186">
        <f>IF(AND(AF$27&lt;=$E128,AF$28&lt;=$E128),AF$29,IF(AND(AF$27&lt;=$E128,AF$28&gt;$E128),$E128-AF$27,0))-AF127-AF126</f>
        <v>0</v>
      </c>
      <c r="AG128" s="186"/>
      <c r="AH128" s="186">
        <f>IF(AND(AH$27&lt;=$E128,AH$28&lt;=$E128),AH$29,IF(AND(AH$27&lt;=$E128,AH$28&gt;$E128),$E128-AH$27,0))-AH127-AH126</f>
        <v>0</v>
      </c>
      <c r="AI128" s="186"/>
      <c r="AJ128" s="186">
        <f>IF(AND(AJ$27&lt;=$E128,AJ$28&lt;=$E128),AJ$29,IF(AND(AJ$27&lt;=$E128,AJ$28&gt;$E128),$E128-AJ$27,0))-AJ127-AJ126</f>
        <v>0</v>
      </c>
      <c r="AK128" s="186"/>
      <c r="AL128" s="186">
        <f>IF(AND(AL$27&lt;=$E128,AL$28&lt;=$E128),AL$29,IF(AND(AL$27&lt;=$E128,AL$28&gt;$E128),$E128-AL$27,0))-AL127-AL126</f>
        <v>0</v>
      </c>
      <c r="AM128" s="186"/>
      <c r="AN128" s="186">
        <f>IF(AND(AN$27&lt;=$E128,AN$28&lt;=$E128),AN$29,IF(AND(AN$27&lt;=$E128,AN$28&gt;$E128),$E128-AN$27,0))-AN127-AN126</f>
        <v>0</v>
      </c>
      <c r="AO128" s="186"/>
      <c r="AP128" s="186">
        <f>IF(AND(AP$27&lt;=$E128,AP$28&lt;=$E128),AP$29,IF(AND(AP$27&lt;=$E128,AP$28&gt;$E128),$E128-AP$27,0))-AP127-AP126</f>
        <v>0</v>
      </c>
      <c r="AQ128" s="186"/>
      <c r="AR128" s="186">
        <f>IF(AND(AR$27&lt;=$E128,AR$28&lt;=$E128),AR$29,IF(AND(AR$27&lt;=$E128,AR$28&gt;$E128),$E128-AR$27,0))-AR127-AR126</f>
        <v>0</v>
      </c>
      <c r="AS128" s="186"/>
      <c r="AT128" s="186">
        <f>IF(AND(AT$27&lt;=$E128,AT$28&lt;=$E128),AT$29,IF(AND(AT$27&lt;=$E128,AT$28&gt;$E128),$E128-AT$27,0))-AT127-AT126</f>
        <v>0</v>
      </c>
      <c r="AU128" s="186"/>
      <c r="AV128" s="186">
        <f>IF(AND(AV$27&lt;=$E128,AV$28&lt;=$E128),AV$29,IF(AND(AV$27&lt;=$E128,AV$28&gt;$E128),$E128-AV$27,0))-AV127-AV126</f>
        <v>0</v>
      </c>
      <c r="AW128" s="186"/>
      <c r="AX128" s="186">
        <f>IF(AND(AX$27&lt;=$E128,AX$28&lt;=$E128),AX$29,IF(AND(AX$27&lt;=$E128,AX$28&gt;$E128),$E128-AX$27,0))-AX127-AX126</f>
        <v>0</v>
      </c>
      <c r="AY128" s="186"/>
      <c r="AZ128" s="186">
        <f>IF(AND(AZ$27&lt;=$E128,AZ$28&lt;=$E128),AZ$29,IF(AND(AZ$27&lt;=$E128,AZ$28&gt;$E128),$E128-AZ$27,0))-AZ127-AZ126</f>
        <v>0</v>
      </c>
      <c r="BA128" s="186"/>
      <c r="BB128" s="186">
        <f>IF(AND(BB$27&lt;=$E128,BB$28&lt;=$E128),BB$29,IF(AND(BB$27&lt;=$E128,BB$28&gt;$E128),$E128-BB$27,0))-BB127-BB126</f>
        <v>0</v>
      </c>
      <c r="BC128" s="186"/>
      <c r="BD128" s="186">
        <f>IF(AND(BD$27&lt;=$E128,BD$28&lt;=$E128),BD$29,IF(AND(BD$27&lt;=$E128,BD$28&gt;$E128),$E128-BD$27,0))-BD127-BD126</f>
        <v>0</v>
      </c>
      <c r="BE128" s="186"/>
      <c r="BF128" s="186">
        <f>IF(AND(BF$27&lt;=$E128,BF$28&lt;=$E128),BF$29,IF(AND(BF$27&lt;=$E128,BF$28&gt;$E128),$E128-BF$27,0))-BF127-BF126</f>
        <v>0</v>
      </c>
      <c r="BG128" s="186"/>
      <c r="BH128" s="186">
        <f>IF(AND(BH$27&lt;=$E128,BH$28&lt;=$E128),BH$29,IF(AND(BH$27&lt;=$E128,BH$28&gt;$E128),$E128-BH$27,0))-BH127-BH126</f>
        <v>0</v>
      </c>
      <c r="BI128" s="186"/>
      <c r="BJ128" s="186">
        <f>IF(AND(BJ$27&lt;=$E128,BJ$28&lt;=$E128),BJ$29,IF(AND(BJ$27&lt;=$E128,BJ$28&gt;$E128),$E128-BJ$27,0))-BJ127-BJ126</f>
        <v>0</v>
      </c>
      <c r="BK128" s="186"/>
      <c r="BL128" s="186">
        <f>IF(AND(BL$27&lt;=$E128,BL$28&lt;=$E128),BL$29,IF(AND(BL$27&lt;=$E128,BL$28&gt;$E128),$E128-BL$27,0))-BL127-BL126</f>
        <v>0</v>
      </c>
      <c r="BM128" s="186"/>
      <c r="BN128" s="186">
        <f>IF(AND(BN$27&lt;=$E128,BN$28&lt;=$E128),BN$29,IF(AND(BN$27&lt;=$E128,BN$28&gt;$E128),$E128-BN$27,0))-BN127-BN126</f>
        <v>0</v>
      </c>
      <c r="BO128" s="186"/>
      <c r="BP128" s="186">
        <f>IF(AND(BP$27&lt;=$E128,BP$28&lt;=$E128),BP$29,IF(AND(BP$27&lt;=$E128,BP$28&gt;$E128),$E128-BP$27,0))-BP127-BP126</f>
        <v>0</v>
      </c>
      <c r="BQ128" s="186"/>
      <c r="BR128" s="186">
        <f>IF(AND(BR$27&lt;=$E128,BR$28&lt;=$E128),BR$29,IF(AND(BR$27&lt;=$E128,BR$28&gt;$E128),$E128-BR$27,0))-BR127-BR126</f>
        <v>0</v>
      </c>
      <c r="BS128" s="186"/>
      <c r="BT128" s="186">
        <f>IF(AND(BT$27&lt;=$E128,BT$28&lt;=$E128),BT$29,IF(AND(BT$27&lt;=$E128,BT$28&gt;$E128),$E128-BT$27,0))-BT127-BT126</f>
        <v>0</v>
      </c>
      <c r="BU128" s="186"/>
      <c r="BV128" s="186">
        <f>IF(AND(BV$27&lt;=$E128,BV$28&lt;=$E128),BV$29,IF(AND(BV$27&lt;=$E128,BV$28&gt;$E128),$E128-BV$27,0))-BV127-BV126</f>
        <v>0</v>
      </c>
      <c r="BW128" s="186"/>
      <c r="BX128" s="186">
        <f>IF(AND(BX$27&lt;=$E128,BX$28&lt;=$E128),BX$29,IF(AND(BX$27&lt;=$E128,BX$28&gt;$E128),$E128-BX$27,0))-BX127-BX126</f>
        <v>0</v>
      </c>
      <c r="BY128" s="186"/>
      <c r="BZ128" s="186">
        <f>IF(AND(BZ$27&lt;=$E128,BZ$28&lt;=$E128),BZ$29,IF(AND(BZ$27&lt;=$E128,BZ$28&gt;$E128),$E128-BZ$27,0))-BZ127-BZ126</f>
        <v>0</v>
      </c>
      <c r="CA128" s="186"/>
      <c r="CB128" s="186">
        <f>IF(AND(CB$27&lt;=$E128,CB$28&lt;=$E128),CB$29,IF(AND(CB$27&lt;=$E128,CB$28&gt;$E128),$E128-CB$27,0))-CB127-CB126</f>
        <v>0</v>
      </c>
      <c r="CC128" s="186"/>
      <c r="CD128" s="186">
        <f>IF(AND(CD$27&lt;=$E128,CD$28&lt;=$E128),CD$29,IF(AND(CD$27&lt;=$E128,CD$28&gt;$E128),$E128-CD$27,0))-CD127-CD126</f>
        <v>0</v>
      </c>
      <c r="CE128" s="186"/>
      <c r="CF128" s="186">
        <f>IF(AND(CF$27&lt;=$E128,CF$28&lt;=$E128),CF$29,IF(AND(CF$27&lt;=$E128,CF$28&gt;$E128),$E128-CF$27,0))-CF127-CF126</f>
        <v>0</v>
      </c>
      <c r="CG128" s="186"/>
      <c r="CH128" s="186">
        <f>IF(AND(CH$27&lt;=$E128,CH$28&lt;=$E128),CH$29,IF(AND(CH$27&lt;=$E128,CH$28&gt;$E128),$E128-CH$27,0))-CH127-CH126</f>
        <v>0</v>
      </c>
      <c r="CI128" s="186"/>
      <c r="CJ128" s="186">
        <f>IF(AND(CJ$27&lt;=$E128,CJ$28&lt;=$E128),CJ$29,IF(AND(CJ$27&lt;=$E128,CJ$28&gt;$E128),$E128-CJ$27,0))-CJ127-CJ126</f>
        <v>0</v>
      </c>
      <c r="CK128" s="186"/>
      <c r="CL128" s="186">
        <f>IF(AND(CL$27&lt;=$E128,CL$28&lt;=$E128),CL$29,IF(AND(CL$27&lt;=$E128,CL$28&gt;$E128),$E128-CL$27,0))-CL127-CL126</f>
        <v>0</v>
      </c>
      <c r="CM128" s="186"/>
      <c r="CN128" s="186">
        <f>IF(AND(CN$27&lt;=$E128,CN$28&lt;=$E128),CN$29,IF(AND(CN$27&lt;=$E128,CN$28&gt;$E128),$E128-CN$27,0))-CN127-CN126</f>
        <v>0</v>
      </c>
      <c r="CO128" s="186"/>
      <c r="CP128" s="186">
        <f>IF(AND(CP$27&lt;=$E128,CP$28&lt;=$E128),CP$29,IF(AND(CP$27&lt;=$E128,CP$28&gt;$E128),$E128-CP$27,0))-CP127-CP126</f>
        <v>0</v>
      </c>
      <c r="CQ128" s="186"/>
      <c r="CR128" s="186">
        <f>IF(AND(CR$27&lt;=$E128,CR$28&lt;=$E128),CR$29,IF(AND(CR$27&lt;=$E128,CR$28&gt;$E128),$E128-CR$27,0))-CR127-CR126</f>
        <v>0</v>
      </c>
      <c r="CS128" s="186"/>
      <c r="CT128" s="186">
        <f>IF(AND(CT$27&lt;=$E128,CT$28&lt;=$E128),CT$29,IF(AND(CT$27&lt;=$E128,CT$28&gt;$E128),$E128-CT$27,0))-CT127-CT126</f>
        <v>0</v>
      </c>
      <c r="CU128" s="186"/>
      <c r="CV128" s="186">
        <f>IF(AND(CV$27&lt;=$E128,CV$28&lt;=$E128),CV$29,IF(AND(CV$27&lt;=$E128,CV$28&gt;$E128),$E128-CV$27,0))-CV127-CV126</f>
        <v>0</v>
      </c>
      <c r="CW128" s="186"/>
      <c r="CX128" s="186">
        <f>IF(AND(CX$27&lt;=$E128,CX$28&lt;=$E128),CX$29,IF(AND(CX$27&lt;=$E128,CX$28&gt;$E128),$E128-CX$27,0))-CX127-CX126</f>
        <v>0</v>
      </c>
      <c r="CY128" s="186"/>
      <c r="CZ128" s="186">
        <f>IF(AND(CZ$27&lt;=$E128,CZ$28&lt;=$E128),CZ$29,IF(AND(CZ$27&lt;=$E128,CZ$28&gt;$E128),$E128-CZ$27,0))-CZ127-CZ126</f>
        <v>0</v>
      </c>
      <c r="DA128" s="186"/>
      <c r="DB128" s="186">
        <f>IF(AND(DB$27&lt;=$E128,DB$28&lt;=$E128),DB$29,IF(AND(DB$27&lt;=$E128,DB$28&gt;$E128),$E128-DB$27,0))-DB127-DB126</f>
        <v>0</v>
      </c>
      <c r="DC128" s="186"/>
      <c r="DD128" s="186">
        <f>IF(AND(DD$27&lt;=$E128,DD$28&lt;=$E128),DD$29,IF(AND(DD$27&lt;=$E128,DD$28&gt;$E128),$E128-DD$27,0))-DD127-DD126</f>
        <v>0</v>
      </c>
      <c r="DE128" s="186"/>
      <c r="DF128" s="186">
        <f>IF(AND(DF$27&lt;=$E128,DF$28&lt;=$E128),DF$29,IF(AND(DF$27&lt;=$E128,DF$28&gt;$E128),$E128-DF$27,0))-DF127-DF126</f>
        <v>0</v>
      </c>
      <c r="DG128" s="186"/>
      <c r="DH128" s="186">
        <f>IF(AND(DH$27&lt;=$E128,DH$28&lt;=$E128),DH$29,IF(AND(DH$27&lt;=$E128,DH$28&gt;$E128),$E128-DH$27,0))-DH127-DH126</f>
        <v>0</v>
      </c>
      <c r="DI128" s="186"/>
      <c r="DJ128" s="186">
        <f>IF(AND(DJ$27&lt;=$E128,DJ$28&lt;=$E128),DJ$29,IF(AND(DJ$27&lt;=$E128,DJ$28&gt;$E128),$E128-DJ$27,0))-DJ127-DJ126</f>
        <v>0</v>
      </c>
      <c r="DK128" s="186"/>
      <c r="DL128" s="186">
        <f>IF(AND(DL$27&lt;=$E128,DL$28&lt;=$E128),DL$29,IF(AND(DL$27&lt;=$E128,DL$28&gt;$E128),$E128-DL$27,0))-DL127-DL126</f>
        <v>0</v>
      </c>
      <c r="DM128" s="186"/>
      <c r="DN128" s="186">
        <f>IF(AND(DN$27&lt;=$E128,DN$28&lt;=$E128),DN$29,IF(AND(DN$27&lt;=$E128,DN$28&gt;$E128),$E128-DN$27,0))-DN127-DN126</f>
        <v>0</v>
      </c>
      <c r="DO128" s="186"/>
      <c r="DP128" s="186">
        <f>IF(AND(DP$27&lt;=$E128,DP$28&lt;=$E128),DP$29,IF(AND(DP$27&lt;=$E128,DP$28&gt;$E128),$E128-DP$27,0))-DP127-DP126</f>
        <v>0</v>
      </c>
      <c r="DQ128" s="186"/>
      <c r="DR128" s="186">
        <f>IF(AND(DR$27&lt;=$E128,DR$28&lt;=$E128),DR$29,IF(AND(DR$27&lt;=$E128,DR$28&gt;$E128),$E128-DR$27,0))-DR127-DR126</f>
        <v>0</v>
      </c>
      <c r="DS128" s="186"/>
      <c r="DT128" s="186">
        <f>IF(AND(DT$27&lt;=$E128,DT$28&lt;=$E128),DT$29,IF(AND(DT$27&lt;=$E128,DT$28&gt;$E128),$E128-DT$27,0))-DT127-DT126</f>
        <v>0</v>
      </c>
      <c r="DU128" s="186"/>
      <c r="DV128" s="186">
        <f>IF(AND(DV$27&lt;=$E128,DV$28&lt;=$E128),DV$29,IF(AND(DV$27&lt;=$E128,DV$28&gt;$E128),$E128-DV$27,0))-DV127-DV126</f>
        <v>0</v>
      </c>
      <c r="DW128" s="186"/>
      <c r="DX128" s="186">
        <f>IF(AND(DX$27&lt;=$E128,DX$28&lt;=$E128),DX$29,IF(AND(DX$27&lt;=$E128,DX$28&gt;$E128),$E128-DX$27,0))-DX127-DX126</f>
        <v>0</v>
      </c>
      <c r="DY128" s="186"/>
      <c r="DZ128" s="178">
        <f t="shared" si="5"/>
        <v>0</v>
      </c>
    </row>
    <row r="129" spans="2:130" x14ac:dyDescent="0.2">
      <c r="B129" s="59"/>
      <c r="C129" s="130"/>
      <c r="D129" s="130"/>
      <c r="E129" s="130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  <c r="DY129" s="34"/>
      <c r="DZ129" s="34"/>
    </row>
    <row r="130" spans="2:130" ht="11.25" customHeight="1" x14ac:dyDescent="0.2">
      <c r="B130" s="59"/>
      <c r="C130" s="130"/>
      <c r="D130" s="130"/>
      <c r="E130" s="60" t="s">
        <v>3</v>
      </c>
      <c r="F130" s="61"/>
      <c r="G130" s="317" t="str">
        <f>+[1]TOTALS!M4</f>
        <v>LOWELL MINERAL EXPLORATION ECUADOR S.A.</v>
      </c>
      <c r="H130" s="318"/>
      <c r="I130" s="319"/>
      <c r="J130" s="11"/>
      <c r="K130" s="11"/>
      <c r="L130" s="11"/>
      <c r="M130" s="11"/>
      <c r="DZ130" s="49"/>
    </row>
    <row r="131" spans="2:130" ht="11.25" customHeight="1" x14ac:dyDescent="0.2">
      <c r="B131" s="59"/>
      <c r="C131" s="130"/>
      <c r="D131" s="130"/>
      <c r="E131" s="62" t="s">
        <v>58</v>
      </c>
      <c r="F131" s="63"/>
      <c r="G131" s="320" t="str">
        <f>E2</f>
        <v>S/N</v>
      </c>
      <c r="H131" s="321"/>
      <c r="I131" s="322"/>
      <c r="J131" s="11"/>
      <c r="K131" s="11"/>
      <c r="L131" s="11"/>
      <c r="M131" s="11"/>
      <c r="DZ131" s="49"/>
    </row>
    <row r="132" spans="2:130" ht="11.25" customHeight="1" x14ac:dyDescent="0.2">
      <c r="B132" s="59"/>
      <c r="C132" s="130"/>
      <c r="D132" s="130"/>
      <c r="E132" s="62" t="s">
        <v>59</v>
      </c>
      <c r="F132" s="63"/>
      <c r="G132" s="320" t="str">
        <f>E4</f>
        <v>KD1700-1404</v>
      </c>
      <c r="H132" s="321"/>
      <c r="I132" s="322"/>
      <c r="J132" s="11"/>
      <c r="K132" s="11"/>
      <c r="L132" s="11"/>
      <c r="M132" s="11"/>
      <c r="DZ132" s="49"/>
    </row>
    <row r="133" spans="2:130" ht="11.25" customHeight="1" x14ac:dyDescent="0.2">
      <c r="B133" s="59"/>
      <c r="C133" s="130"/>
      <c r="D133" s="130"/>
      <c r="E133" s="62" t="s">
        <v>60</v>
      </c>
      <c r="F133" s="63"/>
      <c r="G133" s="320" t="str">
        <f>+E5</f>
        <v>SLSE-21</v>
      </c>
      <c r="H133" s="321"/>
      <c r="I133" s="322"/>
      <c r="J133" s="11"/>
      <c r="K133" s="11"/>
      <c r="L133" s="11"/>
      <c r="M133" s="11"/>
      <c r="DZ133" s="49"/>
    </row>
    <row r="134" spans="2:130" ht="10.5" customHeight="1" x14ac:dyDescent="0.2">
      <c r="B134" s="59"/>
      <c r="C134" s="130"/>
      <c r="D134" s="130"/>
      <c r="E134" s="62" t="s">
        <v>61</v>
      </c>
      <c r="F134" s="63"/>
      <c r="G134" s="323" t="e">
        <f>+#REF!</f>
        <v>#REF!</v>
      </c>
      <c r="H134" s="324"/>
      <c r="I134" s="325"/>
      <c r="J134" s="11"/>
      <c r="K134" s="11"/>
      <c r="L134" s="11"/>
      <c r="M134" s="11"/>
      <c r="DZ134" s="49"/>
    </row>
    <row r="135" spans="2:130" ht="10.5" customHeight="1" x14ac:dyDescent="0.2">
      <c r="B135" s="64"/>
      <c r="C135" s="130"/>
      <c r="D135" s="130"/>
      <c r="E135" s="62" t="s">
        <v>62</v>
      </c>
      <c r="F135" s="63"/>
      <c r="G135" s="326">
        <v>44850</v>
      </c>
      <c r="H135" s="327"/>
      <c r="I135" s="328"/>
      <c r="J135" s="65"/>
      <c r="K135" s="65"/>
      <c r="L135" s="65"/>
      <c r="M135" s="65"/>
      <c r="DZ135" s="49"/>
    </row>
    <row r="136" spans="2:130" ht="10.5" customHeight="1" x14ac:dyDescent="0.2">
      <c r="B136" s="64" t="s">
        <v>63</v>
      </c>
      <c r="C136" s="130"/>
      <c r="D136" s="130"/>
      <c r="E136" s="66" t="s">
        <v>64</v>
      </c>
      <c r="F136" s="67"/>
      <c r="G136" s="347">
        <v>44865</v>
      </c>
      <c r="H136" s="348"/>
      <c r="I136" s="349"/>
      <c r="J136" s="65"/>
      <c r="K136" s="65"/>
      <c r="L136" s="65"/>
      <c r="M136" s="65"/>
      <c r="DZ136" s="49"/>
    </row>
    <row r="137" spans="2:130" ht="10.5" customHeight="1" x14ac:dyDescent="0.2">
      <c r="B137" s="64" t="s">
        <v>65</v>
      </c>
      <c r="C137" s="130"/>
      <c r="D137" s="130"/>
      <c r="E137" s="1"/>
      <c r="I137" s="68"/>
      <c r="J137" s="68"/>
      <c r="K137" s="68"/>
      <c r="L137" s="68"/>
      <c r="M137" s="68"/>
      <c r="DZ137" s="49"/>
    </row>
    <row r="138" spans="2:130" ht="10.5" customHeight="1" x14ac:dyDescent="0.2">
      <c r="B138" s="64" t="s">
        <v>66</v>
      </c>
      <c r="C138" s="130"/>
      <c r="D138" s="130"/>
      <c r="E138" s="2" t="s">
        <v>67</v>
      </c>
      <c r="H138" s="350">
        <f>I270</f>
        <v>70748.240322580663</v>
      </c>
      <c r="I138" s="350"/>
      <c r="J138" s="69"/>
      <c r="K138" s="69"/>
      <c r="L138" s="69"/>
      <c r="M138" s="69"/>
      <c r="DZ138" s="49"/>
    </row>
    <row r="139" spans="2:130" ht="10.5" customHeight="1" x14ac:dyDescent="0.2">
      <c r="B139" s="64"/>
      <c r="C139" s="130"/>
      <c r="D139" s="130"/>
      <c r="E139" s="2" t="s">
        <v>68</v>
      </c>
      <c r="H139" s="351">
        <f>SUM(G148:G182)</f>
        <v>250.03000000000009</v>
      </c>
      <c r="I139" s="351"/>
      <c r="J139" s="70"/>
      <c r="K139" s="70"/>
      <c r="L139" s="70"/>
      <c r="M139" s="70"/>
      <c r="V139" s="34"/>
      <c r="W139" s="34"/>
      <c r="X139" s="34"/>
      <c r="DZ139" s="49"/>
    </row>
    <row r="140" spans="2:130" x14ac:dyDescent="0.2">
      <c r="C140" s="130"/>
      <c r="D140" s="130"/>
      <c r="E140" s="130"/>
      <c r="V140" s="34"/>
      <c r="W140" s="34"/>
      <c r="X140" s="34"/>
      <c r="DZ140" s="49"/>
    </row>
    <row r="141" spans="2:130" x14ac:dyDescent="0.2">
      <c r="C141" s="130"/>
      <c r="D141" s="130"/>
      <c r="E141" s="130"/>
      <c r="DZ141" s="49"/>
    </row>
    <row r="142" spans="2:130" x14ac:dyDescent="0.2">
      <c r="C142" s="130"/>
      <c r="D142" s="130"/>
      <c r="E142" s="130"/>
      <c r="DZ142" s="49"/>
    </row>
    <row r="143" spans="2:130" x14ac:dyDescent="0.2">
      <c r="C143" s="130"/>
      <c r="D143" s="130"/>
      <c r="E143" s="130"/>
      <c r="DZ143" s="49"/>
    </row>
    <row r="144" spans="2:130" ht="12" x14ac:dyDescent="0.2">
      <c r="B144" s="337" t="s">
        <v>69</v>
      </c>
      <c r="C144" s="337"/>
      <c r="D144" s="337"/>
      <c r="E144" s="337"/>
      <c r="F144" s="337"/>
      <c r="G144" s="337"/>
      <c r="H144" s="337"/>
      <c r="I144" s="337"/>
      <c r="J144" s="71"/>
      <c r="K144" s="71"/>
      <c r="L144" s="71"/>
      <c r="M144" s="71"/>
      <c r="N144" s="71"/>
      <c r="O144" s="71"/>
      <c r="P144" s="71"/>
      <c r="Q144" s="71"/>
      <c r="DZ144" s="49"/>
    </row>
    <row r="145" spans="2:130" x14ac:dyDescent="0.2">
      <c r="B145" s="2"/>
      <c r="DZ145" s="49"/>
    </row>
    <row r="146" spans="2:130" ht="12" x14ac:dyDescent="0.2">
      <c r="B146" s="337" t="s">
        <v>70</v>
      </c>
      <c r="C146" s="337"/>
      <c r="D146" s="337"/>
      <c r="E146" s="337" t="s">
        <v>71</v>
      </c>
      <c r="F146" s="337"/>
      <c r="G146" s="187" t="s">
        <v>72</v>
      </c>
      <c r="H146" s="188" t="s">
        <v>73</v>
      </c>
      <c r="I146" s="188" t="s">
        <v>11</v>
      </c>
      <c r="K146" s="72"/>
      <c r="L146" s="72"/>
      <c r="M146" s="72"/>
      <c r="DZ146" s="49"/>
    </row>
    <row r="147" spans="2:130" ht="12" x14ac:dyDescent="0.2">
      <c r="B147" s="337" t="s">
        <v>74</v>
      </c>
      <c r="C147" s="337"/>
      <c r="D147" s="337"/>
      <c r="E147" s="188" t="s">
        <v>75</v>
      </c>
      <c r="F147" s="188" t="s">
        <v>64</v>
      </c>
      <c r="G147" s="187" t="s">
        <v>76</v>
      </c>
      <c r="H147" s="188" t="s">
        <v>77</v>
      </c>
      <c r="I147" s="188" t="s">
        <v>78</v>
      </c>
      <c r="K147" s="72"/>
      <c r="L147" s="72"/>
      <c r="M147" s="72"/>
      <c r="DZ147" s="49"/>
    </row>
    <row r="148" spans="2:130" x14ac:dyDescent="0.2">
      <c r="B148" s="338" t="s">
        <v>17</v>
      </c>
      <c r="C148" s="341">
        <f>SUM(G148:G151)</f>
        <v>0</v>
      </c>
      <c r="D148" s="341">
        <f>SUM(I148:M151)</f>
        <v>0</v>
      </c>
      <c r="E148" s="189">
        <v>0</v>
      </c>
      <c r="F148" s="189">
        <v>10</v>
      </c>
      <c r="G148" s="190">
        <f>DZ71</f>
        <v>0</v>
      </c>
      <c r="H148" s="191">
        <v>100</v>
      </c>
      <c r="I148" s="192">
        <f t="shared" ref="I148:I182" si="8">G148*H148</f>
        <v>0</v>
      </c>
      <c r="K148" s="31"/>
      <c r="L148" s="31"/>
      <c r="M148" s="31"/>
      <c r="DZ148" s="49"/>
    </row>
    <row r="149" spans="2:130" x14ac:dyDescent="0.2">
      <c r="B149" s="339"/>
      <c r="C149" s="342"/>
      <c r="D149" s="342"/>
      <c r="E149" s="49">
        <v>11</v>
      </c>
      <c r="F149" s="49">
        <v>30</v>
      </c>
      <c r="G149" s="34">
        <f>DZ72</f>
        <v>0</v>
      </c>
      <c r="H149" s="50">
        <v>100</v>
      </c>
      <c r="I149" s="31">
        <f t="shared" si="8"/>
        <v>0</v>
      </c>
      <c r="K149" s="31"/>
      <c r="L149" s="31"/>
      <c r="M149" s="31"/>
      <c r="DZ149" s="49"/>
    </row>
    <row r="150" spans="2:130" x14ac:dyDescent="0.2">
      <c r="B150" s="339"/>
      <c r="C150" s="342"/>
      <c r="D150" s="342"/>
      <c r="E150" s="49">
        <v>31</v>
      </c>
      <c r="F150" s="49">
        <v>50</v>
      </c>
      <c r="G150" s="34">
        <f>DZ73</f>
        <v>0</v>
      </c>
      <c r="H150" s="50">
        <v>100</v>
      </c>
      <c r="I150" s="31">
        <f t="shared" si="8"/>
        <v>0</v>
      </c>
      <c r="K150" s="31"/>
      <c r="L150" s="31"/>
      <c r="M150" s="31"/>
      <c r="DZ150" s="49"/>
    </row>
    <row r="151" spans="2:130" x14ac:dyDescent="0.2">
      <c r="B151" s="340"/>
      <c r="C151" s="343"/>
      <c r="D151" s="343"/>
      <c r="E151" s="73">
        <v>51</v>
      </c>
      <c r="F151" s="74" t="s">
        <v>79</v>
      </c>
      <c r="G151" s="75">
        <f>DZ74</f>
        <v>0</v>
      </c>
      <c r="H151" s="76">
        <v>100</v>
      </c>
      <c r="I151" s="77">
        <f t="shared" si="8"/>
        <v>0</v>
      </c>
      <c r="K151" s="31"/>
      <c r="L151" s="31"/>
      <c r="M151" s="31"/>
      <c r="DZ151" s="49"/>
    </row>
    <row r="152" spans="2:130" ht="11.25" customHeight="1" x14ac:dyDescent="0.2">
      <c r="B152" s="344" t="s">
        <v>22</v>
      </c>
      <c r="C152" s="345">
        <f>SUM(G152:G161)</f>
        <v>0</v>
      </c>
      <c r="D152" s="345">
        <f>SUM(I152:I161)</f>
        <v>0</v>
      </c>
      <c r="E152" s="78">
        <v>0</v>
      </c>
      <c r="F152" s="78">
        <v>10</v>
      </c>
      <c r="G152" s="140">
        <f>DZ76</f>
        <v>0</v>
      </c>
      <c r="H152" s="121">
        <v>70</v>
      </c>
      <c r="I152" s="80">
        <f t="shared" si="8"/>
        <v>0</v>
      </c>
      <c r="K152" s="31"/>
      <c r="L152" s="31"/>
      <c r="M152" s="31"/>
      <c r="DZ152" s="49"/>
    </row>
    <row r="153" spans="2:130" ht="11.25" customHeight="1" x14ac:dyDescent="0.2">
      <c r="B153" s="339"/>
      <c r="C153" s="346"/>
      <c r="D153" s="346"/>
      <c r="E153" s="49">
        <v>11</v>
      </c>
      <c r="F153" s="49">
        <v>20</v>
      </c>
      <c r="G153" s="139">
        <f t="shared" ref="G153:G161" si="9">DZ77</f>
        <v>0</v>
      </c>
      <c r="H153" s="121">
        <v>70</v>
      </c>
      <c r="I153" s="31">
        <f>G153*H153</f>
        <v>0</v>
      </c>
      <c r="K153" s="31"/>
      <c r="L153" s="31"/>
      <c r="M153" s="31"/>
      <c r="DZ153" s="49"/>
    </row>
    <row r="154" spans="2:130" ht="11.25" customHeight="1" x14ac:dyDescent="0.2">
      <c r="B154" s="339"/>
      <c r="C154" s="346"/>
      <c r="D154" s="346"/>
      <c r="E154" s="49">
        <v>21</v>
      </c>
      <c r="F154" s="49">
        <v>30</v>
      </c>
      <c r="G154" s="139">
        <f t="shared" si="9"/>
        <v>0</v>
      </c>
      <c r="H154" s="121">
        <v>80</v>
      </c>
      <c r="I154" s="31">
        <f t="shared" si="8"/>
        <v>0</v>
      </c>
      <c r="K154" s="31"/>
      <c r="L154" s="31"/>
      <c r="M154" s="31"/>
      <c r="DZ154" s="49"/>
    </row>
    <row r="155" spans="2:130" ht="11.25" customHeight="1" x14ac:dyDescent="0.2">
      <c r="B155" s="339"/>
      <c r="C155" s="346"/>
      <c r="D155" s="346"/>
      <c r="E155" s="49">
        <v>31</v>
      </c>
      <c r="F155" s="49">
        <v>40</v>
      </c>
      <c r="G155" s="139">
        <f t="shared" si="9"/>
        <v>0</v>
      </c>
      <c r="H155" s="121">
        <v>80</v>
      </c>
      <c r="I155" s="31">
        <f t="shared" si="8"/>
        <v>0</v>
      </c>
      <c r="K155" s="31"/>
      <c r="L155" s="31"/>
      <c r="M155" s="31"/>
      <c r="DZ155" s="49"/>
    </row>
    <row r="156" spans="2:130" ht="11.25" customHeight="1" x14ac:dyDescent="0.2">
      <c r="B156" s="339"/>
      <c r="C156" s="346"/>
      <c r="D156" s="346"/>
      <c r="E156" s="49">
        <v>41</v>
      </c>
      <c r="F156" s="49">
        <v>50</v>
      </c>
      <c r="G156" s="139">
        <f t="shared" si="9"/>
        <v>0</v>
      </c>
      <c r="H156" s="121">
        <v>80</v>
      </c>
      <c r="I156" s="31">
        <f>G156*H156</f>
        <v>0</v>
      </c>
      <c r="K156" s="31"/>
      <c r="L156" s="31"/>
      <c r="M156" s="31"/>
      <c r="DZ156" s="49"/>
    </row>
    <row r="157" spans="2:130" ht="11.25" customHeight="1" x14ac:dyDescent="0.2">
      <c r="B157" s="339"/>
      <c r="C157" s="346"/>
      <c r="D157" s="346"/>
      <c r="E157" s="49">
        <v>51</v>
      </c>
      <c r="F157" s="49">
        <v>60</v>
      </c>
      <c r="G157" s="139">
        <f t="shared" si="9"/>
        <v>0</v>
      </c>
      <c r="H157" s="121">
        <v>80</v>
      </c>
      <c r="I157" s="31">
        <f t="shared" si="8"/>
        <v>0</v>
      </c>
      <c r="K157" s="31"/>
      <c r="L157" s="31"/>
      <c r="M157" s="31"/>
      <c r="DZ157" s="49"/>
    </row>
    <row r="158" spans="2:130" ht="11.25" customHeight="1" x14ac:dyDescent="0.2">
      <c r="B158" s="339"/>
      <c r="C158" s="346"/>
      <c r="D158" s="346"/>
      <c r="E158" s="49">
        <v>61</v>
      </c>
      <c r="F158" s="49">
        <v>70</v>
      </c>
      <c r="G158" s="139">
        <f t="shared" si="9"/>
        <v>0</v>
      </c>
      <c r="H158" s="121">
        <v>80</v>
      </c>
      <c r="I158" s="31">
        <f t="shared" si="8"/>
        <v>0</v>
      </c>
      <c r="K158" s="31"/>
      <c r="L158" s="31"/>
      <c r="M158" s="31"/>
      <c r="DZ158" s="49"/>
    </row>
    <row r="159" spans="2:130" ht="11.25" customHeight="1" x14ac:dyDescent="0.2">
      <c r="B159" s="339"/>
      <c r="C159" s="346"/>
      <c r="D159" s="346"/>
      <c r="E159" s="49">
        <v>71</v>
      </c>
      <c r="F159" s="49">
        <v>80</v>
      </c>
      <c r="G159" s="139">
        <f t="shared" si="9"/>
        <v>0</v>
      </c>
      <c r="H159" s="121">
        <v>80</v>
      </c>
      <c r="I159" s="31">
        <f t="shared" si="8"/>
        <v>0</v>
      </c>
      <c r="K159" s="31"/>
      <c r="L159" s="31"/>
      <c r="M159" s="31"/>
      <c r="DZ159" s="49"/>
    </row>
    <row r="160" spans="2:130" ht="11.25" customHeight="1" x14ac:dyDescent="0.2">
      <c r="B160" s="339"/>
      <c r="C160" s="346"/>
      <c r="D160" s="346"/>
      <c r="E160" s="49">
        <v>81</v>
      </c>
      <c r="F160" s="49">
        <v>90</v>
      </c>
      <c r="G160" s="139">
        <f t="shared" si="9"/>
        <v>0</v>
      </c>
      <c r="H160" s="121">
        <v>80</v>
      </c>
      <c r="I160" s="31">
        <f t="shared" si="8"/>
        <v>0</v>
      </c>
      <c r="K160" s="31"/>
      <c r="L160" s="31"/>
      <c r="M160" s="31"/>
      <c r="DZ160" s="49"/>
    </row>
    <row r="161" spans="1:130" ht="11.25" customHeight="1" x14ac:dyDescent="0.2">
      <c r="B161" s="339"/>
      <c r="C161" s="346"/>
      <c r="D161" s="346"/>
      <c r="E161" s="49">
        <v>91</v>
      </c>
      <c r="F161" s="49">
        <v>100</v>
      </c>
      <c r="G161" s="139">
        <f t="shared" si="9"/>
        <v>0</v>
      </c>
      <c r="H161" s="121">
        <v>80</v>
      </c>
      <c r="I161" s="31">
        <f t="shared" si="8"/>
        <v>0</v>
      </c>
      <c r="K161" s="31"/>
      <c r="L161" s="31"/>
      <c r="M161" s="31"/>
      <c r="DZ161" s="49"/>
    </row>
    <row r="162" spans="1:130" x14ac:dyDescent="0.2">
      <c r="A162" s="81"/>
      <c r="B162" s="344" t="s">
        <v>23</v>
      </c>
      <c r="C162" s="354">
        <f>SUM(G162:G163)</f>
        <v>0</v>
      </c>
      <c r="D162" s="354">
        <f>SUM(I162:M163)</f>
        <v>0</v>
      </c>
      <c r="E162" s="78">
        <v>0</v>
      </c>
      <c r="F162" s="78">
        <v>200</v>
      </c>
      <c r="G162" s="138">
        <v>0</v>
      </c>
      <c r="H162" s="137">
        <v>140</v>
      </c>
      <c r="I162" s="80">
        <f t="shared" si="8"/>
        <v>0</v>
      </c>
      <c r="K162" s="31"/>
      <c r="L162" s="31"/>
      <c r="M162" s="31"/>
      <c r="DZ162" s="49"/>
    </row>
    <row r="163" spans="1:130" x14ac:dyDescent="0.2">
      <c r="A163" s="81"/>
      <c r="B163" s="340"/>
      <c r="C163" s="343"/>
      <c r="D163" s="343"/>
      <c r="E163" s="73">
        <v>201</v>
      </c>
      <c r="F163" s="73">
        <v>400</v>
      </c>
      <c r="G163" s="136">
        <v>0</v>
      </c>
      <c r="H163" s="76">
        <v>150</v>
      </c>
      <c r="I163" s="77">
        <f t="shared" si="8"/>
        <v>0</v>
      </c>
      <c r="K163" s="31"/>
      <c r="L163" s="31"/>
      <c r="M163" s="31"/>
      <c r="DZ163" s="49"/>
    </row>
    <row r="164" spans="1:130" x14ac:dyDescent="0.2">
      <c r="A164" s="81"/>
      <c r="B164" s="344" t="s">
        <v>24</v>
      </c>
      <c r="C164" s="354">
        <f>SUM(G164:G167)</f>
        <v>0</v>
      </c>
      <c r="D164" s="354">
        <f>SUM(I164:I167)</f>
        <v>0</v>
      </c>
      <c r="E164" s="82" t="s">
        <v>80</v>
      </c>
      <c r="F164" s="49">
        <v>200</v>
      </c>
      <c r="G164" s="135">
        <f>DZ100</f>
        <v>0</v>
      </c>
      <c r="H164" s="126">
        <f>110-10</f>
        <v>100</v>
      </c>
      <c r="I164" s="31">
        <f t="shared" si="8"/>
        <v>0</v>
      </c>
      <c r="K164" s="31"/>
      <c r="L164" s="31"/>
      <c r="M164" s="31"/>
      <c r="DZ164" s="49"/>
    </row>
    <row r="165" spans="1:130" x14ac:dyDescent="0.2">
      <c r="A165" s="81"/>
      <c r="B165" s="339"/>
      <c r="C165" s="342"/>
      <c r="D165" s="342"/>
      <c r="E165" s="49">
        <v>201</v>
      </c>
      <c r="F165" s="49">
        <v>400</v>
      </c>
      <c r="G165" s="135">
        <f>DZ101</f>
        <v>0</v>
      </c>
      <c r="H165" s="126">
        <f>115-10</f>
        <v>105</v>
      </c>
      <c r="I165" s="31">
        <f t="shared" si="8"/>
        <v>0</v>
      </c>
      <c r="K165" s="31"/>
      <c r="L165" s="31"/>
      <c r="M165" s="31"/>
      <c r="DZ165" s="49"/>
    </row>
    <row r="166" spans="1:130" x14ac:dyDescent="0.2">
      <c r="A166" s="81"/>
      <c r="B166" s="339"/>
      <c r="C166" s="342"/>
      <c r="D166" s="342"/>
      <c r="E166" s="49">
        <v>401</v>
      </c>
      <c r="F166" s="49">
        <v>600</v>
      </c>
      <c r="G166" s="135">
        <f>DZ102</f>
        <v>0</v>
      </c>
      <c r="H166" s="126">
        <f>125-10</f>
        <v>115</v>
      </c>
      <c r="I166" s="31">
        <f t="shared" si="8"/>
        <v>0</v>
      </c>
      <c r="K166" s="31"/>
      <c r="L166" s="31"/>
      <c r="M166" s="31"/>
    </row>
    <row r="167" spans="1:130" x14ac:dyDescent="0.2">
      <c r="A167" s="81"/>
      <c r="B167" s="340"/>
      <c r="C167" s="343"/>
      <c r="D167" s="343"/>
      <c r="E167" s="73">
        <v>601</v>
      </c>
      <c r="F167" s="73">
        <v>800</v>
      </c>
      <c r="G167" s="134">
        <f>DZ103</f>
        <v>0</v>
      </c>
      <c r="H167" s="126">
        <f>130-10</f>
        <v>120</v>
      </c>
      <c r="I167" s="31">
        <f t="shared" si="8"/>
        <v>0</v>
      </c>
      <c r="K167" s="31"/>
      <c r="L167" s="31"/>
      <c r="M167" s="31"/>
    </row>
    <row r="168" spans="1:130" x14ac:dyDescent="0.2">
      <c r="B168" s="344" t="s">
        <v>25</v>
      </c>
      <c r="C168" s="345">
        <f>SUM(G168:G174)</f>
        <v>250.03000000000009</v>
      </c>
      <c r="D168" s="345">
        <f>SUM(I169:I174)</f>
        <v>35177.450000000012</v>
      </c>
      <c r="E168" s="82" t="s">
        <v>80</v>
      </c>
      <c r="F168" s="49">
        <v>200</v>
      </c>
      <c r="G168" s="79">
        <v>0</v>
      </c>
      <c r="H168" s="120">
        <f>105-10</f>
        <v>95</v>
      </c>
      <c r="I168" s="80">
        <f t="shared" si="8"/>
        <v>0</v>
      </c>
      <c r="K168" s="31"/>
      <c r="L168" s="31"/>
      <c r="M168" s="31"/>
    </row>
    <row r="169" spans="1:130" x14ac:dyDescent="0.2">
      <c r="B169" s="339"/>
      <c r="C169" s="352"/>
      <c r="D169" s="352"/>
      <c r="E169" s="49">
        <v>201</v>
      </c>
      <c r="F169" s="49">
        <v>400</v>
      </c>
      <c r="G169" s="34">
        <f t="shared" ref="G169:G174" si="10">DZ111</f>
        <v>0</v>
      </c>
      <c r="H169" s="121">
        <f>110-10</f>
        <v>100</v>
      </c>
      <c r="I169" s="31">
        <f t="shared" si="8"/>
        <v>0</v>
      </c>
      <c r="K169" s="31"/>
      <c r="L169" s="31"/>
      <c r="M169" s="31"/>
    </row>
    <row r="170" spans="1:130" x14ac:dyDescent="0.2">
      <c r="B170" s="339"/>
      <c r="C170" s="352"/>
      <c r="D170" s="352"/>
      <c r="E170" s="49">
        <v>401</v>
      </c>
      <c r="F170" s="49">
        <v>600</v>
      </c>
      <c r="G170" s="34">
        <f t="shared" si="10"/>
        <v>0</v>
      </c>
      <c r="H170" s="121">
        <f>120-10</f>
        <v>110</v>
      </c>
      <c r="I170" s="31">
        <f t="shared" si="8"/>
        <v>0</v>
      </c>
      <c r="K170" s="31"/>
      <c r="L170" s="31"/>
      <c r="M170" s="31"/>
    </row>
    <row r="171" spans="1:130" x14ac:dyDescent="0.2">
      <c r="B171" s="339"/>
      <c r="C171" s="352"/>
      <c r="D171" s="352"/>
      <c r="E171" s="49">
        <v>601</v>
      </c>
      <c r="F171" s="49">
        <v>800</v>
      </c>
      <c r="G171" s="34">
        <f t="shared" si="10"/>
        <v>0</v>
      </c>
      <c r="H171" s="121">
        <f>130-10</f>
        <v>120</v>
      </c>
      <c r="I171" s="31">
        <f t="shared" si="8"/>
        <v>0</v>
      </c>
      <c r="K171" s="31"/>
      <c r="L171" s="31"/>
      <c r="M171" s="31"/>
    </row>
    <row r="172" spans="1:130" x14ac:dyDescent="0.2">
      <c r="B172" s="339"/>
      <c r="C172" s="352"/>
      <c r="D172" s="352"/>
      <c r="E172" s="49">
        <v>801</v>
      </c>
      <c r="F172" s="49">
        <v>1000</v>
      </c>
      <c r="G172" s="34">
        <f t="shared" si="10"/>
        <v>178.86</v>
      </c>
      <c r="H172" s="121">
        <f>145-10</f>
        <v>135</v>
      </c>
      <c r="I172" s="31">
        <f t="shared" si="8"/>
        <v>24146.100000000002</v>
      </c>
      <c r="K172" s="31"/>
      <c r="L172" s="31"/>
      <c r="M172" s="31"/>
    </row>
    <row r="173" spans="1:130" x14ac:dyDescent="0.2">
      <c r="B173" s="339"/>
      <c r="C173" s="352"/>
      <c r="D173" s="352"/>
      <c r="E173" s="49">
        <v>1001</v>
      </c>
      <c r="F173" s="49">
        <v>1200</v>
      </c>
      <c r="G173" s="34">
        <f t="shared" si="10"/>
        <v>71.170000000000073</v>
      </c>
      <c r="H173" s="121">
        <f>165-10</f>
        <v>155</v>
      </c>
      <c r="I173" s="31">
        <f t="shared" si="8"/>
        <v>11031.350000000011</v>
      </c>
      <c r="K173" s="31"/>
      <c r="L173" s="31"/>
      <c r="M173" s="31"/>
    </row>
    <row r="174" spans="1:130" x14ac:dyDescent="0.2">
      <c r="B174" s="339"/>
      <c r="C174" s="352"/>
      <c r="D174" s="352"/>
      <c r="E174" s="73">
        <v>1201</v>
      </c>
      <c r="F174" s="73">
        <v>1400</v>
      </c>
      <c r="G174" s="75">
        <f t="shared" si="10"/>
        <v>0</v>
      </c>
      <c r="H174" s="121">
        <f>190-10</f>
        <v>180</v>
      </c>
      <c r="I174" s="31">
        <f t="shared" si="8"/>
        <v>0</v>
      </c>
      <c r="K174" s="31"/>
      <c r="L174" s="31"/>
      <c r="M174" s="31"/>
    </row>
    <row r="175" spans="1:130" x14ac:dyDescent="0.2">
      <c r="B175" s="344" t="s">
        <v>26</v>
      </c>
      <c r="C175" s="345">
        <f>SUM(G175:G182)</f>
        <v>0</v>
      </c>
      <c r="D175" s="345">
        <f>SUM(I175:M182)</f>
        <v>0</v>
      </c>
      <c r="E175" s="82" t="s">
        <v>80</v>
      </c>
      <c r="F175" s="78">
        <v>200</v>
      </c>
      <c r="G175" s="79">
        <f t="shared" ref="G175:G180" si="11">DZ121</f>
        <v>0</v>
      </c>
      <c r="H175" s="120">
        <f>100-10</f>
        <v>90</v>
      </c>
      <c r="I175" s="80">
        <f t="shared" si="8"/>
        <v>0</v>
      </c>
      <c r="K175" s="31"/>
      <c r="L175" s="31"/>
      <c r="M175" s="31"/>
    </row>
    <row r="176" spans="1:130" ht="11.25" customHeight="1" x14ac:dyDescent="0.2">
      <c r="B176" s="339"/>
      <c r="C176" s="352"/>
      <c r="D176" s="352"/>
      <c r="E176" s="49">
        <v>201</v>
      </c>
      <c r="F176" s="49">
        <v>400</v>
      </c>
      <c r="G176" s="34">
        <f t="shared" si="11"/>
        <v>0</v>
      </c>
      <c r="H176" s="121">
        <f>105-10</f>
        <v>95</v>
      </c>
      <c r="I176" s="31">
        <f t="shared" si="8"/>
        <v>0</v>
      </c>
      <c r="K176" s="31"/>
      <c r="L176" s="31"/>
      <c r="M176" s="31"/>
    </row>
    <row r="177" spans="2:17" ht="11.25" customHeight="1" x14ac:dyDescent="0.2">
      <c r="B177" s="339"/>
      <c r="C177" s="352"/>
      <c r="D177" s="352"/>
      <c r="E177" s="49">
        <v>401</v>
      </c>
      <c r="F177" s="49">
        <v>600</v>
      </c>
      <c r="G177" s="34">
        <f t="shared" si="11"/>
        <v>0</v>
      </c>
      <c r="H177" s="121">
        <f>115-10</f>
        <v>105</v>
      </c>
      <c r="I177" s="31">
        <f t="shared" si="8"/>
        <v>0</v>
      </c>
      <c r="K177" s="31"/>
      <c r="L177" s="31"/>
      <c r="M177" s="31"/>
    </row>
    <row r="178" spans="2:17" ht="11.25" customHeight="1" x14ac:dyDescent="0.2">
      <c r="B178" s="339"/>
      <c r="C178" s="352"/>
      <c r="D178" s="352"/>
      <c r="E178" s="49">
        <v>601</v>
      </c>
      <c r="F178" s="49">
        <v>800</v>
      </c>
      <c r="G178" s="34">
        <f t="shared" si="11"/>
        <v>0</v>
      </c>
      <c r="H178" s="121">
        <f>125-10</f>
        <v>115</v>
      </c>
      <c r="I178" s="31">
        <f t="shared" si="8"/>
        <v>0</v>
      </c>
      <c r="K178" s="31"/>
      <c r="L178" s="31"/>
      <c r="M178" s="31"/>
    </row>
    <row r="179" spans="2:17" ht="11.25" customHeight="1" x14ac:dyDescent="0.2">
      <c r="B179" s="339"/>
      <c r="C179" s="352"/>
      <c r="D179" s="352"/>
      <c r="E179" s="49">
        <v>801</v>
      </c>
      <c r="F179" s="49">
        <v>1000</v>
      </c>
      <c r="G179" s="34">
        <f t="shared" si="11"/>
        <v>0</v>
      </c>
      <c r="H179" s="121">
        <f>140-10</f>
        <v>130</v>
      </c>
      <c r="I179" s="31">
        <f t="shared" si="8"/>
        <v>0</v>
      </c>
      <c r="K179" s="31"/>
      <c r="L179" s="31"/>
      <c r="M179" s="31"/>
    </row>
    <row r="180" spans="2:17" ht="11.25" customHeight="1" x14ac:dyDescent="0.2">
      <c r="B180" s="339"/>
      <c r="C180" s="352"/>
      <c r="D180" s="352"/>
      <c r="E180" s="49">
        <v>1001</v>
      </c>
      <c r="F180" s="49">
        <v>1200</v>
      </c>
      <c r="G180" s="34">
        <f t="shared" si="11"/>
        <v>0</v>
      </c>
      <c r="H180" s="121">
        <f>155-10</f>
        <v>145</v>
      </c>
      <c r="I180" s="31">
        <f t="shared" si="8"/>
        <v>0</v>
      </c>
      <c r="K180" s="31"/>
      <c r="L180" s="31"/>
      <c r="M180" s="31"/>
    </row>
    <row r="181" spans="2:17" ht="11.25" customHeight="1" x14ac:dyDescent="0.2">
      <c r="B181" s="339"/>
      <c r="C181" s="352"/>
      <c r="D181" s="352"/>
      <c r="E181" s="73">
        <v>1201</v>
      </c>
      <c r="F181" s="73">
        <v>1400</v>
      </c>
      <c r="G181" s="75">
        <f>DZ127</f>
        <v>0</v>
      </c>
      <c r="H181" s="121">
        <f>175-10</f>
        <v>165</v>
      </c>
      <c r="I181" s="77">
        <f t="shared" si="8"/>
        <v>0</v>
      </c>
      <c r="K181" s="31"/>
      <c r="L181" s="31"/>
      <c r="M181" s="31"/>
    </row>
    <row r="182" spans="2:17" ht="11.25" customHeight="1" x14ac:dyDescent="0.2">
      <c r="B182" s="340"/>
      <c r="C182" s="353"/>
      <c r="D182" s="353"/>
      <c r="E182" s="73">
        <v>1401</v>
      </c>
      <c r="F182" s="73">
        <v>1600</v>
      </c>
      <c r="G182" s="75">
        <f>DZ127</f>
        <v>0</v>
      </c>
      <c r="H182" s="120">
        <f>200-10</f>
        <v>190</v>
      </c>
      <c r="I182" s="77">
        <f t="shared" si="8"/>
        <v>0</v>
      </c>
      <c r="K182" s="31"/>
      <c r="L182" s="31"/>
      <c r="M182" s="31"/>
    </row>
    <row r="183" spans="2:17" x14ac:dyDescent="0.2">
      <c r="C183" s="34"/>
      <c r="D183" s="34"/>
      <c r="E183" s="49"/>
      <c r="F183" s="21"/>
      <c r="G183" s="83"/>
      <c r="I183" s="31"/>
      <c r="K183" s="31"/>
      <c r="L183" s="31"/>
      <c r="M183" s="31"/>
    </row>
    <row r="184" spans="2:17" ht="12" x14ac:dyDescent="0.2">
      <c r="B184" s="187" t="s">
        <v>81</v>
      </c>
      <c r="C184" s="187"/>
      <c r="D184" s="187"/>
      <c r="E184" s="188"/>
      <c r="F184" s="188"/>
      <c r="G184" s="193">
        <f>SUM(G148:G183)</f>
        <v>250.03000000000009</v>
      </c>
      <c r="H184" s="187"/>
      <c r="I184" s="193">
        <f>SUM(I148:I182)</f>
        <v>35177.450000000012</v>
      </c>
      <c r="K184" s="84"/>
      <c r="L184" s="84"/>
      <c r="M184" s="84"/>
    </row>
    <row r="185" spans="2:17" ht="12" x14ac:dyDescent="0.2">
      <c r="B185" s="71"/>
      <c r="C185" s="71"/>
      <c r="D185" s="71"/>
      <c r="E185" s="85"/>
      <c r="F185" s="85"/>
      <c r="G185" s="85"/>
      <c r="H185" s="85"/>
      <c r="I185" s="86"/>
      <c r="J185" s="87"/>
      <c r="K185" s="87"/>
      <c r="L185" s="87"/>
      <c r="M185" s="71"/>
      <c r="N185" s="128"/>
      <c r="O185" s="128"/>
      <c r="P185" s="128"/>
      <c r="Q185" s="128"/>
    </row>
    <row r="186" spans="2:17" ht="12" x14ac:dyDescent="0.2">
      <c r="B186" s="71"/>
      <c r="C186" s="71"/>
      <c r="D186" s="71"/>
      <c r="E186" s="85"/>
      <c r="F186" s="85"/>
      <c r="G186" s="85"/>
      <c r="H186" s="85"/>
      <c r="I186" s="88"/>
      <c r="J186" s="87"/>
      <c r="K186" s="87"/>
      <c r="L186" s="87"/>
      <c r="M186" s="71"/>
      <c r="N186" s="128"/>
      <c r="O186" s="128"/>
      <c r="P186" s="128"/>
      <c r="Q186" s="128"/>
    </row>
    <row r="187" spans="2:17" ht="12" x14ac:dyDescent="0.2">
      <c r="B187" s="71"/>
      <c r="C187" s="71"/>
      <c r="D187" s="71"/>
      <c r="E187" s="85"/>
      <c r="F187" s="85"/>
      <c r="G187" s="85"/>
      <c r="H187" s="85"/>
      <c r="I187" s="87"/>
      <c r="J187" s="87"/>
      <c r="K187" s="87"/>
      <c r="L187" s="87"/>
      <c r="M187" s="71"/>
      <c r="N187" s="128"/>
      <c r="O187" s="128"/>
      <c r="P187" s="128"/>
      <c r="Q187" s="128"/>
    </row>
    <row r="188" spans="2:17" x14ac:dyDescent="0.2">
      <c r="E188" s="49"/>
      <c r="F188" s="21"/>
      <c r="G188" s="21"/>
      <c r="H188" s="21"/>
      <c r="I188" s="50"/>
      <c r="J188" s="50"/>
      <c r="K188" s="50"/>
      <c r="L188" s="50"/>
    </row>
    <row r="189" spans="2:17" ht="12" x14ac:dyDescent="0.2">
      <c r="B189" s="356" t="s">
        <v>82</v>
      </c>
      <c r="C189" s="356"/>
      <c r="D189" s="356"/>
      <c r="E189" s="356"/>
      <c r="F189" s="356"/>
      <c r="G189" s="356"/>
      <c r="H189" s="356"/>
      <c r="I189" s="356"/>
      <c r="J189" s="71"/>
      <c r="K189" s="71"/>
      <c r="L189" s="71"/>
      <c r="M189" s="71"/>
      <c r="N189" s="71"/>
      <c r="O189" s="71"/>
      <c r="P189" s="71"/>
      <c r="Q189" s="71"/>
    </row>
    <row r="190" spans="2:17" x14ac:dyDescent="0.2">
      <c r="E190" s="1"/>
    </row>
    <row r="191" spans="2:17" ht="11.25" customHeight="1" x14ac:dyDescent="0.2">
      <c r="B191" s="357" t="s">
        <v>83</v>
      </c>
      <c r="C191" s="358"/>
      <c r="D191" s="358"/>
      <c r="E191" s="358"/>
      <c r="F191" s="358"/>
      <c r="G191" s="194" t="s">
        <v>11</v>
      </c>
      <c r="H191" s="194" t="s">
        <v>73</v>
      </c>
      <c r="I191" s="195" t="s">
        <v>11</v>
      </c>
      <c r="J191" s="72"/>
      <c r="K191" s="89"/>
      <c r="L191" s="89"/>
      <c r="O191" s="72"/>
      <c r="P191" s="72"/>
      <c r="Q191" s="72"/>
    </row>
    <row r="192" spans="2:17" ht="12" x14ac:dyDescent="0.2">
      <c r="B192" s="359"/>
      <c r="C192" s="360"/>
      <c r="D192" s="360"/>
      <c r="E192" s="360"/>
      <c r="F192" s="360"/>
      <c r="G192" s="196" t="s">
        <v>84</v>
      </c>
      <c r="H192" s="196" t="s">
        <v>85</v>
      </c>
      <c r="I192" s="197" t="s">
        <v>78</v>
      </c>
      <c r="J192" s="72"/>
      <c r="K192" s="89"/>
      <c r="L192" s="89"/>
      <c r="O192" s="72"/>
      <c r="P192" s="72"/>
      <c r="Q192" s="72"/>
    </row>
    <row r="193" spans="2:17" x14ac:dyDescent="0.2">
      <c r="B193" s="198" t="s">
        <v>86</v>
      </c>
      <c r="C193" s="199"/>
      <c r="D193" s="199"/>
      <c r="E193" s="200"/>
      <c r="F193" s="34"/>
      <c r="G193" s="201">
        <f>+IF(EA32-48&lt;0,0,EA32-48)</f>
        <v>0</v>
      </c>
      <c r="H193" s="202">
        <v>75</v>
      </c>
      <c r="I193" s="203">
        <f>G193*H193</f>
        <v>0</v>
      </c>
      <c r="J193" s="72" t="s">
        <v>151</v>
      </c>
      <c r="K193" s="91"/>
      <c r="L193" s="91"/>
      <c r="O193" s="31"/>
      <c r="P193" s="31"/>
      <c r="Q193" s="31"/>
    </row>
    <row r="194" spans="2:17" x14ac:dyDescent="0.2">
      <c r="B194" s="1" t="s">
        <v>33</v>
      </c>
      <c r="C194" s="199"/>
      <c r="D194" s="199"/>
      <c r="E194" s="200"/>
      <c r="F194" s="34"/>
      <c r="G194" s="201">
        <f>+EA37</f>
        <v>2</v>
      </c>
      <c r="H194" s="202">
        <v>100</v>
      </c>
      <c r="I194" s="203">
        <f>G194*H194</f>
        <v>200</v>
      </c>
      <c r="J194" s="90"/>
      <c r="K194" s="91"/>
      <c r="L194" s="91"/>
      <c r="O194" s="31"/>
      <c r="P194" s="31"/>
      <c r="Q194" s="31"/>
    </row>
    <row r="195" spans="2:17" hidden="1" x14ac:dyDescent="0.2">
      <c r="B195" s="1" t="s">
        <v>34</v>
      </c>
      <c r="C195" s="199"/>
      <c r="D195" s="199"/>
      <c r="E195" s="199"/>
      <c r="F195" s="34"/>
      <c r="G195" s="201">
        <f>+EA38</f>
        <v>0</v>
      </c>
      <c r="H195" s="202">
        <v>100</v>
      </c>
      <c r="I195" s="203">
        <f>+G195*H195</f>
        <v>0</v>
      </c>
      <c r="J195" s="34"/>
      <c r="K195" s="50"/>
      <c r="L195" s="50"/>
      <c r="O195" s="31"/>
      <c r="P195" s="31"/>
      <c r="Q195" s="31"/>
    </row>
    <row r="196" spans="2:17" hidden="1" x14ac:dyDescent="0.2">
      <c r="B196" s="1" t="s">
        <v>35</v>
      </c>
      <c r="C196" s="199"/>
      <c r="D196" s="199"/>
      <c r="E196" s="199"/>
      <c r="F196" s="34"/>
      <c r="G196" s="201">
        <f>+EA39</f>
        <v>0</v>
      </c>
      <c r="H196" s="202">
        <v>100</v>
      </c>
      <c r="I196" s="203">
        <f t="shared" ref="I196:I204" si="12">+G196*H196</f>
        <v>0</v>
      </c>
      <c r="J196" s="34"/>
      <c r="K196" s="50"/>
      <c r="L196" s="50"/>
      <c r="O196" s="31"/>
      <c r="P196" s="31"/>
      <c r="Q196" s="31"/>
    </row>
    <row r="197" spans="2:17" hidden="1" x14ac:dyDescent="0.2">
      <c r="B197" s="1" t="s">
        <v>36</v>
      </c>
      <c r="C197" s="199"/>
      <c r="D197" s="199"/>
      <c r="E197" s="200"/>
      <c r="F197" s="34"/>
      <c r="G197" s="201">
        <f>+EA40</f>
        <v>0</v>
      </c>
      <c r="H197" s="202">
        <v>100</v>
      </c>
      <c r="I197" s="203">
        <f t="shared" si="12"/>
        <v>0</v>
      </c>
      <c r="J197" s="34"/>
      <c r="K197" s="50"/>
      <c r="L197" s="50"/>
      <c r="O197" s="31"/>
      <c r="P197" s="31"/>
      <c r="Q197" s="31"/>
    </row>
    <row r="198" spans="2:17" hidden="1" x14ac:dyDescent="0.2">
      <c r="B198" s="1" t="s">
        <v>132</v>
      </c>
      <c r="G198" s="201">
        <f>+EA44</f>
        <v>0</v>
      </c>
      <c r="H198" s="202">
        <v>100</v>
      </c>
      <c r="I198" s="203">
        <f t="shared" si="12"/>
        <v>0</v>
      </c>
      <c r="J198" s="34"/>
      <c r="K198" s="50"/>
      <c r="L198" s="50"/>
      <c r="O198" s="31"/>
      <c r="P198" s="31"/>
      <c r="Q198" s="31"/>
    </row>
    <row r="199" spans="2:17" x14ac:dyDescent="0.2">
      <c r="B199" s="1" t="s">
        <v>40</v>
      </c>
      <c r="C199" s="204"/>
      <c r="D199" s="199"/>
      <c r="E199" s="199"/>
      <c r="F199" s="34"/>
      <c r="G199" s="201">
        <f>+EA45</f>
        <v>56.5</v>
      </c>
      <c r="H199" s="121">
        <v>75</v>
      </c>
      <c r="I199" s="203">
        <f t="shared" si="12"/>
        <v>4237.5</v>
      </c>
      <c r="J199" s="34"/>
      <c r="K199" s="50"/>
      <c r="L199" s="50"/>
      <c r="O199" s="31"/>
      <c r="P199" s="31"/>
      <c r="Q199" s="31"/>
    </row>
    <row r="200" spans="2:17" hidden="1" x14ac:dyDescent="0.2">
      <c r="B200" s="1" t="s">
        <v>41</v>
      </c>
      <c r="C200" s="204"/>
      <c r="D200" s="199"/>
      <c r="E200" s="199"/>
      <c r="F200" s="34"/>
      <c r="G200" s="201">
        <f>+EA46</f>
        <v>0</v>
      </c>
      <c r="H200" s="121">
        <v>100</v>
      </c>
      <c r="I200" s="203">
        <f t="shared" si="12"/>
        <v>0</v>
      </c>
      <c r="J200" s="34"/>
      <c r="K200" s="50"/>
      <c r="L200" s="50"/>
      <c r="O200" s="31"/>
      <c r="P200" s="31"/>
      <c r="Q200" s="31"/>
    </row>
    <row r="201" spans="2:17" x14ac:dyDescent="0.2">
      <c r="B201" s="1" t="s">
        <v>38</v>
      </c>
      <c r="C201" s="204"/>
      <c r="D201" s="199"/>
      <c r="E201" s="199"/>
      <c r="F201" s="34"/>
      <c r="G201" s="201">
        <f>+EA43</f>
        <v>5</v>
      </c>
      <c r="H201" s="121">
        <v>100</v>
      </c>
      <c r="I201" s="203">
        <f t="shared" si="12"/>
        <v>500</v>
      </c>
      <c r="J201" s="34"/>
      <c r="K201" s="50"/>
      <c r="L201" s="50"/>
      <c r="O201" s="31"/>
      <c r="P201" s="31"/>
      <c r="Q201" s="31"/>
    </row>
    <row r="202" spans="2:17" hidden="1" x14ac:dyDescent="0.2">
      <c r="B202" s="1" t="s">
        <v>44</v>
      </c>
      <c r="G202" s="201">
        <f>+EA50</f>
        <v>0</v>
      </c>
      <c r="H202" s="205">
        <v>100</v>
      </c>
      <c r="I202" s="203">
        <f t="shared" si="12"/>
        <v>0</v>
      </c>
      <c r="J202" s="34"/>
      <c r="K202" s="50"/>
      <c r="L202" s="50"/>
      <c r="O202" s="31"/>
      <c r="P202" s="31"/>
      <c r="Q202" s="31"/>
    </row>
    <row r="203" spans="2:17" hidden="1" x14ac:dyDescent="0.2">
      <c r="B203" s="1" t="s">
        <v>123</v>
      </c>
      <c r="G203" s="201">
        <v>0</v>
      </c>
      <c r="H203" s="205">
        <v>100</v>
      </c>
      <c r="I203" s="203">
        <f t="shared" si="12"/>
        <v>0</v>
      </c>
      <c r="J203" s="34"/>
      <c r="K203" s="50"/>
      <c r="L203" s="50"/>
      <c r="O203" s="31"/>
      <c r="P203" s="31"/>
      <c r="Q203" s="31"/>
    </row>
    <row r="204" spans="2:17" hidden="1" x14ac:dyDescent="0.2">
      <c r="B204" s="1" t="s">
        <v>137</v>
      </c>
      <c r="G204" s="201">
        <f>+EA52</f>
        <v>0</v>
      </c>
      <c r="H204" s="205">
        <v>100</v>
      </c>
      <c r="I204" s="203">
        <f t="shared" si="12"/>
        <v>0</v>
      </c>
      <c r="J204" s="34"/>
      <c r="K204" s="50"/>
      <c r="L204" s="50"/>
      <c r="O204" s="31"/>
      <c r="P204" s="31"/>
      <c r="Q204" s="31"/>
    </row>
    <row r="205" spans="2:17" x14ac:dyDescent="0.2">
      <c r="B205" s="1" t="s">
        <v>128</v>
      </c>
      <c r="G205" s="201">
        <f>+EA53</f>
        <v>12</v>
      </c>
      <c r="H205" s="121">
        <v>100</v>
      </c>
      <c r="I205" s="203">
        <f>+G205*H205</f>
        <v>1200</v>
      </c>
      <c r="J205" s="34"/>
      <c r="K205" s="50"/>
      <c r="L205" s="50"/>
      <c r="O205" s="31"/>
      <c r="P205" s="31"/>
      <c r="Q205" s="31"/>
    </row>
    <row r="206" spans="2:17" ht="12" x14ac:dyDescent="0.2">
      <c r="B206" s="187" t="s">
        <v>87</v>
      </c>
      <c r="C206" s="187"/>
      <c r="D206" s="187"/>
      <c r="E206" s="188"/>
      <c r="F206" s="188"/>
      <c r="G206" s="188" t="s">
        <v>139</v>
      </c>
      <c r="H206" s="188" t="s">
        <v>139</v>
      </c>
      <c r="I206" s="193">
        <f>SUM(I193:I205)</f>
        <v>6137.5</v>
      </c>
      <c r="J206" s="264"/>
      <c r="K206" s="87"/>
      <c r="L206" s="87"/>
      <c r="M206" s="71"/>
      <c r="O206" s="84"/>
      <c r="P206" s="84"/>
      <c r="Q206" s="84"/>
    </row>
    <row r="207" spans="2:17" ht="12" x14ac:dyDescent="0.2">
      <c r="B207" s="71"/>
      <c r="C207" s="71"/>
      <c r="D207" s="71"/>
      <c r="E207" s="85"/>
      <c r="F207" s="85"/>
      <c r="G207" s="85"/>
      <c r="H207" s="85"/>
      <c r="I207" s="87"/>
      <c r="J207" s="87"/>
      <c r="K207" s="87"/>
      <c r="L207" s="87"/>
      <c r="M207" s="71"/>
      <c r="N207" s="128"/>
      <c r="O207" s="128"/>
      <c r="P207" s="128"/>
      <c r="Q207" s="128"/>
    </row>
    <row r="208" spans="2:17" ht="12" x14ac:dyDescent="0.2">
      <c r="B208" s="71"/>
      <c r="C208" s="71"/>
      <c r="D208" s="71"/>
      <c r="E208" s="85"/>
      <c r="F208" s="85"/>
      <c r="G208" s="85"/>
      <c r="H208" s="85"/>
      <c r="I208" s="87"/>
      <c r="J208" s="87"/>
      <c r="K208" s="87"/>
      <c r="L208" s="87"/>
      <c r="M208" s="71"/>
      <c r="N208" s="128"/>
      <c r="O208" s="128"/>
      <c r="P208" s="128"/>
      <c r="Q208" s="128"/>
    </row>
    <row r="209" spans="2:17" hidden="1" x14ac:dyDescent="0.2"/>
    <row r="210" spans="2:17" ht="12.75" customHeight="1" x14ac:dyDescent="0.2">
      <c r="B210" s="361" t="s">
        <v>88</v>
      </c>
      <c r="C210" s="337"/>
      <c r="D210" s="337"/>
      <c r="E210" s="337"/>
      <c r="F210" s="337"/>
      <c r="G210" s="337"/>
      <c r="H210" s="337"/>
      <c r="I210" s="362"/>
      <c r="J210" s="71"/>
      <c r="K210" s="71"/>
      <c r="L210" s="71"/>
      <c r="M210" s="71"/>
      <c r="N210" s="71"/>
      <c r="O210" s="71"/>
      <c r="P210" s="71"/>
      <c r="Q210" s="71"/>
    </row>
    <row r="212" spans="2:17" ht="12" customHeight="1" x14ac:dyDescent="0.2">
      <c r="B212" s="357" t="s">
        <v>83</v>
      </c>
      <c r="C212" s="358"/>
      <c r="D212" s="358"/>
      <c r="E212" s="358"/>
      <c r="F212" s="358"/>
      <c r="G212" s="358" t="s">
        <v>89</v>
      </c>
      <c r="H212" s="194" t="s">
        <v>73</v>
      </c>
      <c r="I212" s="195" t="s">
        <v>11</v>
      </c>
      <c r="K212" s="72"/>
      <c r="L212" s="72"/>
      <c r="M212" s="72"/>
      <c r="O212" s="72"/>
      <c r="P212" s="72"/>
      <c r="Q212" s="72"/>
    </row>
    <row r="213" spans="2:17" ht="12" x14ac:dyDescent="0.2">
      <c r="B213" s="359"/>
      <c r="C213" s="360"/>
      <c r="D213" s="360"/>
      <c r="E213" s="360"/>
      <c r="F213" s="360"/>
      <c r="G213" s="360"/>
      <c r="H213" s="196" t="s">
        <v>90</v>
      </c>
      <c r="I213" s="197" t="s">
        <v>78</v>
      </c>
      <c r="K213" s="72"/>
      <c r="L213" s="72"/>
      <c r="M213" s="72"/>
      <c r="O213" s="72"/>
      <c r="P213" s="72"/>
      <c r="Q213" s="72"/>
    </row>
    <row r="214" spans="2:17" hidden="1" x14ac:dyDescent="0.2">
      <c r="B214" s="204" t="s">
        <v>146</v>
      </c>
      <c r="C214" s="199"/>
      <c r="D214" s="199"/>
      <c r="E214" s="206"/>
      <c r="F214" s="199"/>
      <c r="G214" s="207">
        <v>0</v>
      </c>
      <c r="H214" s="208">
        <f>112.33*50%</f>
        <v>56.164999999999999</v>
      </c>
      <c r="I214" s="203">
        <f>H214*G214</f>
        <v>0</v>
      </c>
      <c r="K214" s="34"/>
      <c r="L214" s="34"/>
      <c r="M214" s="34"/>
      <c r="O214" s="31"/>
      <c r="P214" s="31"/>
      <c r="Q214" s="31"/>
    </row>
    <row r="215" spans="2:17" hidden="1" x14ac:dyDescent="0.2">
      <c r="B215" s="204" t="s">
        <v>49</v>
      </c>
      <c r="C215" s="199"/>
      <c r="D215" s="199"/>
      <c r="E215" s="206"/>
      <c r="F215" s="199"/>
      <c r="G215" s="207"/>
      <c r="H215" s="209">
        <v>98.68</v>
      </c>
      <c r="I215" s="203">
        <f t="shared" ref="I215:I223" si="13">H215*G215</f>
        <v>0</v>
      </c>
      <c r="K215" s="101"/>
      <c r="L215" s="101"/>
      <c r="M215" s="101"/>
      <c r="O215" s="31"/>
      <c r="P215" s="31"/>
      <c r="Q215" s="31"/>
    </row>
    <row r="216" spans="2:17" hidden="1" x14ac:dyDescent="0.2">
      <c r="B216" s="204" t="s">
        <v>50</v>
      </c>
      <c r="C216" s="199"/>
      <c r="D216" s="199"/>
      <c r="E216" s="206"/>
      <c r="F216" s="199"/>
      <c r="G216" s="207"/>
      <c r="H216" s="208"/>
      <c r="I216" s="203">
        <f t="shared" si="13"/>
        <v>0</v>
      </c>
      <c r="K216" s="34"/>
      <c r="L216" s="34"/>
      <c r="M216" s="34"/>
      <c r="O216" s="31"/>
      <c r="P216" s="31"/>
      <c r="Q216" s="31"/>
    </row>
    <row r="217" spans="2:17" hidden="1" x14ac:dyDescent="0.2">
      <c r="B217" s="204" t="s">
        <v>120</v>
      </c>
      <c r="C217" s="199"/>
      <c r="D217" s="199"/>
      <c r="E217" s="206"/>
      <c r="F217" s="199"/>
      <c r="G217" s="207"/>
      <c r="H217" s="208">
        <v>17.98</v>
      </c>
      <c r="I217" s="203">
        <f t="shared" si="13"/>
        <v>0</v>
      </c>
      <c r="K217" s="34"/>
      <c r="L217" s="34"/>
      <c r="M217" s="34"/>
      <c r="O217" s="31"/>
      <c r="P217" s="31"/>
      <c r="Q217" s="31"/>
    </row>
    <row r="218" spans="2:17" hidden="1" x14ac:dyDescent="0.2">
      <c r="B218" s="204" t="s">
        <v>122</v>
      </c>
      <c r="C218" s="199"/>
      <c r="D218" s="199"/>
      <c r="E218" s="206"/>
      <c r="F218" s="199"/>
      <c r="G218" s="207"/>
      <c r="H218" s="208"/>
      <c r="I218" s="203">
        <f t="shared" si="13"/>
        <v>0</v>
      </c>
      <c r="K218" s="34"/>
      <c r="L218" s="34"/>
      <c r="M218" s="34"/>
      <c r="O218" s="31"/>
      <c r="P218" s="31"/>
      <c r="Q218" s="31"/>
    </row>
    <row r="219" spans="2:17" hidden="1" x14ac:dyDescent="0.2">
      <c r="B219" s="204" t="s">
        <v>135</v>
      </c>
      <c r="C219" s="199"/>
      <c r="D219" s="199"/>
      <c r="E219" s="206"/>
      <c r="F219" s="199"/>
      <c r="G219" s="207"/>
      <c r="H219" s="208"/>
      <c r="I219" s="203">
        <f t="shared" si="13"/>
        <v>0</v>
      </c>
      <c r="K219" s="34"/>
      <c r="L219" s="34"/>
      <c r="M219" s="34"/>
      <c r="O219" s="31"/>
      <c r="P219" s="31"/>
      <c r="Q219" s="31"/>
    </row>
    <row r="220" spans="2:17" hidden="1" x14ac:dyDescent="0.2">
      <c r="B220" s="204" t="s">
        <v>119</v>
      </c>
      <c r="C220" s="199"/>
      <c r="D220" s="199"/>
      <c r="E220" s="206"/>
      <c r="F220" s="199"/>
      <c r="G220" s="207"/>
      <c r="H220" s="208">
        <v>117.96</v>
      </c>
      <c r="I220" s="203">
        <f t="shared" si="13"/>
        <v>0</v>
      </c>
      <c r="K220" s="34"/>
      <c r="L220" s="34"/>
      <c r="M220" s="34"/>
      <c r="O220" s="31"/>
      <c r="P220" s="31"/>
      <c r="Q220" s="31"/>
    </row>
    <row r="221" spans="2:17" hidden="1" x14ac:dyDescent="0.2">
      <c r="B221" s="204" t="s">
        <v>121</v>
      </c>
      <c r="C221" s="199"/>
      <c r="D221" s="199"/>
      <c r="E221" s="206"/>
      <c r="F221" s="199"/>
      <c r="G221" s="207"/>
      <c r="H221" s="208">
        <v>115</v>
      </c>
      <c r="I221" s="203">
        <f t="shared" si="13"/>
        <v>0</v>
      </c>
      <c r="K221" s="34"/>
      <c r="L221" s="34"/>
      <c r="M221" s="34"/>
      <c r="O221" s="31"/>
      <c r="P221" s="31"/>
      <c r="Q221" s="31"/>
    </row>
    <row r="222" spans="2:17" hidden="1" x14ac:dyDescent="0.2">
      <c r="B222" s="204" t="s">
        <v>54</v>
      </c>
      <c r="C222" s="199"/>
      <c r="D222" s="199"/>
      <c r="E222" s="206"/>
      <c r="F222" s="199"/>
      <c r="G222" s="207"/>
      <c r="H222" s="208">
        <v>92.05</v>
      </c>
      <c r="I222" s="203">
        <f t="shared" si="13"/>
        <v>0</v>
      </c>
      <c r="K222" s="34"/>
      <c r="L222" s="34"/>
      <c r="M222" s="34"/>
      <c r="O222" s="31"/>
      <c r="P222" s="31"/>
      <c r="Q222" s="31"/>
    </row>
    <row r="223" spans="2:17" hidden="1" x14ac:dyDescent="0.2">
      <c r="B223" s="204" t="s">
        <v>134</v>
      </c>
      <c r="C223" s="199"/>
      <c r="D223" s="207"/>
      <c r="E223" s="206"/>
      <c r="F223" s="199"/>
      <c r="G223" s="207">
        <v>0</v>
      </c>
      <c r="H223" s="206"/>
      <c r="I223" s="203">
        <f t="shared" si="13"/>
        <v>0</v>
      </c>
      <c r="K223" s="34"/>
      <c r="L223" s="34"/>
      <c r="M223" s="34"/>
      <c r="O223" s="31"/>
      <c r="P223" s="31"/>
      <c r="Q223" s="31"/>
    </row>
    <row r="224" spans="2:17" hidden="1" x14ac:dyDescent="0.2">
      <c r="B224" s="92" t="s">
        <v>91</v>
      </c>
      <c r="C224" s="93">
        <v>0.1</v>
      </c>
      <c r="D224" s="93"/>
      <c r="E224" s="94"/>
      <c r="F224" s="95"/>
      <c r="G224" s="95"/>
      <c r="H224" s="95"/>
      <c r="I224" s="203">
        <f>SUM(I214:I223)*10%</f>
        <v>0</v>
      </c>
      <c r="O224" s="31"/>
      <c r="P224" s="31"/>
      <c r="Q224" s="31"/>
    </row>
    <row r="225" spans="2:17" ht="11.25" customHeight="1" x14ac:dyDescent="0.2">
      <c r="C225" s="96"/>
      <c r="D225" s="96"/>
      <c r="N225" s="127"/>
      <c r="O225" s="127"/>
      <c r="P225" s="127"/>
      <c r="Q225" s="127"/>
    </row>
    <row r="226" spans="2:17" ht="12" x14ac:dyDescent="0.2">
      <c r="B226" s="187" t="s">
        <v>92</v>
      </c>
      <c r="C226" s="187"/>
      <c r="D226" s="187"/>
      <c r="E226" s="188"/>
      <c r="F226" s="188"/>
      <c r="G226" s="188"/>
      <c r="H226" s="188"/>
      <c r="I226" s="210">
        <f>+SUM(I214:I225)</f>
        <v>0</v>
      </c>
      <c r="J226" s="87"/>
      <c r="K226" s="87"/>
      <c r="L226" s="87"/>
      <c r="M226" s="71"/>
      <c r="N226" s="363">
        <f>SUM(I214:Q224)</f>
        <v>0</v>
      </c>
      <c r="O226" s="363"/>
      <c r="P226" s="363"/>
      <c r="Q226" s="363"/>
    </row>
    <row r="227" spans="2:17" ht="12" x14ac:dyDescent="0.2">
      <c r="B227" s="71"/>
      <c r="C227" s="71"/>
      <c r="D227" s="71"/>
      <c r="E227" s="85"/>
      <c r="F227" s="85"/>
      <c r="G227" s="85"/>
      <c r="H227" s="85"/>
      <c r="I227" s="87"/>
      <c r="J227" s="87"/>
      <c r="K227" s="87"/>
      <c r="L227" s="87"/>
      <c r="M227" s="71"/>
      <c r="N227" s="128"/>
      <c r="O227" s="128"/>
      <c r="P227" s="128"/>
      <c r="Q227" s="128"/>
    </row>
    <row r="228" spans="2:17" ht="12" x14ac:dyDescent="0.2">
      <c r="B228" s="71"/>
      <c r="C228" s="71"/>
      <c r="D228" s="71"/>
      <c r="E228" s="85"/>
      <c r="F228" s="85"/>
      <c r="G228" s="85"/>
      <c r="H228" s="97"/>
      <c r="I228" s="87"/>
      <c r="J228" s="87"/>
      <c r="K228" s="87"/>
      <c r="L228" s="87"/>
      <c r="M228" s="71"/>
      <c r="N228" s="128"/>
      <c r="O228" s="128"/>
      <c r="P228" s="128"/>
      <c r="Q228" s="128"/>
    </row>
    <row r="229" spans="2:17" x14ac:dyDescent="0.2">
      <c r="N229" s="127"/>
      <c r="O229" s="127"/>
      <c r="P229" s="127"/>
      <c r="Q229" s="127"/>
    </row>
    <row r="230" spans="2:17" ht="12" x14ac:dyDescent="0.2">
      <c r="B230" s="337" t="s">
        <v>93</v>
      </c>
      <c r="C230" s="337"/>
      <c r="D230" s="337"/>
      <c r="E230" s="337"/>
      <c r="F230" s="337"/>
      <c r="G230" s="337"/>
      <c r="H230" s="337"/>
      <c r="I230" s="337"/>
      <c r="J230" s="71"/>
      <c r="K230" s="71"/>
      <c r="L230" s="71"/>
      <c r="M230" s="71"/>
      <c r="N230" s="71"/>
      <c r="O230" s="71"/>
      <c r="P230" s="71"/>
      <c r="Q230" s="71"/>
    </row>
    <row r="231" spans="2:17" x14ac:dyDescent="0.2">
      <c r="B231" s="95"/>
      <c r="C231" s="95"/>
      <c r="D231" s="95"/>
      <c r="E231" s="94"/>
      <c r="F231" s="95"/>
      <c r="G231" s="95"/>
      <c r="H231" s="95"/>
      <c r="I231" s="95"/>
      <c r="N231" s="127"/>
      <c r="O231" s="127"/>
      <c r="P231" s="127"/>
      <c r="Q231" s="127"/>
    </row>
    <row r="232" spans="2:17" ht="12" x14ac:dyDescent="0.2">
      <c r="B232" s="211" t="s">
        <v>83</v>
      </c>
      <c r="C232" s="188"/>
      <c r="D232" s="188"/>
      <c r="E232" s="188"/>
      <c r="F232" s="188" t="s">
        <v>94</v>
      </c>
      <c r="G232" s="188" t="s">
        <v>9</v>
      </c>
      <c r="H232" s="188" t="s">
        <v>73</v>
      </c>
      <c r="I232" s="188" t="s">
        <v>11</v>
      </c>
      <c r="K232" s="72"/>
      <c r="L232" s="72"/>
      <c r="M232" s="72"/>
      <c r="O232" s="72"/>
      <c r="P232" s="127"/>
      <c r="Q232" s="72"/>
    </row>
    <row r="233" spans="2:17" ht="12" x14ac:dyDescent="0.2">
      <c r="B233" s="188"/>
      <c r="C233" s="188"/>
      <c r="D233" s="188"/>
      <c r="E233" s="188"/>
      <c r="F233" s="188" t="s">
        <v>95</v>
      </c>
      <c r="G233" s="188" t="s">
        <v>90</v>
      </c>
      <c r="H233" s="188" t="s">
        <v>96</v>
      </c>
      <c r="I233" s="188" t="s">
        <v>78</v>
      </c>
      <c r="K233" s="72"/>
      <c r="L233" s="72"/>
      <c r="M233" s="72"/>
      <c r="O233" s="72"/>
      <c r="P233" s="72"/>
      <c r="Q233" s="72"/>
    </row>
    <row r="234" spans="2:17" hidden="1" x14ac:dyDescent="0.2">
      <c r="B234" s="204" t="s">
        <v>97</v>
      </c>
      <c r="C234" s="199"/>
      <c r="D234" s="199"/>
      <c r="E234" s="199"/>
      <c r="F234" s="199" t="s">
        <v>98</v>
      </c>
      <c r="G234" s="212">
        <v>0</v>
      </c>
      <c r="H234" s="208">
        <v>3500</v>
      </c>
      <c r="I234" s="203">
        <f>G234*H234</f>
        <v>0</v>
      </c>
      <c r="K234" s="34"/>
      <c r="L234" s="34"/>
      <c r="M234" s="34"/>
      <c r="O234" s="31"/>
      <c r="P234" s="31"/>
      <c r="Q234" s="31"/>
    </row>
    <row r="235" spans="2:17" hidden="1" x14ac:dyDescent="0.2">
      <c r="B235" s="204" t="s">
        <v>99</v>
      </c>
      <c r="C235" s="199"/>
      <c r="D235" s="199"/>
      <c r="E235" s="199"/>
      <c r="F235" s="199" t="s">
        <v>98</v>
      </c>
      <c r="G235" s="212"/>
      <c r="H235" s="213"/>
      <c r="I235" s="203">
        <f t="shared" ref="I235:I255" si="14">G235*H235</f>
        <v>0</v>
      </c>
      <c r="K235" s="34"/>
      <c r="L235" s="34"/>
      <c r="M235" s="34"/>
      <c r="O235" s="31"/>
      <c r="P235" s="31"/>
      <c r="Q235" s="31"/>
    </row>
    <row r="236" spans="2:17" x14ac:dyDescent="0.2">
      <c r="B236" s="111" t="s">
        <v>127</v>
      </c>
      <c r="C236" s="112"/>
      <c r="D236" s="112"/>
      <c r="E236" s="112"/>
      <c r="F236" s="112" t="s">
        <v>101</v>
      </c>
      <c r="G236" s="113">
        <v>16</v>
      </c>
      <c r="H236" s="124">
        <f>3000/31</f>
        <v>96.774193548387103</v>
      </c>
      <c r="I236" s="122">
        <f>G236*H236</f>
        <v>1548.3870967741937</v>
      </c>
      <c r="J236" s="1" t="s">
        <v>145</v>
      </c>
      <c r="K236" s="34"/>
      <c r="L236" s="34"/>
      <c r="M236" s="34"/>
      <c r="O236" s="31"/>
      <c r="P236" s="31"/>
      <c r="Q236" s="31"/>
    </row>
    <row r="237" spans="2:17" x14ac:dyDescent="0.2">
      <c r="B237" s="111" t="s">
        <v>130</v>
      </c>
      <c r="C237" s="112"/>
      <c r="D237" s="112"/>
      <c r="E237" s="112"/>
      <c r="F237" s="112" t="s">
        <v>101</v>
      </c>
      <c r="G237" s="113">
        <f>16*2</f>
        <v>32</v>
      </c>
      <c r="H237" s="117">
        <f>8340/31</f>
        <v>269.03225806451616</v>
      </c>
      <c r="I237" s="122">
        <f>(G237*H237)*1.1</f>
        <v>9469.9354838709696</v>
      </c>
      <c r="J237" s="1" t="s">
        <v>144</v>
      </c>
      <c r="K237" s="34"/>
      <c r="L237" s="34"/>
      <c r="M237" s="34"/>
      <c r="O237" s="31"/>
      <c r="P237" s="31"/>
      <c r="Q237" s="31"/>
    </row>
    <row r="238" spans="2:17" x14ac:dyDescent="0.2">
      <c r="B238" s="204" t="s">
        <v>100</v>
      </c>
      <c r="C238" s="199"/>
      <c r="D238" s="199"/>
      <c r="E238" s="199"/>
      <c r="F238" s="199" t="s">
        <v>101</v>
      </c>
      <c r="G238" s="214">
        <v>16</v>
      </c>
      <c r="H238" s="213">
        <f>3500/31</f>
        <v>112.90322580645162</v>
      </c>
      <c r="I238" s="203">
        <f t="shared" ref="I238:I239" si="15">G238*H238</f>
        <v>1806.4516129032259</v>
      </c>
      <c r="K238" s="34"/>
      <c r="L238" s="34"/>
      <c r="M238" s="34"/>
      <c r="O238" s="31"/>
      <c r="P238" s="31"/>
      <c r="Q238" s="31"/>
    </row>
    <row r="239" spans="2:17" x14ac:dyDescent="0.2">
      <c r="B239" s="204" t="s">
        <v>102</v>
      </c>
      <c r="C239" s="199"/>
      <c r="D239" s="199"/>
      <c r="E239" s="199"/>
      <c r="F239" s="199" t="s">
        <v>101</v>
      </c>
      <c r="G239" s="214">
        <v>16</v>
      </c>
      <c r="H239" s="213">
        <f>540/31</f>
        <v>17.419354838709676</v>
      </c>
      <c r="I239" s="203">
        <f t="shared" si="15"/>
        <v>278.70967741935482</v>
      </c>
      <c r="K239" s="34"/>
      <c r="L239" s="34"/>
      <c r="M239" s="34"/>
      <c r="O239" s="31"/>
      <c r="P239" s="31"/>
      <c r="Q239" s="31"/>
    </row>
    <row r="240" spans="2:17" hidden="1" x14ac:dyDescent="0.2">
      <c r="B240" s="204" t="s">
        <v>126</v>
      </c>
      <c r="C240" s="199"/>
      <c r="D240" s="199"/>
      <c r="E240" s="199"/>
      <c r="F240" s="199" t="s">
        <v>101</v>
      </c>
      <c r="G240" s="214"/>
      <c r="H240" s="213">
        <f>3500/31</f>
        <v>112.90322580645162</v>
      </c>
      <c r="I240" s="203">
        <f t="shared" si="14"/>
        <v>0</v>
      </c>
      <c r="K240" s="34"/>
      <c r="L240" s="34"/>
      <c r="M240" s="34"/>
      <c r="O240" s="31"/>
      <c r="P240" s="31"/>
      <c r="Q240" s="31"/>
    </row>
    <row r="241" spans="2:21" x14ac:dyDescent="0.2">
      <c r="B241" s="111" t="s">
        <v>129</v>
      </c>
      <c r="C241" s="112"/>
      <c r="D241" s="112"/>
      <c r="E241" s="112"/>
      <c r="F241" s="112" t="s">
        <v>101</v>
      </c>
      <c r="G241" s="113">
        <f>16*2</f>
        <v>32</v>
      </c>
      <c r="H241" s="117">
        <f>1320/31</f>
        <v>42.58064516129032</v>
      </c>
      <c r="I241" s="123">
        <f>G241*H241*1.1</f>
        <v>1498.8387096774195</v>
      </c>
      <c r="J241" s="1" t="s">
        <v>143</v>
      </c>
      <c r="K241" s="34"/>
      <c r="L241" s="34"/>
      <c r="M241" s="34"/>
      <c r="O241" s="31"/>
      <c r="P241" s="31"/>
      <c r="Q241" s="31"/>
    </row>
    <row r="242" spans="2:21" x14ac:dyDescent="0.2">
      <c r="B242" s="111" t="s">
        <v>131</v>
      </c>
      <c r="C242" s="112"/>
      <c r="D242" s="112"/>
      <c r="E242" s="112"/>
      <c r="F242" s="112" t="s">
        <v>101</v>
      </c>
      <c r="G242" s="113">
        <f>16*2</f>
        <v>32</v>
      </c>
      <c r="H242" s="117">
        <f>3500/31</f>
        <v>112.90322580645162</v>
      </c>
      <c r="I242" s="123">
        <f>G242*H242*1.1</f>
        <v>3974.1935483870971</v>
      </c>
      <c r="J242" s="1" t="s">
        <v>142</v>
      </c>
      <c r="K242" s="34"/>
      <c r="L242" s="34"/>
      <c r="M242" s="34"/>
      <c r="O242" s="31"/>
      <c r="P242" s="31"/>
      <c r="Q242" s="31"/>
    </row>
    <row r="243" spans="2:21" hidden="1" x14ac:dyDescent="0.2">
      <c r="B243" s="204" t="s">
        <v>103</v>
      </c>
      <c r="C243" s="199"/>
      <c r="D243" s="199"/>
      <c r="E243" s="199"/>
      <c r="F243" s="199" t="s">
        <v>98</v>
      </c>
      <c r="G243" s="212"/>
      <c r="H243" s="213"/>
      <c r="I243" s="203">
        <f t="shared" si="14"/>
        <v>0</v>
      </c>
      <c r="K243" s="34"/>
      <c r="L243" s="34"/>
      <c r="M243" s="34"/>
      <c r="O243" s="31"/>
      <c r="P243" s="31"/>
      <c r="Q243" s="31"/>
    </row>
    <row r="244" spans="2:21" hidden="1" x14ac:dyDescent="0.2">
      <c r="B244" s="204" t="s">
        <v>104</v>
      </c>
      <c r="C244" s="199"/>
      <c r="D244" s="199"/>
      <c r="E244" s="215">
        <v>50</v>
      </c>
      <c r="F244" s="199"/>
      <c r="G244" s="212"/>
      <c r="H244" s="213"/>
      <c r="I244" s="203">
        <f t="shared" si="14"/>
        <v>0</v>
      </c>
      <c r="K244" s="34"/>
      <c r="L244" s="34"/>
      <c r="M244" s="34"/>
      <c r="O244" s="31"/>
      <c r="P244" s="31"/>
      <c r="Q244" s="31"/>
    </row>
    <row r="245" spans="2:21" x14ac:dyDescent="0.2">
      <c r="B245" s="111" t="s">
        <v>105</v>
      </c>
      <c r="C245" s="112"/>
      <c r="D245" s="112"/>
      <c r="E245" s="98"/>
      <c r="F245" s="112" t="s">
        <v>98</v>
      </c>
      <c r="G245" s="113">
        <f>16*3</f>
        <v>48</v>
      </c>
      <c r="H245" s="124">
        <f>1500/31</f>
        <v>48.387096774193552</v>
      </c>
      <c r="I245" s="123">
        <f>G245*H245</f>
        <v>2322.5806451612907</v>
      </c>
      <c r="J245" s="1" t="s">
        <v>147</v>
      </c>
      <c r="K245" s="34"/>
      <c r="L245" s="34"/>
      <c r="M245" s="34"/>
      <c r="O245" s="31"/>
      <c r="P245" s="31"/>
      <c r="Q245" s="31"/>
    </row>
    <row r="246" spans="2:21" ht="18" customHeight="1" x14ac:dyDescent="0.2">
      <c r="B246" s="111" t="s">
        <v>106</v>
      </c>
      <c r="C246" s="112"/>
      <c r="D246" s="112"/>
      <c r="E246" s="112"/>
      <c r="F246" s="112" t="s">
        <v>101</v>
      </c>
      <c r="G246" s="113">
        <f>16*6</f>
        <v>96</v>
      </c>
      <c r="H246" s="124">
        <f>1500/31</f>
        <v>48.387096774193552</v>
      </c>
      <c r="I246" s="122">
        <f>G246*H246</f>
        <v>4645.1612903225814</v>
      </c>
      <c r="J246" s="364" t="s">
        <v>150</v>
      </c>
      <c r="K246" s="364"/>
      <c r="L246" s="364"/>
      <c r="M246" s="364"/>
      <c r="N246" s="364"/>
      <c r="O246" s="364"/>
      <c r="P246" s="364"/>
      <c r="Q246" s="364"/>
      <c r="R246" s="364"/>
      <c r="S246" s="364"/>
      <c r="T246" s="364"/>
      <c r="U246" s="364"/>
    </row>
    <row r="247" spans="2:21" ht="15.75" customHeight="1" x14ac:dyDescent="0.2">
      <c r="B247" s="111" t="s">
        <v>107</v>
      </c>
      <c r="C247" s="112"/>
      <c r="D247" s="112"/>
      <c r="E247" s="112"/>
      <c r="F247" s="112" t="s">
        <v>101</v>
      </c>
      <c r="G247" s="113">
        <f>16*3</f>
        <v>48</v>
      </c>
      <c r="H247" s="124">
        <f>1500/31</f>
        <v>48.387096774193552</v>
      </c>
      <c r="I247" s="122">
        <f>G247*H247</f>
        <v>2322.5806451612907</v>
      </c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</row>
    <row r="248" spans="2:21" hidden="1" x14ac:dyDescent="0.2">
      <c r="B248" s="204" t="s">
        <v>108</v>
      </c>
      <c r="C248" s="199"/>
      <c r="D248" s="199"/>
      <c r="E248" s="199"/>
      <c r="F248" s="199" t="s">
        <v>101</v>
      </c>
      <c r="G248" s="212"/>
      <c r="H248" s="213">
        <v>0</v>
      </c>
      <c r="I248" s="203">
        <f t="shared" si="14"/>
        <v>0</v>
      </c>
      <c r="K248" s="34"/>
      <c r="L248" s="34"/>
      <c r="M248" s="34"/>
      <c r="O248" s="31"/>
      <c r="P248" s="31"/>
      <c r="Q248" s="31"/>
    </row>
    <row r="249" spans="2:21" hidden="1" x14ac:dyDescent="0.2">
      <c r="B249" s="204" t="s">
        <v>109</v>
      </c>
      <c r="C249" s="199"/>
      <c r="D249" s="199"/>
      <c r="E249" s="199"/>
      <c r="F249" s="199" t="s">
        <v>101</v>
      </c>
      <c r="G249" s="212">
        <v>0</v>
      </c>
      <c r="H249" s="213">
        <v>0</v>
      </c>
      <c r="I249" s="203">
        <f t="shared" si="14"/>
        <v>0</v>
      </c>
      <c r="K249" s="34"/>
      <c r="L249" s="34"/>
      <c r="M249" s="34"/>
      <c r="O249" s="31"/>
      <c r="P249" s="31"/>
      <c r="Q249" s="31"/>
    </row>
    <row r="250" spans="2:21" hidden="1" x14ac:dyDescent="0.2">
      <c r="B250" s="204" t="s">
        <v>110</v>
      </c>
      <c r="C250" s="216" t="s">
        <v>111</v>
      </c>
      <c r="D250" s="199"/>
      <c r="E250" s="199"/>
      <c r="F250" s="199" t="s">
        <v>101</v>
      </c>
      <c r="G250" s="212"/>
      <c r="H250" s="213"/>
      <c r="I250" s="203">
        <f t="shared" si="14"/>
        <v>0</v>
      </c>
      <c r="K250" s="34"/>
      <c r="L250" s="34"/>
      <c r="M250" s="34"/>
      <c r="O250" s="31"/>
      <c r="P250" s="31"/>
      <c r="Q250" s="31"/>
    </row>
    <row r="251" spans="2:21" hidden="1" x14ac:dyDescent="0.2">
      <c r="B251" s="204" t="s">
        <v>110</v>
      </c>
      <c r="C251" s="216" t="s">
        <v>112</v>
      </c>
      <c r="D251" s="199"/>
      <c r="E251" s="199"/>
      <c r="F251" s="199" t="s">
        <v>101</v>
      </c>
      <c r="G251" s="212"/>
      <c r="H251" s="213">
        <v>0</v>
      </c>
      <c r="I251" s="203">
        <f t="shared" si="14"/>
        <v>0</v>
      </c>
      <c r="K251" s="34"/>
      <c r="L251" s="34"/>
      <c r="M251" s="34"/>
      <c r="O251" s="31"/>
      <c r="P251" s="31"/>
      <c r="Q251" s="31"/>
    </row>
    <row r="252" spans="2:21" hidden="1" x14ac:dyDescent="0.2">
      <c r="B252" s="204" t="s">
        <v>113</v>
      </c>
      <c r="C252" s="199"/>
      <c r="D252" s="199"/>
      <c r="E252" s="199"/>
      <c r="F252" s="199" t="s">
        <v>101</v>
      </c>
      <c r="G252" s="212"/>
      <c r="H252" s="208">
        <v>0</v>
      </c>
      <c r="I252" s="203">
        <f t="shared" si="14"/>
        <v>0</v>
      </c>
      <c r="K252" s="34"/>
      <c r="L252" s="34"/>
      <c r="M252" s="34"/>
      <c r="O252" s="31"/>
      <c r="P252" s="31"/>
      <c r="Q252" s="31"/>
    </row>
    <row r="253" spans="2:21" hidden="1" x14ac:dyDescent="0.2">
      <c r="B253" s="204" t="s">
        <v>114</v>
      </c>
      <c r="C253" s="199"/>
      <c r="D253" s="199"/>
      <c r="E253" s="199"/>
      <c r="F253" s="199" t="s">
        <v>101</v>
      </c>
      <c r="G253" s="212"/>
      <c r="H253" s="208">
        <v>0</v>
      </c>
      <c r="I253" s="203">
        <f t="shared" si="14"/>
        <v>0</v>
      </c>
      <c r="K253" s="34"/>
      <c r="L253" s="34"/>
      <c r="M253" s="34"/>
      <c r="O253" s="31"/>
      <c r="P253" s="31"/>
      <c r="Q253" s="31"/>
    </row>
    <row r="254" spans="2:21" hidden="1" x14ac:dyDescent="0.2">
      <c r="B254" s="204" t="s">
        <v>115</v>
      </c>
      <c r="C254" s="199"/>
      <c r="D254" s="199"/>
      <c r="E254" s="199"/>
      <c r="F254" s="199"/>
      <c r="G254" s="212"/>
      <c r="H254" s="208">
        <v>0</v>
      </c>
      <c r="I254" s="203">
        <f t="shared" si="14"/>
        <v>0</v>
      </c>
      <c r="K254" s="34"/>
      <c r="L254" s="34"/>
      <c r="M254" s="34"/>
      <c r="O254" s="31"/>
      <c r="P254" s="31"/>
      <c r="Q254" s="31"/>
    </row>
    <row r="255" spans="2:21" hidden="1" x14ac:dyDescent="0.2">
      <c r="B255" s="133" t="s">
        <v>133</v>
      </c>
      <c r="E255" s="1"/>
      <c r="F255" s="1" t="s">
        <v>101</v>
      </c>
      <c r="G255" s="132"/>
      <c r="H255" s="34">
        <v>0</v>
      </c>
      <c r="I255" s="203">
        <f t="shared" si="14"/>
        <v>0</v>
      </c>
      <c r="K255" s="34"/>
      <c r="L255" s="34"/>
      <c r="M255" s="34"/>
      <c r="O255" s="31"/>
      <c r="P255" s="31"/>
      <c r="Q255" s="31"/>
    </row>
    <row r="256" spans="2:21" ht="13.5" customHeight="1" x14ac:dyDescent="0.2">
      <c r="B256" s="111" t="s">
        <v>140</v>
      </c>
      <c r="C256" s="112"/>
      <c r="D256" s="112"/>
      <c r="E256" s="112"/>
      <c r="F256" s="112" t="s">
        <v>101</v>
      </c>
      <c r="G256" s="113">
        <v>16</v>
      </c>
      <c r="H256" s="124">
        <f>3035/31</f>
        <v>97.903225806451616</v>
      </c>
      <c r="I256" s="122">
        <f>G256*H256</f>
        <v>1566.4516129032259</v>
      </c>
      <c r="J256" s="1" t="s">
        <v>141</v>
      </c>
      <c r="K256" s="34"/>
      <c r="L256" s="34"/>
      <c r="M256" s="34"/>
      <c r="O256" s="31"/>
      <c r="P256" s="31"/>
      <c r="Q256" s="31"/>
    </row>
    <row r="257" spans="2:17" hidden="1" x14ac:dyDescent="0.2">
      <c r="B257" s="92" t="s">
        <v>91</v>
      </c>
      <c r="C257" s="93">
        <v>0.1</v>
      </c>
      <c r="D257" s="93"/>
      <c r="E257" s="95"/>
      <c r="F257" s="93"/>
      <c r="G257" s="99"/>
      <c r="H257" s="95"/>
      <c r="I257" s="217">
        <v>0</v>
      </c>
      <c r="O257" s="31"/>
      <c r="P257" s="31"/>
      <c r="Q257" s="31"/>
    </row>
    <row r="258" spans="2:17" ht="11.25" customHeight="1" x14ac:dyDescent="0.2">
      <c r="C258" s="96"/>
      <c r="D258" s="96"/>
      <c r="E258" s="1"/>
      <c r="F258" s="96"/>
      <c r="G258" s="96"/>
      <c r="H258" s="96"/>
      <c r="N258" s="127"/>
      <c r="O258" s="127"/>
      <c r="P258" s="127"/>
      <c r="Q258" s="127"/>
    </row>
    <row r="259" spans="2:17" ht="12" x14ac:dyDescent="0.2">
      <c r="B259" s="187" t="s">
        <v>116</v>
      </c>
      <c r="C259" s="187"/>
      <c r="D259" s="187"/>
      <c r="E259" s="188"/>
      <c r="F259" s="188"/>
      <c r="G259" s="188"/>
      <c r="H259" s="188"/>
      <c r="I259" s="210">
        <f>+SUM(I234:I258)</f>
        <v>29433.290322580655</v>
      </c>
      <c r="J259" s="87"/>
      <c r="K259" s="116"/>
      <c r="L259" s="87"/>
      <c r="M259" s="71"/>
      <c r="N259" s="84"/>
      <c r="O259" s="84"/>
      <c r="P259" s="84"/>
      <c r="Q259" s="84"/>
    </row>
    <row r="260" spans="2:17" ht="12" x14ac:dyDescent="0.2">
      <c r="B260" s="71"/>
      <c r="C260" s="71"/>
      <c r="D260" s="71"/>
      <c r="E260" s="85"/>
      <c r="F260" s="85"/>
      <c r="G260" s="85"/>
      <c r="H260" s="85"/>
      <c r="I260" s="87"/>
      <c r="J260" s="87"/>
      <c r="K260" s="116"/>
      <c r="L260" s="87"/>
      <c r="M260" s="71"/>
      <c r="N260" s="128"/>
      <c r="O260" s="128"/>
      <c r="P260" s="128"/>
      <c r="Q260" s="128"/>
    </row>
    <row r="261" spans="2:17" ht="12" x14ac:dyDescent="0.2">
      <c r="B261" s="71"/>
      <c r="C261" s="71"/>
      <c r="D261" s="71"/>
      <c r="E261" s="85"/>
      <c r="F261" s="85"/>
      <c r="G261" s="85"/>
      <c r="H261" s="85"/>
      <c r="I261" s="87"/>
      <c r="J261" s="87"/>
      <c r="K261" s="116"/>
      <c r="L261" s="87"/>
      <c r="M261" s="71"/>
      <c r="N261" s="128"/>
      <c r="O261" s="128"/>
      <c r="P261" s="128"/>
      <c r="Q261" s="128"/>
    </row>
    <row r="263" spans="2:17" ht="12" x14ac:dyDescent="0.2">
      <c r="B263" s="337" t="s">
        <v>117</v>
      </c>
      <c r="C263" s="337"/>
      <c r="D263" s="337"/>
      <c r="E263" s="337"/>
      <c r="F263" s="337"/>
      <c r="G263" s="337"/>
      <c r="H263" s="337"/>
      <c r="I263" s="337"/>
      <c r="J263" s="71"/>
      <c r="K263" s="71"/>
      <c r="L263" s="71"/>
      <c r="M263" s="71"/>
      <c r="N263" s="71"/>
      <c r="O263" s="71"/>
      <c r="P263" s="71"/>
      <c r="Q263" s="71"/>
    </row>
    <row r="264" spans="2:17" ht="12" x14ac:dyDescent="0.2">
      <c r="B264" s="106"/>
      <c r="C264" s="106"/>
      <c r="D264" s="106"/>
      <c r="E264" s="106"/>
      <c r="F264" s="106"/>
      <c r="G264" s="106"/>
      <c r="H264" s="106"/>
      <c r="I264" s="106"/>
      <c r="N264" s="355"/>
      <c r="O264" s="355"/>
      <c r="P264" s="355"/>
      <c r="Q264" s="355"/>
    </row>
    <row r="265" spans="2:17" ht="12" x14ac:dyDescent="0.2">
      <c r="B265" s="107" t="str">
        <f>B144</f>
        <v>CASING Y PERFORACIÓN FACTURABLE</v>
      </c>
      <c r="C265" s="108"/>
      <c r="D265" s="108"/>
      <c r="E265" s="108"/>
      <c r="F265" s="108"/>
      <c r="G265" s="108"/>
      <c r="H265" s="108"/>
      <c r="I265" s="109">
        <f>+I184</f>
        <v>35177.450000000012</v>
      </c>
      <c r="O265" s="31"/>
      <c r="P265" s="31"/>
      <c r="Q265" s="31"/>
    </row>
    <row r="266" spans="2:17" ht="12" x14ac:dyDescent="0.2">
      <c r="B266" s="218" t="str">
        <f>B189</f>
        <v>HORAS FACTURABLES</v>
      </c>
      <c r="C266" s="219"/>
      <c r="D266" s="219"/>
      <c r="E266" s="219"/>
      <c r="F266" s="219"/>
      <c r="G266" s="219"/>
      <c r="H266" s="219"/>
      <c r="I266" s="220">
        <f>I206</f>
        <v>6137.5</v>
      </c>
      <c r="O266" s="31"/>
      <c r="P266" s="31"/>
      <c r="Q266" s="31"/>
    </row>
    <row r="267" spans="2:17" ht="12" x14ac:dyDescent="0.2">
      <c r="B267" s="218" t="str">
        <f>B210</f>
        <v>CONSUMIBLES Y OTROS MATERIALES FACTURABLES</v>
      </c>
      <c r="C267" s="219"/>
      <c r="D267" s="219"/>
      <c r="E267" s="219"/>
      <c r="F267" s="219"/>
      <c r="G267" s="219"/>
      <c r="H267" s="219"/>
      <c r="I267" s="220">
        <f>+I226</f>
        <v>0</v>
      </c>
      <c r="O267" s="31"/>
      <c r="P267" s="31"/>
      <c r="Q267" s="31"/>
    </row>
    <row r="268" spans="2:17" ht="12" x14ac:dyDescent="0.2">
      <c r="B268" s="221" t="str">
        <f>B230</f>
        <v>OTROS FACTURABLES</v>
      </c>
      <c r="C268" s="222"/>
      <c r="D268" s="222"/>
      <c r="E268" s="222"/>
      <c r="F268" s="222"/>
      <c r="G268" s="222"/>
      <c r="H268" s="222"/>
      <c r="I268" s="223">
        <f>+I259</f>
        <v>29433.290322580655</v>
      </c>
      <c r="O268" s="31"/>
      <c r="P268" s="31"/>
      <c r="Q268" s="31"/>
    </row>
    <row r="269" spans="2:17" ht="12" x14ac:dyDescent="0.2">
      <c r="B269" s="106"/>
      <c r="C269" s="106"/>
      <c r="D269" s="106"/>
      <c r="E269" s="106"/>
      <c r="F269" s="106"/>
      <c r="G269" s="106"/>
      <c r="H269" s="106"/>
      <c r="I269" s="110"/>
      <c r="O269" s="31"/>
      <c r="P269" s="31"/>
      <c r="Q269" s="31"/>
    </row>
    <row r="270" spans="2:17" ht="12" x14ac:dyDescent="0.2">
      <c r="B270" s="187" t="s">
        <v>118</v>
      </c>
      <c r="C270" s="187"/>
      <c r="D270" s="187"/>
      <c r="E270" s="188"/>
      <c r="F270" s="188"/>
      <c r="G270" s="188"/>
      <c r="H270" s="188"/>
      <c r="I270" s="193">
        <f>SUM(I265:I269)</f>
        <v>70748.240322580663</v>
      </c>
      <c r="J270" s="87"/>
      <c r="K270" s="87"/>
      <c r="L270" s="87"/>
      <c r="M270" s="71"/>
      <c r="O270" s="84"/>
      <c r="P270" s="84"/>
      <c r="Q270" s="84"/>
    </row>
    <row r="271" spans="2:17" x14ac:dyDescent="0.2">
      <c r="N271" s="355"/>
      <c r="O271" s="355"/>
      <c r="P271" s="355"/>
      <c r="Q271" s="355"/>
    </row>
    <row r="272" spans="2:17" x14ac:dyDescent="0.2">
      <c r="N272" s="355"/>
      <c r="O272" s="355"/>
      <c r="P272" s="355"/>
      <c r="Q272" s="355"/>
    </row>
    <row r="273" spans="14:17" x14ac:dyDescent="0.2">
      <c r="N273" s="355"/>
      <c r="O273" s="355"/>
      <c r="P273" s="355"/>
      <c r="Q273" s="355"/>
    </row>
  </sheetData>
  <mergeCells count="236">
    <mergeCell ref="B230:I230"/>
    <mergeCell ref="B263:I263"/>
    <mergeCell ref="N264:Q264"/>
    <mergeCell ref="N271:Q271"/>
    <mergeCell ref="N272:Q272"/>
    <mergeCell ref="N273:Q273"/>
    <mergeCell ref="B189:I189"/>
    <mergeCell ref="B191:F192"/>
    <mergeCell ref="B210:I210"/>
    <mergeCell ref="B212:F213"/>
    <mergeCell ref="G212:G213"/>
    <mergeCell ref="N226:Q226"/>
    <mergeCell ref="J246:U247"/>
    <mergeCell ref="B168:B174"/>
    <mergeCell ref="C168:C174"/>
    <mergeCell ref="D168:D174"/>
    <mergeCell ref="B175:B182"/>
    <mergeCell ref="C175:C182"/>
    <mergeCell ref="D175:D182"/>
    <mergeCell ref="B162:B163"/>
    <mergeCell ref="C162:C163"/>
    <mergeCell ref="D162:D163"/>
    <mergeCell ref="B164:B167"/>
    <mergeCell ref="C164:C167"/>
    <mergeCell ref="D164:D167"/>
    <mergeCell ref="B147:D147"/>
    <mergeCell ref="B148:B151"/>
    <mergeCell ref="C148:C151"/>
    <mergeCell ref="D148:D151"/>
    <mergeCell ref="B152:B161"/>
    <mergeCell ref="C152:C161"/>
    <mergeCell ref="D152:D161"/>
    <mergeCell ref="G136:I136"/>
    <mergeCell ref="H138:I138"/>
    <mergeCell ref="H139:I139"/>
    <mergeCell ref="B144:I144"/>
    <mergeCell ref="B146:D146"/>
    <mergeCell ref="E146:F146"/>
    <mergeCell ref="G130:I130"/>
    <mergeCell ref="G131:I131"/>
    <mergeCell ref="G132:I132"/>
    <mergeCell ref="G133:I133"/>
    <mergeCell ref="G134:I134"/>
    <mergeCell ref="G135:I135"/>
    <mergeCell ref="C68:E68"/>
    <mergeCell ref="B71:B128"/>
    <mergeCell ref="C71:C75"/>
    <mergeCell ref="C76:C86"/>
    <mergeCell ref="C87:C99"/>
    <mergeCell ref="C100:C109"/>
    <mergeCell ref="C110:C120"/>
    <mergeCell ref="C121:C128"/>
    <mergeCell ref="C62:E62"/>
    <mergeCell ref="C63:E63"/>
    <mergeCell ref="C64:E64"/>
    <mergeCell ref="C65:E65"/>
    <mergeCell ref="C66:E66"/>
    <mergeCell ref="C67:E67"/>
    <mergeCell ref="DP55:DQ55"/>
    <mergeCell ref="DR55:DS55"/>
    <mergeCell ref="DT55:DU55"/>
    <mergeCell ref="CP55:CQ55"/>
    <mergeCell ref="BT55:BU55"/>
    <mergeCell ref="BV55:BW55"/>
    <mergeCell ref="BX55:BY55"/>
    <mergeCell ref="BZ55:CA55"/>
    <mergeCell ref="CB55:CC55"/>
    <mergeCell ref="CD55:CE55"/>
    <mergeCell ref="BH55:BI55"/>
    <mergeCell ref="BJ55:BK55"/>
    <mergeCell ref="BL55:BM55"/>
    <mergeCell ref="BN55:BO55"/>
    <mergeCell ref="BP55:BQ55"/>
    <mergeCell ref="BR55:BS55"/>
    <mergeCell ref="AV55:AW55"/>
    <mergeCell ref="AX55:AY55"/>
    <mergeCell ref="DV55:DW55"/>
    <mergeCell ref="DX55:DY55"/>
    <mergeCell ref="B57:B68"/>
    <mergeCell ref="C57:E57"/>
    <mergeCell ref="C59:E59"/>
    <mergeCell ref="C60:E60"/>
    <mergeCell ref="C61:E61"/>
    <mergeCell ref="DD55:DE55"/>
    <mergeCell ref="DF55:DG55"/>
    <mergeCell ref="DH55:DI55"/>
    <mergeCell ref="DJ55:DK55"/>
    <mergeCell ref="DL55:DM55"/>
    <mergeCell ref="DN55:DO55"/>
    <mergeCell ref="CR55:CS55"/>
    <mergeCell ref="CT55:CU55"/>
    <mergeCell ref="CV55:CW55"/>
    <mergeCell ref="CX55:CY55"/>
    <mergeCell ref="CZ55:DA55"/>
    <mergeCell ref="DB55:DC55"/>
    <mergeCell ref="CF55:CG55"/>
    <mergeCell ref="CH55:CI55"/>
    <mergeCell ref="CJ55:CK55"/>
    <mergeCell ref="CL55:CM55"/>
    <mergeCell ref="CN55:CO55"/>
    <mergeCell ref="AZ55:BA55"/>
    <mergeCell ref="BB55:BC55"/>
    <mergeCell ref="BD55:BE55"/>
    <mergeCell ref="BF55:BG55"/>
    <mergeCell ref="AJ55:AK55"/>
    <mergeCell ref="AL55:AM55"/>
    <mergeCell ref="AN55:AO55"/>
    <mergeCell ref="AP55:AQ55"/>
    <mergeCell ref="AR55:AS55"/>
    <mergeCell ref="AT55:AU55"/>
    <mergeCell ref="X55:Y55"/>
    <mergeCell ref="Z55:AA55"/>
    <mergeCell ref="AB55:AC55"/>
    <mergeCell ref="AD55:AE55"/>
    <mergeCell ref="AF55:AG55"/>
    <mergeCell ref="AH55:AI55"/>
    <mergeCell ref="L55:M55"/>
    <mergeCell ref="N55:O55"/>
    <mergeCell ref="P55:Q55"/>
    <mergeCell ref="R55:S55"/>
    <mergeCell ref="T55:U55"/>
    <mergeCell ref="V55:W55"/>
    <mergeCell ref="C24:C26"/>
    <mergeCell ref="C27:C29"/>
    <mergeCell ref="B32:B54"/>
    <mergeCell ref="F55:G55"/>
    <mergeCell ref="H55:I55"/>
    <mergeCell ref="J55:K55"/>
    <mergeCell ref="DP9:DQ9"/>
    <mergeCell ref="DR9:DS9"/>
    <mergeCell ref="DT9:DU9"/>
    <mergeCell ref="CP9:CQ9"/>
    <mergeCell ref="BT9:BU9"/>
    <mergeCell ref="BV9:BW9"/>
    <mergeCell ref="BX9:BY9"/>
    <mergeCell ref="BZ9:CA9"/>
    <mergeCell ref="CB9:CC9"/>
    <mergeCell ref="CD9:CE9"/>
    <mergeCell ref="BH9:BI9"/>
    <mergeCell ref="BJ9:BK9"/>
    <mergeCell ref="BL9:BM9"/>
    <mergeCell ref="BN9:BO9"/>
    <mergeCell ref="BP9:BQ9"/>
    <mergeCell ref="BR9:BS9"/>
    <mergeCell ref="AV9:AW9"/>
    <mergeCell ref="AX9:AY9"/>
    <mergeCell ref="DV9:DW9"/>
    <mergeCell ref="DX9:DY9"/>
    <mergeCell ref="B12:B30"/>
    <mergeCell ref="C12:C14"/>
    <mergeCell ref="C15:C17"/>
    <mergeCell ref="C18:C20"/>
    <mergeCell ref="C21:C23"/>
    <mergeCell ref="DD9:DE9"/>
    <mergeCell ref="DF9:DG9"/>
    <mergeCell ref="DH9:DI9"/>
    <mergeCell ref="DJ9:DK9"/>
    <mergeCell ref="DL9:DM9"/>
    <mergeCell ref="DN9:DO9"/>
    <mergeCell ref="CR9:CS9"/>
    <mergeCell ref="CT9:CU9"/>
    <mergeCell ref="CV9:CW9"/>
    <mergeCell ref="CX9:CY9"/>
    <mergeCell ref="CZ9:DA9"/>
    <mergeCell ref="DB9:DC9"/>
    <mergeCell ref="CF9:CG9"/>
    <mergeCell ref="CH9:CI9"/>
    <mergeCell ref="CJ9:CK9"/>
    <mergeCell ref="CL9:CM9"/>
    <mergeCell ref="CN9:CO9"/>
    <mergeCell ref="DV8:DY8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CX8:DA8"/>
    <mergeCell ref="DB8:DE8"/>
    <mergeCell ref="DF8:DI8"/>
    <mergeCell ref="DJ8:DM8"/>
    <mergeCell ref="DN8:DQ8"/>
    <mergeCell ref="DR8:DU8"/>
    <mergeCell ref="BZ8:CC8"/>
    <mergeCell ref="CD8:CG8"/>
    <mergeCell ref="AZ9:BA9"/>
    <mergeCell ref="BB9:BC9"/>
    <mergeCell ref="BD9:BE9"/>
    <mergeCell ref="BF9:BG9"/>
    <mergeCell ref="AJ9:AK9"/>
    <mergeCell ref="AL9:AM9"/>
    <mergeCell ref="CP8:CS8"/>
    <mergeCell ref="CT8:CW8"/>
    <mergeCell ref="BB8:BE8"/>
    <mergeCell ref="BF8:BI8"/>
    <mergeCell ref="BJ8:BM8"/>
    <mergeCell ref="BN8:BQ8"/>
    <mergeCell ref="BR8:BU8"/>
    <mergeCell ref="BV8:BY8"/>
    <mergeCell ref="X9:Y9"/>
    <mergeCell ref="Z9:AA9"/>
    <mergeCell ref="AB9:AC9"/>
    <mergeCell ref="AD9:AE9"/>
    <mergeCell ref="AF9:AG9"/>
    <mergeCell ref="AH9:AI9"/>
    <mergeCell ref="AN9:AO9"/>
    <mergeCell ref="AP9:AQ9"/>
    <mergeCell ref="AR9:AS9"/>
    <mergeCell ref="AT9:AU9"/>
    <mergeCell ref="B8:B10"/>
    <mergeCell ref="C8:E10"/>
    <mergeCell ref="F8:I8"/>
    <mergeCell ref="J8:M8"/>
    <mergeCell ref="N8:Q8"/>
    <mergeCell ref="R8:U8"/>
    <mergeCell ref="V8:Y8"/>
    <mergeCell ref="Z8:AC8"/>
    <mergeCell ref="CH8:CK8"/>
    <mergeCell ref="E2:G2"/>
    <mergeCell ref="U2:V2"/>
    <mergeCell ref="CN2:CO2"/>
    <mergeCell ref="CN3:CO3"/>
    <mergeCell ref="E4:G4"/>
    <mergeCell ref="CN4:CO4"/>
    <mergeCell ref="AD8:AG8"/>
    <mergeCell ref="AH8:AK8"/>
    <mergeCell ref="AL8:AO8"/>
    <mergeCell ref="AP8:AS8"/>
    <mergeCell ref="AT8:AW8"/>
    <mergeCell ref="AX8:BA8"/>
    <mergeCell ref="E5:G5"/>
    <mergeCell ref="CN5:CO5"/>
    <mergeCell ref="CL8:CO8"/>
  </mergeCells>
  <conditionalFormatting sqref="K214:M223 G216:H216 G215 G218:H219 G217 G221:H222 G220">
    <cfRule type="cellIs" dxfId="30" priority="50" stopIfTrue="1" operator="equal">
      <formula>0</formula>
    </cfRule>
  </conditionalFormatting>
  <conditionalFormatting sqref="K234:L235 K238:L240 K243:L244 K248:L255">
    <cfRule type="expression" dxfId="29" priority="51" stopIfTrue="1">
      <formula>H234=0</formula>
    </cfRule>
  </conditionalFormatting>
  <conditionalFormatting sqref="M234:M235 M244 M238:M240 M248:M255">
    <cfRule type="expression" dxfId="28" priority="52" stopIfTrue="1">
      <formula>H234=0</formula>
    </cfRule>
  </conditionalFormatting>
  <conditionalFormatting sqref="H234:H235 H243:H244 H248:H255">
    <cfRule type="expression" dxfId="27" priority="53" stopIfTrue="1">
      <formula>#REF!=0</formula>
    </cfRule>
  </conditionalFormatting>
  <conditionalFormatting sqref="H215">
    <cfRule type="cellIs" dxfId="26" priority="49" stopIfTrue="1" operator="equal">
      <formula>0</formula>
    </cfRule>
  </conditionalFormatting>
  <conditionalFormatting sqref="H217">
    <cfRule type="cellIs" dxfId="25" priority="48" stopIfTrue="1" operator="equal">
      <formula>0</formula>
    </cfRule>
  </conditionalFormatting>
  <conditionalFormatting sqref="H220">
    <cfRule type="cellIs" dxfId="24" priority="47" stopIfTrue="1" operator="equal">
      <formula>0</formula>
    </cfRule>
  </conditionalFormatting>
  <conditionalFormatting sqref="D223 G223">
    <cfRule type="cellIs" dxfId="23" priority="46" stopIfTrue="1" operator="equal">
      <formula>0</formula>
    </cfRule>
  </conditionalFormatting>
  <conditionalFormatting sqref="H240">
    <cfRule type="expression" dxfId="22" priority="43" stopIfTrue="1">
      <formula>#REF!=0</formula>
    </cfRule>
  </conditionalFormatting>
  <conditionalFormatting sqref="H214">
    <cfRule type="cellIs" dxfId="21" priority="24" stopIfTrue="1" operator="equal">
      <formula>0</formula>
    </cfRule>
  </conditionalFormatting>
  <conditionalFormatting sqref="G214">
    <cfRule type="cellIs" dxfId="20" priority="25" stopIfTrue="1" operator="equal">
      <formula>0</formula>
    </cfRule>
  </conditionalFormatting>
  <conditionalFormatting sqref="H236">
    <cfRule type="expression" dxfId="19" priority="23" stopIfTrue="1">
      <formula>#REF!=0</formula>
    </cfRule>
  </conditionalFormatting>
  <conditionalFormatting sqref="H237">
    <cfRule type="expression" dxfId="18" priority="22" stopIfTrue="1">
      <formula>#REF!=0</formula>
    </cfRule>
  </conditionalFormatting>
  <conditionalFormatting sqref="M236">
    <cfRule type="expression" dxfId="17" priority="21" stopIfTrue="1">
      <formula>H236=0</formula>
    </cfRule>
  </conditionalFormatting>
  <conditionalFormatting sqref="K236:L236">
    <cfRule type="expression" dxfId="16" priority="20" stopIfTrue="1">
      <formula>H236=0</formula>
    </cfRule>
  </conditionalFormatting>
  <conditionalFormatting sqref="K237:L237">
    <cfRule type="expression" dxfId="15" priority="18" stopIfTrue="1">
      <formula>H237=0</formula>
    </cfRule>
  </conditionalFormatting>
  <conditionalFormatting sqref="M237">
    <cfRule type="expression" dxfId="14" priority="19" stopIfTrue="1">
      <formula>H237=0</formula>
    </cfRule>
  </conditionalFormatting>
  <conditionalFormatting sqref="H238">
    <cfRule type="expression" dxfId="13" priority="17" stopIfTrue="1">
      <formula>#REF!=0</formula>
    </cfRule>
  </conditionalFormatting>
  <conditionalFormatting sqref="H239">
    <cfRule type="expression" dxfId="12" priority="16" stopIfTrue="1">
      <formula>#REF!=0</formula>
    </cfRule>
  </conditionalFormatting>
  <conditionalFormatting sqref="H241">
    <cfRule type="expression" dxfId="11" priority="15" stopIfTrue="1">
      <formula>#REF!=0</formula>
    </cfRule>
  </conditionalFormatting>
  <conditionalFormatting sqref="K241:L241">
    <cfRule type="expression" dxfId="10" priority="14" stopIfTrue="1">
      <formula>H241=0</formula>
    </cfRule>
  </conditionalFormatting>
  <conditionalFormatting sqref="H242">
    <cfRule type="expression" dxfId="9" priority="13" stopIfTrue="1">
      <formula>#REF!=0</formula>
    </cfRule>
  </conditionalFormatting>
  <conditionalFormatting sqref="K242:L242">
    <cfRule type="expression" dxfId="8" priority="12" stopIfTrue="1">
      <formula>H242=0</formula>
    </cfRule>
  </conditionalFormatting>
  <conditionalFormatting sqref="H245">
    <cfRule type="expression" dxfId="7" priority="11" stopIfTrue="1">
      <formula>#REF!=0</formula>
    </cfRule>
  </conditionalFormatting>
  <conditionalFormatting sqref="K245:L245">
    <cfRule type="expression" dxfId="6" priority="9" stopIfTrue="1">
      <formula>H245=0</formula>
    </cfRule>
  </conditionalFormatting>
  <conditionalFormatting sqref="M245">
    <cfRule type="expression" dxfId="5" priority="10" stopIfTrue="1">
      <formula>H245=0</formula>
    </cfRule>
  </conditionalFormatting>
  <conditionalFormatting sqref="H246">
    <cfRule type="expression" dxfId="4" priority="8" stopIfTrue="1">
      <formula>#REF!=0</formula>
    </cfRule>
  </conditionalFormatting>
  <conditionalFormatting sqref="H247">
    <cfRule type="expression" dxfId="3" priority="7" stopIfTrue="1">
      <formula>#REF!=0</formula>
    </cfRule>
  </conditionalFormatting>
  <conditionalFormatting sqref="H256">
    <cfRule type="expression" dxfId="2" priority="3" stopIfTrue="1">
      <formula>#REF!=0</formula>
    </cfRule>
  </conditionalFormatting>
  <conditionalFormatting sqref="K256:L256">
    <cfRule type="expression" dxfId="1" priority="1" stopIfTrue="1">
      <formula>H256=0</formula>
    </cfRule>
  </conditionalFormatting>
  <conditionalFormatting sqref="M256">
    <cfRule type="expression" dxfId="0" priority="2" stopIfTrue="1">
      <formula>H256=0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SLSE-21</vt:lpstr>
      <vt:lpstr>'SLSE-21'!Área_de_impresión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Jeanneth Vargas</dc:creator>
  <cp:lastModifiedBy>Jason Rizo</cp:lastModifiedBy>
  <cp:lastPrinted>2021-12-14T23:13:00Z</cp:lastPrinted>
  <dcterms:created xsi:type="dcterms:W3CDTF">2019-11-05T17:45:37Z</dcterms:created>
  <dcterms:modified xsi:type="dcterms:W3CDTF">2022-11-23T23:43:04Z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2022-11-23T23:43:04Z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2a84c287-d8c6-4e96-ad06-3a8006dbc7f9</vt:lpwstr>
  </property>
  <property fmtid="{D5CDD505-2E9C-101B-9397-08002B2CF9AE}" pid="7" name="MSIP_Label_defa4170-0d19-0005-0004-bc88714345d2_ActionId">
    <vt:lpwstr>65e2d70d-4ed4-4bf2-9770-1ba33903b96a</vt:lpwstr>
  </property>
  <property fmtid="{D5CDD505-2E9C-101B-9397-08002B2CF9AE}" pid="8" name="MSIP_Label_defa4170-0d19-0005-0004-bc88714345d2_ContentBits">
    <vt:lpwstr>0</vt:lpwstr>
  </property>
</Properties>
</file>