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laragon\www\Facturacion\public\excel_templates\"/>
    </mc:Choice>
  </mc:AlternateContent>
  <xr:revisionPtr revIDLastSave="0" documentId="13_ncr:1_{E302191F-CC14-48EC-811F-A2377EB84F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voi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53" i="1" l="1"/>
  <c r="I153" i="1"/>
  <c r="M153" i="1" s="1"/>
  <c r="C153" i="1"/>
  <c r="Q152" i="1"/>
  <c r="C152" i="1"/>
  <c r="Q151" i="1"/>
  <c r="C151" i="1"/>
  <c r="Q150" i="1"/>
  <c r="C150" i="1"/>
  <c r="Q149" i="1"/>
  <c r="I149" i="1"/>
  <c r="M149" i="1" s="1"/>
  <c r="C149" i="1"/>
  <c r="C148" i="1"/>
  <c r="C147" i="1"/>
  <c r="C146" i="1"/>
  <c r="AA145" i="1"/>
  <c r="C145" i="1"/>
  <c r="AA144" i="1"/>
  <c r="AA146" i="1" s="1"/>
  <c r="C144" i="1"/>
  <c r="C143" i="1"/>
  <c r="C142" i="1"/>
  <c r="AA141" i="1"/>
  <c r="I141" i="1"/>
  <c r="M141" i="1" s="1"/>
  <c r="C141" i="1"/>
  <c r="C140" i="1"/>
  <c r="AA139" i="1"/>
  <c r="C139" i="1"/>
  <c r="I138" i="1"/>
  <c r="M138" i="1" s="1"/>
  <c r="C138" i="1"/>
  <c r="C137" i="1"/>
  <c r="I136" i="1"/>
  <c r="M136" i="1" s="1"/>
  <c r="C136" i="1"/>
  <c r="C135" i="1"/>
  <c r="AA134" i="1"/>
  <c r="AA151" i="1" s="1"/>
  <c r="AA133" i="1"/>
  <c r="V133" i="1"/>
  <c r="AA132" i="1"/>
  <c r="V132" i="1"/>
  <c r="X130" i="1"/>
  <c r="AA130" i="1" s="1"/>
  <c r="AA129" i="1"/>
  <c r="AA128" i="1"/>
  <c r="E125" i="1"/>
  <c r="E122" i="1"/>
  <c r="AA121" i="1"/>
  <c r="AA120" i="1"/>
  <c r="M120" i="1"/>
  <c r="AA119" i="1"/>
  <c r="AA118" i="1"/>
  <c r="E118" i="1"/>
  <c r="AA117" i="1"/>
  <c r="AA116" i="1"/>
  <c r="AA115" i="1"/>
  <c r="E115" i="1"/>
  <c r="AA114" i="1"/>
  <c r="AA113" i="1"/>
  <c r="AA112" i="1"/>
  <c r="E112" i="1"/>
  <c r="AA111" i="1"/>
  <c r="AA110" i="1"/>
  <c r="AA109" i="1"/>
  <c r="AA108" i="1"/>
  <c r="AA107" i="1"/>
  <c r="AA106" i="1"/>
  <c r="AA105" i="1"/>
  <c r="AA104" i="1"/>
  <c r="AA103" i="1"/>
  <c r="AA102" i="1"/>
  <c r="M102" i="1"/>
  <c r="AA101" i="1"/>
  <c r="AA100" i="1"/>
  <c r="N100" i="1"/>
  <c r="AA99" i="1"/>
  <c r="N99" i="1"/>
  <c r="N97" i="1"/>
  <c r="N96" i="1"/>
  <c r="AE93" i="1"/>
  <c r="AE94" i="1" s="1"/>
  <c r="AC93" i="1"/>
  <c r="AA93" i="1"/>
  <c r="AA94" i="1" s="1"/>
  <c r="AC92" i="1"/>
  <c r="AC94" i="1" s="1"/>
  <c r="AG91" i="1"/>
  <c r="BE90" i="1"/>
  <c r="BE91" i="1" s="1"/>
  <c r="AY90" i="1"/>
  <c r="AY91" i="1" s="1"/>
  <c r="AW90" i="1"/>
  <c r="AW91" i="1" s="1"/>
  <c r="AG90" i="1"/>
  <c r="I90" i="1"/>
  <c r="AY89" i="1"/>
  <c r="AW89" i="1"/>
  <c r="AA89" i="1"/>
  <c r="AA90" i="1" s="1"/>
  <c r="AA91" i="1" s="1"/>
  <c r="AA92" i="1" s="1"/>
  <c r="S89" i="1"/>
  <c r="S90" i="1" s="1"/>
  <c r="S91" i="1" s="1"/>
  <c r="G89" i="1"/>
  <c r="G90" i="1" s="1"/>
  <c r="BA88" i="1"/>
  <c r="AW88" i="1"/>
  <c r="U88" i="1"/>
  <c r="S88" i="1"/>
  <c r="Q88" i="1"/>
  <c r="O88" i="1"/>
  <c r="AQ87" i="1"/>
  <c r="S87" i="1"/>
  <c r="AY86" i="1"/>
  <c r="AW86" i="1"/>
  <c r="AA86" i="1"/>
  <c r="AY85" i="1"/>
  <c r="AW85" i="1"/>
  <c r="AU85" i="1"/>
  <c r="AS85" i="1"/>
  <c r="AS86" i="1" s="1"/>
  <c r="AA85" i="1"/>
  <c r="BQ84" i="1"/>
  <c r="BQ85" i="1" s="1"/>
  <c r="BQ86" i="1" s="1"/>
  <c r="AW84" i="1"/>
  <c r="AU84" i="1"/>
  <c r="AS84" i="1"/>
  <c r="Y84" i="1"/>
  <c r="W84" i="1"/>
  <c r="W85" i="1" s="1"/>
  <c r="W86" i="1" s="1"/>
  <c r="U84" i="1"/>
  <c r="S84" i="1"/>
  <c r="S85" i="1" s="1"/>
  <c r="S86" i="1" s="1"/>
  <c r="Q84" i="1"/>
  <c r="Q85" i="1" s="1"/>
  <c r="BI83" i="1"/>
  <c r="AG83" i="1"/>
  <c r="AE83" i="1"/>
  <c r="S83" i="1"/>
  <c r="Q83" i="1"/>
  <c r="BI82" i="1"/>
  <c r="AG82" i="1"/>
  <c r="AE82" i="1"/>
  <c r="BM81" i="1"/>
  <c r="BM82" i="1" s="1"/>
  <c r="BK81" i="1"/>
  <c r="BK82" i="1" s="1"/>
  <c r="BG81" i="1"/>
  <c r="BG82" i="1" s="1"/>
  <c r="AS81" i="1"/>
  <c r="AS82" i="1" s="1"/>
  <c r="AQ81" i="1"/>
  <c r="AQ82" i="1" s="1"/>
  <c r="Q81" i="1"/>
  <c r="Q82" i="1" s="1"/>
  <c r="O81" i="1"/>
  <c r="O82" i="1" s="1"/>
  <c r="K81" i="1"/>
  <c r="K82" i="1" s="1"/>
  <c r="G81" i="1"/>
  <c r="BQ80" i="1"/>
  <c r="BO80" i="1"/>
  <c r="BO81" i="1" s="1"/>
  <c r="BO82" i="1" s="1"/>
  <c r="BA80" i="1"/>
  <c r="AS80" i="1"/>
  <c r="AQ80" i="1"/>
  <c r="AO80" i="1"/>
  <c r="AO81" i="1" s="1"/>
  <c r="AO82" i="1" s="1"/>
  <c r="U80" i="1"/>
  <c r="S80" i="1"/>
  <c r="S81" i="1" s="1"/>
  <c r="S82" i="1" s="1"/>
  <c r="Q80" i="1"/>
  <c r="K79" i="1"/>
  <c r="BK78" i="1"/>
  <c r="AG78" i="1"/>
  <c r="AE78" i="1"/>
  <c r="BG77" i="1"/>
  <c r="BG78" i="1" s="1"/>
  <c r="BE77" i="1"/>
  <c r="BE78" i="1" s="1"/>
  <c r="BC77" i="1"/>
  <c r="BC78" i="1" s="1"/>
  <c r="BA77" i="1"/>
  <c r="BA78" i="1" s="1"/>
  <c r="AE77" i="1"/>
  <c r="K77" i="1"/>
  <c r="K78" i="1" s="1"/>
  <c r="I77" i="1"/>
  <c r="I78" i="1" s="1"/>
  <c r="G77" i="1"/>
  <c r="G78" i="1" s="1"/>
  <c r="BA76" i="1"/>
  <c r="AY76" i="1"/>
  <c r="AC76" i="1"/>
  <c r="AC77" i="1" s="1"/>
  <c r="AC78" i="1" s="1"/>
  <c r="BC74" i="1"/>
  <c r="G74" i="1"/>
  <c r="BC73" i="1"/>
  <c r="AW73" i="1"/>
  <c r="AW74" i="1" s="1"/>
  <c r="AE73" i="1"/>
  <c r="AE74" i="1" s="1"/>
  <c r="G73" i="1"/>
  <c r="BQ72" i="1"/>
  <c r="BQ73" i="1" s="1"/>
  <c r="BQ74" i="1" s="1"/>
  <c r="BO72" i="1"/>
  <c r="BO73" i="1" s="1"/>
  <c r="BO74" i="1" s="1"/>
  <c r="BM72" i="1"/>
  <c r="BM73" i="1" s="1"/>
  <c r="BM74" i="1" s="1"/>
  <c r="BC72" i="1"/>
  <c r="BA72" i="1"/>
  <c r="AY72" i="1"/>
  <c r="AW72" i="1"/>
  <c r="AE72" i="1"/>
  <c r="AE75" i="1" s="1"/>
  <c r="AC72" i="1"/>
  <c r="AC73" i="1" s="1"/>
  <c r="AC74" i="1" s="1"/>
  <c r="AA72" i="1"/>
  <c r="Y72" i="1"/>
  <c r="W72" i="1"/>
  <c r="W73" i="1" s="1"/>
  <c r="W74" i="1" s="1"/>
  <c r="U72" i="1"/>
  <c r="U73" i="1" s="1"/>
  <c r="U74" i="1" s="1"/>
  <c r="S72" i="1"/>
  <c r="S73" i="1" s="1"/>
  <c r="S74" i="1" s="1"/>
  <c r="G72" i="1"/>
  <c r="BT70" i="1"/>
  <c r="BT69" i="1"/>
  <c r="BT68" i="1"/>
  <c r="BT67" i="1"/>
  <c r="BT66" i="1"/>
  <c r="BT65" i="1"/>
  <c r="BT64" i="1"/>
  <c r="BT63" i="1"/>
  <c r="BT62" i="1"/>
  <c r="BT61" i="1"/>
  <c r="BT60" i="1"/>
  <c r="BT59" i="1"/>
  <c r="BT57" i="1"/>
  <c r="BQ57" i="1"/>
  <c r="BO57" i="1"/>
  <c r="BM57" i="1"/>
  <c r="BK57" i="1"/>
  <c r="BI57" i="1"/>
  <c r="BG57" i="1"/>
  <c r="BE57" i="1"/>
  <c r="BC57" i="1"/>
  <c r="BA57" i="1"/>
  <c r="AY57" i="1"/>
  <c r="AW57" i="1"/>
  <c r="AU57" i="1"/>
  <c r="AS57" i="1"/>
  <c r="AQ57" i="1"/>
  <c r="AO57" i="1"/>
  <c r="AM57" i="1"/>
  <c r="AK57" i="1"/>
  <c r="AI57" i="1"/>
  <c r="AG57" i="1"/>
  <c r="AE57" i="1"/>
  <c r="AC57" i="1"/>
  <c r="AA57" i="1"/>
  <c r="Y57" i="1"/>
  <c r="W57" i="1"/>
  <c r="U57" i="1"/>
  <c r="S57" i="1"/>
  <c r="Q57" i="1"/>
  <c r="O57" i="1"/>
  <c r="M57" i="1"/>
  <c r="BS57" i="1" s="1"/>
  <c r="K57" i="1"/>
  <c r="I57" i="1"/>
  <c r="G57" i="1"/>
  <c r="BT56" i="1"/>
  <c r="BK56" i="1"/>
  <c r="BI56" i="1"/>
  <c r="BG56" i="1"/>
  <c r="AY56" i="1"/>
  <c r="AA56" i="1"/>
  <c r="U56" i="1"/>
  <c r="S56" i="1"/>
  <c r="Q56" i="1"/>
  <c r="O56" i="1"/>
  <c r="M56" i="1"/>
  <c r="K56" i="1"/>
  <c r="D56" i="1"/>
  <c r="BT55" i="1"/>
  <c r="AQ55" i="1"/>
  <c r="AO55" i="1"/>
  <c r="AM55" i="1"/>
  <c r="S55" i="1"/>
  <c r="D55" i="1"/>
  <c r="BT54" i="1"/>
  <c r="BE54" i="1"/>
  <c r="BC54" i="1"/>
  <c r="BA54" i="1"/>
  <c r="D54" i="1"/>
  <c r="BT53" i="1"/>
  <c r="BK53" i="1"/>
  <c r="AY53" i="1"/>
  <c r="AA53" i="1"/>
  <c r="I53" i="1"/>
  <c r="G53" i="1"/>
  <c r="D53" i="1"/>
  <c r="BT52" i="1"/>
  <c r="AY52" i="1"/>
  <c r="AW52" i="1"/>
  <c r="AG52" i="1"/>
  <c r="AE52" i="1"/>
  <c r="AC52" i="1"/>
  <c r="AA52" i="1"/>
  <c r="Y52" i="1"/>
  <c r="D52" i="1"/>
  <c r="BT51" i="1"/>
  <c r="AY51" i="1"/>
  <c r="AW51" i="1"/>
  <c r="AA51" i="1"/>
  <c r="Y51" i="1"/>
  <c r="D51" i="1"/>
  <c r="BT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BT48" i="1"/>
  <c r="BS48" i="1"/>
  <c r="BT47" i="1"/>
  <c r="BS47" i="1"/>
  <c r="BT46" i="1"/>
  <c r="BS46" i="1"/>
  <c r="I152" i="1" s="1"/>
  <c r="M152" i="1" s="1"/>
  <c r="BT45" i="1"/>
  <c r="BS45" i="1"/>
  <c r="I151" i="1" s="1"/>
  <c r="M151" i="1" s="1"/>
  <c r="BT44" i="1"/>
  <c r="BS44" i="1"/>
  <c r="I150" i="1" s="1"/>
  <c r="M150" i="1" s="1"/>
  <c r="BT43" i="1"/>
  <c r="BS43" i="1"/>
  <c r="BT42" i="1"/>
  <c r="BS42" i="1"/>
  <c r="I148" i="1" s="1"/>
  <c r="M148" i="1" s="1"/>
  <c r="BT41" i="1"/>
  <c r="BS41" i="1"/>
  <c r="I147" i="1" s="1"/>
  <c r="M147" i="1" s="1"/>
  <c r="BT40" i="1"/>
  <c r="BS40" i="1"/>
  <c r="I146" i="1" s="1"/>
  <c r="M146" i="1" s="1"/>
  <c r="BT39" i="1"/>
  <c r="BS39" i="1"/>
  <c r="I145" i="1" s="1"/>
  <c r="M145" i="1" s="1"/>
  <c r="BT38" i="1"/>
  <c r="BS38" i="1"/>
  <c r="I144" i="1" s="1"/>
  <c r="M144" i="1" s="1"/>
  <c r="BT37" i="1"/>
  <c r="BS37" i="1"/>
  <c r="I143" i="1" s="1"/>
  <c r="M143" i="1" s="1"/>
  <c r="BT36" i="1"/>
  <c r="BS36" i="1"/>
  <c r="I142" i="1" s="1"/>
  <c r="M142" i="1" s="1"/>
  <c r="BT35" i="1"/>
  <c r="BS35" i="1"/>
  <c r="BT34" i="1"/>
  <c r="BS34" i="1"/>
  <c r="I140" i="1" s="1"/>
  <c r="M140" i="1" s="1"/>
  <c r="BT33" i="1"/>
  <c r="BS33" i="1"/>
  <c r="I139" i="1" s="1"/>
  <c r="M139" i="1" s="1"/>
  <c r="BT32" i="1"/>
  <c r="BS32" i="1"/>
  <c r="BT31" i="1"/>
  <c r="BS31" i="1"/>
  <c r="I137" i="1" s="1"/>
  <c r="M137" i="1" s="1"/>
  <c r="BT30" i="1"/>
  <c r="BS30" i="1"/>
  <c r="BT29" i="1"/>
  <c r="BS29" i="1"/>
  <c r="BT27" i="1"/>
  <c r="AS27" i="1"/>
  <c r="AQ27" i="1"/>
  <c r="BQ26" i="1"/>
  <c r="BO26" i="1"/>
  <c r="BM26" i="1"/>
  <c r="BM88" i="1" s="1"/>
  <c r="BK26" i="1"/>
  <c r="BK88" i="1" s="1"/>
  <c r="BK89" i="1" s="1"/>
  <c r="BK90" i="1" s="1"/>
  <c r="BK91" i="1" s="1"/>
  <c r="BI26" i="1"/>
  <c r="BI88" i="1" s="1"/>
  <c r="BG26" i="1"/>
  <c r="BG88" i="1" s="1"/>
  <c r="BE26" i="1"/>
  <c r="BE88" i="1" s="1"/>
  <c r="BE89" i="1" s="1"/>
  <c r="BC26" i="1"/>
  <c r="BC88" i="1" s="1"/>
  <c r="BA26" i="1"/>
  <c r="AY26" i="1"/>
  <c r="AY88" i="1" s="1"/>
  <c r="AW26" i="1"/>
  <c r="AW55" i="1" s="1"/>
  <c r="AU26" i="1"/>
  <c r="AS26" i="1"/>
  <c r="AQ26" i="1"/>
  <c r="AQ88" i="1" s="1"/>
  <c r="AO26" i="1"/>
  <c r="AO88" i="1" s="1"/>
  <c r="AM26" i="1"/>
  <c r="AM88" i="1" s="1"/>
  <c r="AK26" i="1"/>
  <c r="AK88" i="1" s="1"/>
  <c r="AI26" i="1"/>
  <c r="AI88" i="1" s="1"/>
  <c r="AG26" i="1"/>
  <c r="AG88" i="1" s="1"/>
  <c r="AG89" i="1" s="1"/>
  <c r="AE26" i="1"/>
  <c r="AE88" i="1" s="1"/>
  <c r="AE89" i="1" s="1"/>
  <c r="AE90" i="1" s="1"/>
  <c r="AE91" i="1" s="1"/>
  <c r="AE92" i="1" s="1"/>
  <c r="AC26" i="1"/>
  <c r="AC88" i="1" s="1"/>
  <c r="AC89" i="1" s="1"/>
  <c r="AC90" i="1" s="1"/>
  <c r="AC91" i="1" s="1"/>
  <c r="AA26" i="1"/>
  <c r="AA88" i="1" s="1"/>
  <c r="Y26" i="1"/>
  <c r="Y55" i="1" s="1"/>
  <c r="W26" i="1"/>
  <c r="U26" i="1"/>
  <c r="S26" i="1"/>
  <c r="Q26" i="1"/>
  <c r="Q55" i="1" s="1"/>
  <c r="O26" i="1"/>
  <c r="M26" i="1"/>
  <c r="M88" i="1" s="1"/>
  <c r="K26" i="1"/>
  <c r="K88" i="1" s="1"/>
  <c r="I26" i="1"/>
  <c r="I88" i="1" s="1"/>
  <c r="I89" i="1" s="1"/>
  <c r="G26" i="1"/>
  <c r="G88" i="1" s="1"/>
  <c r="BQ23" i="1"/>
  <c r="BO23" i="1"/>
  <c r="BM23" i="1"/>
  <c r="BK23" i="1"/>
  <c r="BK84" i="1" s="1"/>
  <c r="BI23" i="1"/>
  <c r="BI84" i="1" s="1"/>
  <c r="BG23" i="1"/>
  <c r="BG55" i="1" s="1"/>
  <c r="BE23" i="1"/>
  <c r="BC23" i="1"/>
  <c r="BC51" i="1" s="1"/>
  <c r="BA23" i="1"/>
  <c r="BA51" i="1" s="1"/>
  <c r="AY23" i="1"/>
  <c r="AY84" i="1" s="1"/>
  <c r="AW23" i="1"/>
  <c r="AW53" i="1" s="1"/>
  <c r="AU23" i="1"/>
  <c r="AS23" i="1"/>
  <c r="AQ23" i="1"/>
  <c r="AQ84" i="1" s="1"/>
  <c r="AQ85" i="1" s="1"/>
  <c r="AQ86" i="1" s="1"/>
  <c r="AO23" i="1"/>
  <c r="AM23" i="1"/>
  <c r="AK23" i="1"/>
  <c r="AI23" i="1"/>
  <c r="AI54" i="1" s="1"/>
  <c r="AG23" i="1"/>
  <c r="AE23" i="1"/>
  <c r="AE53" i="1" s="1"/>
  <c r="AC23" i="1"/>
  <c r="AA23" i="1"/>
  <c r="AA84" i="1" s="1"/>
  <c r="Y23" i="1"/>
  <c r="Y53" i="1" s="1"/>
  <c r="W23" i="1"/>
  <c r="U23" i="1"/>
  <c r="S23" i="1"/>
  <c r="Q23" i="1"/>
  <c r="O23" i="1"/>
  <c r="O55" i="1" s="1"/>
  <c r="M23" i="1"/>
  <c r="K23" i="1"/>
  <c r="I23" i="1"/>
  <c r="I51" i="1" s="1"/>
  <c r="G23" i="1"/>
  <c r="G54" i="1" s="1"/>
  <c r="BQ20" i="1"/>
  <c r="BO20" i="1"/>
  <c r="BM20" i="1"/>
  <c r="BM80" i="1" s="1"/>
  <c r="BK20" i="1"/>
  <c r="BK80" i="1" s="1"/>
  <c r="BI20" i="1"/>
  <c r="BI80" i="1" s="1"/>
  <c r="BI81" i="1" s="1"/>
  <c r="BG20" i="1"/>
  <c r="BG80" i="1" s="1"/>
  <c r="BG83" i="1" s="1"/>
  <c r="BE20" i="1"/>
  <c r="BE80" i="1" s="1"/>
  <c r="BC20" i="1"/>
  <c r="BC80" i="1" s="1"/>
  <c r="BA20" i="1"/>
  <c r="AY20" i="1"/>
  <c r="AY80" i="1" s="1"/>
  <c r="AW20" i="1"/>
  <c r="AW80" i="1" s="1"/>
  <c r="AU20" i="1"/>
  <c r="AU80" i="1" s="1"/>
  <c r="AS20" i="1"/>
  <c r="AQ20" i="1"/>
  <c r="AO20" i="1"/>
  <c r="AM20" i="1"/>
  <c r="AM80" i="1" s="1"/>
  <c r="AK20" i="1"/>
  <c r="AK80" i="1" s="1"/>
  <c r="AI20" i="1"/>
  <c r="AI80" i="1" s="1"/>
  <c r="AG20" i="1"/>
  <c r="AG80" i="1" s="1"/>
  <c r="AG81" i="1" s="1"/>
  <c r="AE20" i="1"/>
  <c r="AE80" i="1" s="1"/>
  <c r="AE81" i="1" s="1"/>
  <c r="AC20" i="1"/>
  <c r="AC27" i="1" s="1"/>
  <c r="AA20" i="1"/>
  <c r="AA80" i="1" s="1"/>
  <c r="Y20" i="1"/>
  <c r="Y80" i="1" s="1"/>
  <c r="W20" i="1"/>
  <c r="BS20" i="1" s="1"/>
  <c r="U20" i="1"/>
  <c r="S20" i="1"/>
  <c r="Q20" i="1"/>
  <c r="O20" i="1"/>
  <c r="O80" i="1" s="1"/>
  <c r="M20" i="1"/>
  <c r="M80" i="1" s="1"/>
  <c r="K20" i="1"/>
  <c r="K80" i="1" s="1"/>
  <c r="I20" i="1"/>
  <c r="I80" i="1" s="1"/>
  <c r="G20" i="1"/>
  <c r="G80" i="1" s="1"/>
  <c r="BQ17" i="1"/>
  <c r="BQ76" i="1" s="1"/>
  <c r="BO17" i="1"/>
  <c r="BO76" i="1" s="1"/>
  <c r="BM17" i="1"/>
  <c r="BM76" i="1" s="1"/>
  <c r="BK17" i="1"/>
  <c r="BK76" i="1" s="1"/>
  <c r="BK77" i="1" s="1"/>
  <c r="BI17" i="1"/>
  <c r="BI76" i="1" s="1"/>
  <c r="BI77" i="1" s="1"/>
  <c r="BI78" i="1" s="1"/>
  <c r="BG17" i="1"/>
  <c r="BG76" i="1" s="1"/>
  <c r="BE17" i="1"/>
  <c r="BE76" i="1" s="1"/>
  <c r="BC17" i="1"/>
  <c r="BC76" i="1" s="1"/>
  <c r="BA17" i="1"/>
  <c r="AY17" i="1"/>
  <c r="AW17" i="1"/>
  <c r="AW76" i="1" s="1"/>
  <c r="AU17" i="1"/>
  <c r="AU76" i="1" s="1"/>
  <c r="AS17" i="1"/>
  <c r="AS76" i="1" s="1"/>
  <c r="AQ17" i="1"/>
  <c r="AQ76" i="1" s="1"/>
  <c r="AO17" i="1"/>
  <c r="AO76" i="1" s="1"/>
  <c r="AM17" i="1"/>
  <c r="AM76" i="1" s="1"/>
  <c r="AK17" i="1"/>
  <c r="AK76" i="1" s="1"/>
  <c r="AI17" i="1"/>
  <c r="AI76" i="1" s="1"/>
  <c r="AG17" i="1"/>
  <c r="AG76" i="1" s="1"/>
  <c r="AG77" i="1" s="1"/>
  <c r="AE17" i="1"/>
  <c r="AE76" i="1" s="1"/>
  <c r="AC17" i="1"/>
  <c r="AA17" i="1"/>
  <c r="AA76" i="1" s="1"/>
  <c r="Y17" i="1"/>
  <c r="Y76" i="1" s="1"/>
  <c r="Y77" i="1" s="1"/>
  <c r="Y78" i="1" s="1"/>
  <c r="W17" i="1"/>
  <c r="W76" i="1" s="1"/>
  <c r="W77" i="1" s="1"/>
  <c r="W78" i="1" s="1"/>
  <c r="U17" i="1"/>
  <c r="U76" i="1" s="1"/>
  <c r="S17" i="1"/>
  <c r="S76" i="1" s="1"/>
  <c r="S77" i="1" s="1"/>
  <c r="S78" i="1" s="1"/>
  <c r="Q17" i="1"/>
  <c r="Q76" i="1" s="1"/>
  <c r="O17" i="1"/>
  <c r="O76" i="1" s="1"/>
  <c r="O77" i="1" s="1"/>
  <c r="O78" i="1" s="1"/>
  <c r="M17" i="1"/>
  <c r="M76" i="1" s="1"/>
  <c r="M77" i="1" s="1"/>
  <c r="M78" i="1" s="1"/>
  <c r="K17" i="1"/>
  <c r="K76" i="1" s="1"/>
  <c r="I17" i="1"/>
  <c r="I76" i="1" s="1"/>
  <c r="G17" i="1"/>
  <c r="G76" i="1" s="1"/>
  <c r="BQ14" i="1"/>
  <c r="BO14" i="1"/>
  <c r="BM14" i="1"/>
  <c r="BK14" i="1"/>
  <c r="BI14" i="1"/>
  <c r="BG14" i="1"/>
  <c r="BE14" i="1"/>
  <c r="BE72" i="1" s="1"/>
  <c r="BC14" i="1"/>
  <c r="BA14" i="1"/>
  <c r="AY14" i="1"/>
  <c r="AW14" i="1"/>
  <c r="AU14" i="1"/>
  <c r="AU72" i="1" s="1"/>
  <c r="AS14" i="1"/>
  <c r="AS72" i="1" s="1"/>
  <c r="AQ14" i="1"/>
  <c r="AQ72" i="1" s="1"/>
  <c r="AO14" i="1"/>
  <c r="AO72" i="1" s="1"/>
  <c r="AM14" i="1"/>
  <c r="AK14" i="1"/>
  <c r="AI14" i="1"/>
  <c r="AG14" i="1"/>
  <c r="AG72" i="1" s="1"/>
  <c r="AE14" i="1"/>
  <c r="AC14" i="1"/>
  <c r="AA14" i="1"/>
  <c r="Y14" i="1"/>
  <c r="W14" i="1"/>
  <c r="U14" i="1"/>
  <c r="S14" i="1"/>
  <c r="Q14" i="1"/>
  <c r="O14" i="1"/>
  <c r="M14" i="1"/>
  <c r="K14" i="1"/>
  <c r="I14" i="1"/>
  <c r="I72" i="1" s="1"/>
  <c r="G14" i="1"/>
  <c r="K8" i="1"/>
  <c r="O8" i="1" s="1"/>
  <c r="S8" i="1" s="1"/>
  <c r="W8" i="1" s="1"/>
  <c r="AA8" i="1" s="1"/>
  <c r="AE8" i="1" s="1"/>
  <c r="AI8" i="1" s="1"/>
  <c r="AM8" i="1" s="1"/>
  <c r="AQ8" i="1" s="1"/>
  <c r="AU8" i="1" s="1"/>
  <c r="AY8" i="1" s="1"/>
  <c r="BC8" i="1" s="1"/>
  <c r="BG8" i="1" s="1"/>
  <c r="BK8" i="1" s="1"/>
  <c r="BL5" i="1"/>
  <c r="AS5" i="1"/>
  <c r="AA5" i="1"/>
  <c r="AM89" i="1" l="1"/>
  <c r="AM90" i="1" s="1"/>
  <c r="AM91" i="1" s="1"/>
  <c r="Q86" i="1"/>
  <c r="Q87" i="1" s="1"/>
  <c r="BK85" i="1"/>
  <c r="BK86" i="1" s="1"/>
  <c r="BK87" i="1"/>
  <c r="AO77" i="1"/>
  <c r="AO78" i="1" s="1"/>
  <c r="AO79" i="1"/>
  <c r="AA81" i="1"/>
  <c r="AA82" i="1" s="1"/>
  <c r="AW77" i="1"/>
  <c r="AW78" i="1" s="1"/>
  <c r="G91" i="1"/>
  <c r="Y81" i="1"/>
  <c r="Y82" i="1" s="1"/>
  <c r="AQ77" i="1"/>
  <c r="AQ78" i="1" s="1"/>
  <c r="AQ79" i="1"/>
  <c r="BI85" i="1"/>
  <c r="BI86" i="1" s="1"/>
  <c r="K89" i="1"/>
  <c r="Q77" i="1"/>
  <c r="Q78" i="1" s="1"/>
  <c r="BS78" i="1" s="1"/>
  <c r="I116" i="1" s="1"/>
  <c r="M116" i="1" s="1"/>
  <c r="Q79" i="1"/>
  <c r="AS77" i="1"/>
  <c r="AS78" i="1" s="1"/>
  <c r="AS79" i="1"/>
  <c r="AU77" i="1"/>
  <c r="AU78" i="1" s="1"/>
  <c r="AU79" i="1"/>
  <c r="BO8" i="1"/>
  <c r="M103" i="1"/>
  <c r="M89" i="1"/>
  <c r="M90" i="1" s="1"/>
  <c r="M91" i="1" s="1"/>
  <c r="BK92" i="1"/>
  <c r="BK93" i="1" s="1"/>
  <c r="BK94" i="1" s="1"/>
  <c r="BA81" i="1"/>
  <c r="BA82" i="1" s="1"/>
  <c r="BA83" i="1"/>
  <c r="AU81" i="1"/>
  <c r="AU82" i="1" s="1"/>
  <c r="AU83" i="1"/>
  <c r="AK72" i="1"/>
  <c r="AK27" i="1"/>
  <c r="AG84" i="1"/>
  <c r="AG54" i="1"/>
  <c r="AG51" i="1"/>
  <c r="AG55" i="1"/>
  <c r="AG56" i="1"/>
  <c r="AI52" i="1"/>
  <c r="I54" i="1"/>
  <c r="BC55" i="1"/>
  <c r="O79" i="1"/>
  <c r="AM72" i="1"/>
  <c r="AM27" i="1"/>
  <c r="AI89" i="1"/>
  <c r="AI90" i="1" s="1"/>
  <c r="AI91" i="1" s="1"/>
  <c r="AG75" i="1"/>
  <c r="AC55" i="1"/>
  <c r="AC56" i="1"/>
  <c r="AC54" i="1"/>
  <c r="AC51" i="1"/>
  <c r="AC84" i="1"/>
  <c r="BO77" i="1"/>
  <c r="BO78" i="1" s="1"/>
  <c r="BO79" i="1"/>
  <c r="AE84" i="1"/>
  <c r="AE56" i="1"/>
  <c r="AE54" i="1"/>
  <c r="AE51" i="1"/>
  <c r="AE55" i="1"/>
  <c r="BG54" i="1"/>
  <c r="U89" i="1"/>
  <c r="U90" i="1" s="1"/>
  <c r="U91" i="1" s="1"/>
  <c r="BI72" i="1"/>
  <c r="BI27" i="1"/>
  <c r="BE84" i="1"/>
  <c r="BE53" i="1"/>
  <c r="BE51" i="1"/>
  <c r="AC53" i="1"/>
  <c r="U81" i="1"/>
  <c r="U82" i="1" s="1"/>
  <c r="K84" i="1"/>
  <c r="K53" i="1"/>
  <c r="BG51" i="1"/>
  <c r="K54" i="1"/>
  <c r="BE55" i="1"/>
  <c r="AO73" i="1"/>
  <c r="AO74" i="1" s="1"/>
  <c r="AO75" i="1"/>
  <c r="AK51" i="1"/>
  <c r="AK84" i="1"/>
  <c r="AK55" i="1"/>
  <c r="AK56" i="1"/>
  <c r="AK52" i="1"/>
  <c r="BQ55" i="1"/>
  <c r="BQ53" i="1"/>
  <c r="BQ56" i="1"/>
  <c r="G55" i="1"/>
  <c r="U75" i="1"/>
  <c r="S79" i="1"/>
  <c r="W87" i="1"/>
  <c r="AY27" i="1"/>
  <c r="BE81" i="1"/>
  <c r="BE82" i="1" s="1"/>
  <c r="AM84" i="1"/>
  <c r="AM52" i="1"/>
  <c r="AM51" i="1"/>
  <c r="AM56" i="1"/>
  <c r="W56" i="1"/>
  <c r="W88" i="1"/>
  <c r="BS88" i="1" s="1"/>
  <c r="I124" i="1" s="1"/>
  <c r="BQ88" i="1"/>
  <c r="U27" i="1"/>
  <c r="AS73" i="1"/>
  <c r="AS74" i="1" s="1"/>
  <c r="AS75" i="1"/>
  <c r="BA27" i="1"/>
  <c r="Q54" i="1"/>
  <c r="Y27" i="1"/>
  <c r="W51" i="1"/>
  <c r="BE52" i="1"/>
  <c r="AK53" i="1"/>
  <c r="K55" i="1"/>
  <c r="BK55" i="1"/>
  <c r="AQ56" i="1"/>
  <c r="AC80" i="1"/>
  <c r="O84" i="1"/>
  <c r="AG92" i="1"/>
  <c r="AG93" i="1"/>
  <c r="AG94" i="1"/>
  <c r="BI79" i="1"/>
  <c r="BG89" i="1"/>
  <c r="BG90" i="1" s="1"/>
  <c r="BG91" i="1" s="1"/>
  <c r="BO83" i="1"/>
  <c r="I73" i="1"/>
  <c r="BI89" i="1"/>
  <c r="BI90" i="1" s="1"/>
  <c r="BI91" i="1" s="1"/>
  <c r="K72" i="1"/>
  <c r="K27" i="1"/>
  <c r="BS14" i="1"/>
  <c r="AW81" i="1"/>
  <c r="AW82" i="1" s="1"/>
  <c r="M72" i="1"/>
  <c r="M27" i="1"/>
  <c r="AY83" i="1"/>
  <c r="AY81" i="1"/>
  <c r="AY82" i="1" s="1"/>
  <c r="AO89" i="1"/>
  <c r="AO90" i="1" s="1"/>
  <c r="AO91" i="1" s="1"/>
  <c r="BQ27" i="1"/>
  <c r="BK72" i="1"/>
  <c r="BK27" i="1"/>
  <c r="Y79" i="1"/>
  <c r="M84" i="1"/>
  <c r="M51" i="1"/>
  <c r="M53" i="1"/>
  <c r="BS53" i="1" s="1"/>
  <c r="AS53" i="1"/>
  <c r="AS55" i="1"/>
  <c r="AS88" i="1"/>
  <c r="AC79" i="1"/>
  <c r="BG84" i="1"/>
  <c r="AS56" i="1"/>
  <c r="AG73" i="1"/>
  <c r="AG74" i="1" s="1"/>
  <c r="BC75" i="1"/>
  <c r="O89" i="1"/>
  <c r="O90" i="1" s="1"/>
  <c r="O91" i="1" s="1"/>
  <c r="AM77" i="1"/>
  <c r="AM78" i="1" s="1"/>
  <c r="AM79" i="1"/>
  <c r="BE73" i="1"/>
  <c r="BE74" i="1" s="1"/>
  <c r="AK89" i="1"/>
  <c r="AK90" i="1" s="1"/>
  <c r="AK91" i="1" s="1"/>
  <c r="BG72" i="1"/>
  <c r="BG27" i="1"/>
  <c r="G84" i="1"/>
  <c r="G56" i="1"/>
  <c r="BS23" i="1"/>
  <c r="G52" i="1"/>
  <c r="M79" i="1"/>
  <c r="AA123" i="1"/>
  <c r="AA152" i="1" s="1"/>
  <c r="U77" i="1"/>
  <c r="U78" i="1" s="1"/>
  <c r="I84" i="1"/>
  <c r="I52" i="1"/>
  <c r="BM89" i="1"/>
  <c r="BM90" i="1" s="1"/>
  <c r="BM91" i="1" s="1"/>
  <c r="AY92" i="1"/>
  <c r="AY94" i="1" s="1"/>
  <c r="AY93" i="1"/>
  <c r="O72" i="1"/>
  <c r="O27" i="1"/>
  <c r="BS17" i="1"/>
  <c r="AI84" i="1"/>
  <c r="AI51" i="1"/>
  <c r="AI55" i="1"/>
  <c r="AI56" i="1"/>
  <c r="AQ89" i="1"/>
  <c r="AQ90" i="1" s="1"/>
  <c r="AQ91" i="1" s="1"/>
  <c r="BO88" i="1"/>
  <c r="BO56" i="1"/>
  <c r="BO55" i="1"/>
  <c r="Y73" i="1"/>
  <c r="Y74" i="1" s="1"/>
  <c r="S75" i="1"/>
  <c r="W80" i="1"/>
  <c r="Q72" i="1"/>
  <c r="Q27" i="1"/>
  <c r="U55" i="1"/>
  <c r="U53" i="1"/>
  <c r="AG53" i="1"/>
  <c r="M54" i="1"/>
  <c r="BS54" i="1" s="1"/>
  <c r="AA73" i="1"/>
  <c r="AA74" i="1" s="1"/>
  <c r="BA89" i="1"/>
  <c r="BA90" i="1" s="1"/>
  <c r="BA91" i="1" s="1"/>
  <c r="AQ73" i="1"/>
  <c r="AQ74" i="1" s="1"/>
  <c r="I81" i="1"/>
  <c r="I82" i="1" s="1"/>
  <c r="AU56" i="1"/>
  <c r="AU88" i="1"/>
  <c r="BS26" i="1"/>
  <c r="I55" i="1"/>
  <c r="W75" i="1"/>
  <c r="AA77" i="1"/>
  <c r="AA78" i="1" s="1"/>
  <c r="W27" i="1"/>
  <c r="K52" i="1"/>
  <c r="AK54" i="1"/>
  <c r="AO83" i="1"/>
  <c r="AK77" i="1"/>
  <c r="AK78" i="1" s="1"/>
  <c r="AK79" i="1"/>
  <c r="AY79" i="1"/>
  <c r="S92" i="1"/>
  <c r="BM75" i="1"/>
  <c r="BK79" i="1"/>
  <c r="BM77" i="1"/>
  <c r="BM78" i="1" s="1"/>
  <c r="BM79" i="1"/>
  <c r="BA55" i="1"/>
  <c r="BA56" i="1"/>
  <c r="BA52" i="1"/>
  <c r="AU27" i="1"/>
  <c r="BO75" i="1"/>
  <c r="BQ81" i="1"/>
  <c r="BQ82" i="1" s="1"/>
  <c r="AI27" i="1"/>
  <c r="AI72" i="1"/>
  <c r="BC84" i="1"/>
  <c r="BC56" i="1"/>
  <c r="BC53" i="1"/>
  <c r="AW27" i="1"/>
  <c r="BQ75" i="1"/>
  <c r="AW92" i="1"/>
  <c r="AW93" i="1" s="1"/>
  <c r="AW94" i="1" s="1"/>
  <c r="BQ77" i="1"/>
  <c r="BQ78" i="1" s="1"/>
  <c r="BQ79" i="1"/>
  <c r="G82" i="1"/>
  <c r="G83" i="1" s="1"/>
  <c r="W79" i="1"/>
  <c r="BG53" i="1"/>
  <c r="G51" i="1"/>
  <c r="BA84" i="1"/>
  <c r="BE92" i="1"/>
  <c r="BE93" i="1"/>
  <c r="BM27" i="1"/>
  <c r="BC81" i="1"/>
  <c r="BC82" i="1" s="1"/>
  <c r="BC83" i="1"/>
  <c r="BI51" i="1"/>
  <c r="BI53" i="1"/>
  <c r="BI54" i="1"/>
  <c r="S27" i="1"/>
  <c r="BO27" i="1"/>
  <c r="O52" i="1"/>
  <c r="O51" i="1"/>
  <c r="O53" i="1"/>
  <c r="BK52" i="1"/>
  <c r="BK51" i="1"/>
  <c r="BK54" i="1"/>
  <c r="I135" i="1"/>
  <c r="M135" i="1" s="1"/>
  <c r="M154" i="1" s="1"/>
  <c r="AA150" i="1" s="1"/>
  <c r="BS49" i="1"/>
  <c r="K51" i="1"/>
  <c r="BC52" i="1"/>
  <c r="AI53" i="1"/>
  <c r="O54" i="1"/>
  <c r="BI55" i="1"/>
  <c r="AO56" i="1"/>
  <c r="AC75" i="1"/>
  <c r="BK83" i="1"/>
  <c r="AU75" i="1"/>
  <c r="AA27" i="1"/>
  <c r="BG52" i="1"/>
  <c r="AM53" i="1"/>
  <c r="M55" i="1"/>
  <c r="M52" i="1"/>
  <c r="BI52" i="1"/>
  <c r="AM54" i="1"/>
  <c r="AY73" i="1"/>
  <c r="AY74" i="1" s="1"/>
  <c r="AY77" i="1"/>
  <c r="AY78" i="1" s="1"/>
  <c r="AI79" i="1"/>
  <c r="AO27" i="1"/>
  <c r="AU51" i="1"/>
  <c r="BA53" i="1"/>
  <c r="AO54" i="1"/>
  <c r="I56" i="1"/>
  <c r="BE56" i="1"/>
  <c r="BA73" i="1"/>
  <c r="BA74" i="1" s="1"/>
  <c r="AU73" i="1"/>
  <c r="AU74" i="1" s="1"/>
  <c r="BG79" i="1"/>
  <c r="O83" i="1"/>
  <c r="U85" i="1"/>
  <c r="U86" i="1" s="1"/>
  <c r="AU86" i="1"/>
  <c r="AU87" i="1" s="1"/>
  <c r="Q89" i="1"/>
  <c r="Q90" i="1" s="1"/>
  <c r="Q91" i="1" s="1"/>
  <c r="K83" i="1"/>
  <c r="BM53" i="1"/>
  <c r="BM51" i="1"/>
  <c r="BM52" i="1"/>
  <c r="BM84" i="1"/>
  <c r="BM56" i="1"/>
  <c r="AS83" i="1"/>
  <c r="BA79" i="1"/>
  <c r="AQ83" i="1"/>
  <c r="Q51" i="1"/>
  <c r="Q52" i="1"/>
  <c r="Q53" i="1"/>
  <c r="AO84" i="1"/>
  <c r="AO53" i="1"/>
  <c r="AO51" i="1"/>
  <c r="AO52" i="1"/>
  <c r="BM55" i="1"/>
  <c r="G79" i="1"/>
  <c r="AE79" i="1"/>
  <c r="BC79" i="1"/>
  <c r="M81" i="1"/>
  <c r="M82" i="1" s="1"/>
  <c r="M83" i="1"/>
  <c r="AK81" i="1"/>
  <c r="AK82" i="1" s="1"/>
  <c r="S51" i="1"/>
  <c r="BO51" i="1"/>
  <c r="AI77" i="1"/>
  <c r="AI78" i="1" s="1"/>
  <c r="AS87" i="1"/>
  <c r="I91" i="1"/>
  <c r="I79" i="1"/>
  <c r="AG79" i="1"/>
  <c r="BE79" i="1"/>
  <c r="U51" i="1"/>
  <c r="AS51" i="1"/>
  <c r="BQ51" i="1"/>
  <c r="BM54" i="1"/>
  <c r="G75" i="1"/>
  <c r="AI81" i="1"/>
  <c r="AI82" i="1" s="1"/>
  <c r="Y85" i="1"/>
  <c r="Y86" i="1" s="1"/>
  <c r="BM83" i="1"/>
  <c r="W52" i="1"/>
  <c r="AU52" i="1"/>
  <c r="AW75" i="1"/>
  <c r="BS76" i="1"/>
  <c r="I114" i="1" s="1"/>
  <c r="AM81" i="1"/>
  <c r="AM82" i="1" s="1"/>
  <c r="AW87" i="1"/>
  <c r="AE27" i="1"/>
  <c r="BC27" i="1"/>
  <c r="AA122" i="1"/>
  <c r="I27" i="1"/>
  <c r="AG27" i="1"/>
  <c r="BE27" i="1"/>
  <c r="S53" i="1"/>
  <c r="AQ53" i="1"/>
  <c r="BO53" i="1"/>
  <c r="U54" i="1"/>
  <c r="AS54" i="1"/>
  <c r="BQ54" i="1"/>
  <c r="W55" i="1"/>
  <c r="AU55" i="1"/>
  <c r="Y56" i="1"/>
  <c r="AW56" i="1"/>
  <c r="BO84" i="1"/>
  <c r="Y88" i="1"/>
  <c r="BC89" i="1"/>
  <c r="BC90" i="1" s="1"/>
  <c r="BC91" i="1" s="1"/>
  <c r="AQ54" i="1"/>
  <c r="AQ52" i="1"/>
  <c r="AU54" i="1"/>
  <c r="G27" i="1"/>
  <c r="S54" i="1"/>
  <c r="BO54" i="1"/>
  <c r="S52" i="1"/>
  <c r="BO52" i="1"/>
  <c r="W54" i="1"/>
  <c r="AQ51" i="1"/>
  <c r="U52" i="1"/>
  <c r="AS52" i="1"/>
  <c r="BQ52" i="1"/>
  <c r="W53" i="1"/>
  <c r="AU53" i="1"/>
  <c r="Y54" i="1"/>
  <c r="AW54" i="1"/>
  <c r="AA55" i="1"/>
  <c r="AY55" i="1"/>
  <c r="BQ87" i="1"/>
  <c r="AA87" i="1"/>
  <c r="AY87" i="1"/>
  <c r="AA54" i="1"/>
  <c r="AY54" i="1"/>
  <c r="BE94" i="1"/>
  <c r="M124" i="1" l="1"/>
  <c r="Y75" i="1"/>
  <c r="BE75" i="1"/>
  <c r="S93" i="1"/>
  <c r="S94" i="1" s="1"/>
  <c r="BO89" i="1"/>
  <c r="BO90" i="1" s="1"/>
  <c r="BO91" i="1" s="1"/>
  <c r="BS56" i="1"/>
  <c r="Y83" i="1"/>
  <c r="AQ93" i="1"/>
  <c r="AQ94" i="1" s="1"/>
  <c r="AQ92" i="1"/>
  <c r="AW83" i="1"/>
  <c r="AU89" i="1"/>
  <c r="AU90" i="1" s="1"/>
  <c r="AU91" i="1" s="1"/>
  <c r="AE85" i="1"/>
  <c r="AE86" i="1" s="1"/>
  <c r="BO85" i="1"/>
  <c r="BO86" i="1" s="1"/>
  <c r="BO87" i="1" s="1"/>
  <c r="AM83" i="1"/>
  <c r="BG75" i="1"/>
  <c r="BG73" i="1"/>
  <c r="BG74" i="1" s="1"/>
  <c r="BG92" i="1"/>
  <c r="BG93" i="1" s="1"/>
  <c r="O85" i="1"/>
  <c r="O86" i="1" s="1"/>
  <c r="O87" i="1" s="1"/>
  <c r="AM85" i="1"/>
  <c r="AM86" i="1" s="1"/>
  <c r="AK73" i="1"/>
  <c r="AK74" i="1" s="1"/>
  <c r="AK75" i="1"/>
  <c r="G92" i="1"/>
  <c r="G93" i="1"/>
  <c r="K85" i="1"/>
  <c r="K86" i="1" s="1"/>
  <c r="AK92" i="1"/>
  <c r="AK93" i="1" s="1"/>
  <c r="M85" i="1"/>
  <c r="M86" i="1" s="1"/>
  <c r="BC92" i="1"/>
  <c r="BC93" i="1"/>
  <c r="BC94" i="1" s="1"/>
  <c r="G85" i="1"/>
  <c r="BS84" i="1"/>
  <c r="I121" i="1" s="1"/>
  <c r="AI93" i="1"/>
  <c r="AI92" i="1"/>
  <c r="AY75" i="1"/>
  <c r="I83" i="1"/>
  <c r="BG85" i="1"/>
  <c r="BG86" i="1" s="1"/>
  <c r="AO92" i="1"/>
  <c r="K73" i="1"/>
  <c r="K74" i="1" s="1"/>
  <c r="AC81" i="1"/>
  <c r="AC82" i="1" s="1"/>
  <c r="BE83" i="1"/>
  <c r="AA75" i="1"/>
  <c r="BI73" i="1"/>
  <c r="BI74" i="1" s="1"/>
  <c r="AM73" i="1"/>
  <c r="AM74" i="1" s="1"/>
  <c r="AM75" i="1"/>
  <c r="AI73" i="1"/>
  <c r="AI74" i="1" s="1"/>
  <c r="AI75" i="1"/>
  <c r="M73" i="1"/>
  <c r="M74" i="1" s="1"/>
  <c r="M75" i="1"/>
  <c r="W89" i="1"/>
  <c r="W90" i="1" s="1"/>
  <c r="W91" i="1" s="1"/>
  <c r="U83" i="1"/>
  <c r="BM85" i="1"/>
  <c r="BM86" i="1" s="1"/>
  <c r="BQ83" i="1"/>
  <c r="AK85" i="1"/>
  <c r="AK86" i="1" s="1"/>
  <c r="AK87" i="1"/>
  <c r="U87" i="1"/>
  <c r="AG85" i="1"/>
  <c r="AG86" i="1" s="1"/>
  <c r="AG87" i="1"/>
  <c r="BA85" i="1"/>
  <c r="BA86" i="1" s="1"/>
  <c r="Q73" i="1"/>
  <c r="Q74" i="1" s="1"/>
  <c r="Q75" i="1"/>
  <c r="I85" i="1"/>
  <c r="I86" i="1" s="1"/>
  <c r="BS55" i="1"/>
  <c r="U92" i="1"/>
  <c r="U93" i="1" s="1"/>
  <c r="U94" i="1" s="1"/>
  <c r="K90" i="1"/>
  <c r="I74" i="1"/>
  <c r="I75" i="1" s="1"/>
  <c r="AI83" i="1"/>
  <c r="BS52" i="1"/>
  <c r="BS72" i="1"/>
  <c r="I111" i="1" s="1"/>
  <c r="M114" i="1"/>
  <c r="Y87" i="1"/>
  <c r="BM92" i="1"/>
  <c r="BM93" i="1" s="1"/>
  <c r="BM94" i="1" s="1"/>
  <c r="BS27" i="1"/>
  <c r="BE85" i="1"/>
  <c r="BE86" i="1" s="1"/>
  <c r="BE87" i="1"/>
  <c r="AO85" i="1"/>
  <c r="AO86" i="1" s="1"/>
  <c r="AO87" i="1" s="1"/>
  <c r="BA75" i="1"/>
  <c r="BS51" i="1"/>
  <c r="AQ75" i="1"/>
  <c r="W81" i="1"/>
  <c r="AI85" i="1"/>
  <c r="AI86" i="1" s="1"/>
  <c r="U79" i="1"/>
  <c r="AS89" i="1"/>
  <c r="AS90" i="1" s="1"/>
  <c r="AS91" i="1" s="1"/>
  <c r="BS80" i="1"/>
  <c r="I117" i="1" s="1"/>
  <c r="BA92" i="1"/>
  <c r="BA93" i="1" s="1"/>
  <c r="BA94" i="1" s="1"/>
  <c r="O73" i="1"/>
  <c r="O74" i="1" s="1"/>
  <c r="BQ89" i="1"/>
  <c r="BQ90" i="1" s="1"/>
  <c r="BQ91" i="1" s="1"/>
  <c r="AA83" i="1"/>
  <c r="Q92" i="1"/>
  <c r="Q93" i="1" s="1"/>
  <c r="I92" i="1"/>
  <c r="I94" i="1" s="1"/>
  <c r="I93" i="1"/>
  <c r="Y89" i="1"/>
  <c r="Y90" i="1" s="1"/>
  <c r="Y91" i="1" s="1"/>
  <c r="BK73" i="1"/>
  <c r="BK74" i="1" s="1"/>
  <c r="BK75" i="1" s="1"/>
  <c r="AK83" i="1"/>
  <c r="BC85" i="1"/>
  <c r="BC86" i="1" s="1"/>
  <c r="O92" i="1"/>
  <c r="O93" i="1" s="1"/>
  <c r="BI92" i="1"/>
  <c r="BI93" i="1" s="1"/>
  <c r="AA79" i="1"/>
  <c r="BS79" i="1" s="1"/>
  <c r="BS77" i="1"/>
  <c r="I115" i="1" s="1"/>
  <c r="M115" i="1" s="1"/>
  <c r="AC85" i="1"/>
  <c r="AC86" i="1" s="1"/>
  <c r="M92" i="1"/>
  <c r="BI87" i="1"/>
  <c r="AW79" i="1"/>
  <c r="AM92" i="1"/>
  <c r="K75" i="1" l="1"/>
  <c r="BS75" i="1" s="1"/>
  <c r="G86" i="1"/>
  <c r="BS86" i="1" s="1"/>
  <c r="I123" i="1" s="1"/>
  <c r="M123" i="1" s="1"/>
  <c r="BS85" i="1"/>
  <c r="I122" i="1" s="1"/>
  <c r="M122" i="1" s="1"/>
  <c r="BS73" i="1"/>
  <c r="I112" i="1" s="1"/>
  <c r="M112" i="1" s="1"/>
  <c r="AU92" i="1"/>
  <c r="AU93" i="1" s="1"/>
  <c r="AU94" i="1" s="1"/>
  <c r="Q94" i="1"/>
  <c r="BI94" i="1"/>
  <c r="K91" i="1"/>
  <c r="BS90" i="1"/>
  <c r="I126" i="1" s="1"/>
  <c r="M126" i="1" s="1"/>
  <c r="BI75" i="1"/>
  <c r="BG87" i="1"/>
  <c r="AM87" i="1"/>
  <c r="AC87" i="1"/>
  <c r="D122" i="1"/>
  <c r="M121" i="1"/>
  <c r="AK94" i="1"/>
  <c r="AE87" i="1"/>
  <c r="BS89" i="1"/>
  <c r="I125" i="1" s="1"/>
  <c r="BM87" i="1"/>
  <c r="AM93" i="1"/>
  <c r="AM94" i="1" s="1"/>
  <c r="D115" i="1"/>
  <c r="BO92" i="1"/>
  <c r="W82" i="1"/>
  <c r="BS81" i="1"/>
  <c r="I118" i="1" s="1"/>
  <c r="M118" i="1" s="1"/>
  <c r="O94" i="1"/>
  <c r="AI94" i="1"/>
  <c r="M87" i="1"/>
  <c r="K87" i="1"/>
  <c r="BS74" i="1"/>
  <c r="I113" i="1" s="1"/>
  <c r="M113" i="1" s="1"/>
  <c r="W92" i="1"/>
  <c r="BQ92" i="1"/>
  <c r="BQ93" i="1"/>
  <c r="BA87" i="1"/>
  <c r="AC83" i="1"/>
  <c r="M117" i="1"/>
  <c r="BQ94" i="1"/>
  <c r="BG94" i="1"/>
  <c r="Y93" i="1"/>
  <c r="Y92" i="1"/>
  <c r="Y94" i="1" s="1"/>
  <c r="G94" i="1"/>
  <c r="AO93" i="1"/>
  <c r="AO94" i="1" s="1"/>
  <c r="AS92" i="1"/>
  <c r="AS93" i="1" s="1"/>
  <c r="M93" i="1"/>
  <c r="M94" i="1" s="1"/>
  <c r="BC87" i="1"/>
  <c r="O75" i="1"/>
  <c r="AI87" i="1"/>
  <c r="M111" i="1"/>
  <c r="I87" i="1"/>
  <c r="G87" i="1" l="1"/>
  <c r="BS87" i="1" s="1"/>
  <c r="M125" i="1"/>
  <c r="AS94" i="1"/>
  <c r="W93" i="1"/>
  <c r="W94" i="1" s="1"/>
  <c r="BS82" i="1"/>
  <c r="I119" i="1" s="1"/>
  <c r="W83" i="1"/>
  <c r="BS83" i="1" s="1"/>
  <c r="D112" i="1"/>
  <c r="BO93" i="1"/>
  <c r="BO94" i="1" s="1"/>
  <c r="K92" i="1"/>
  <c r="BS92" i="1" s="1"/>
  <c r="I128" i="1" s="1"/>
  <c r="M128" i="1" s="1"/>
  <c r="BS91" i="1"/>
  <c r="I127" i="1" s="1"/>
  <c r="M127" i="1" s="1"/>
  <c r="M119" i="1" l="1"/>
  <c r="D118" i="1"/>
  <c r="K93" i="1"/>
  <c r="BS93" i="1" s="1"/>
  <c r="I129" i="1" s="1"/>
  <c r="M129" i="1" l="1"/>
  <c r="D125" i="1"/>
  <c r="M104" i="1" s="1"/>
  <c r="M130" i="1"/>
  <c r="AA149" i="1" s="1"/>
  <c r="AA154" i="1" s="1"/>
  <c r="M106" i="1" s="1"/>
  <c r="K94" i="1"/>
  <c r="BS94" i="1" s="1"/>
</calcChain>
</file>

<file path=xl/sharedStrings.xml><?xml version="1.0" encoding="utf-8"?>
<sst xmlns="http://schemas.openxmlformats.org/spreadsheetml/2006/main" count="329" uniqueCount="125">
  <si>
    <t>INVOICING CALC SHEET</t>
  </si>
  <si>
    <t>MAQ</t>
  </si>
  <si>
    <t>CLIENTE</t>
  </si>
  <si>
    <t>RAZON SOCIAL CLIENTE</t>
  </si>
  <si>
    <t>MIRANDA GOLD COLOMBIA II LTD</t>
  </si>
  <si>
    <t>POZO</t>
  </si>
  <si>
    <t>NUMERO DE POZO</t>
  </si>
  <si>
    <t>SAMR22DH269</t>
  </si>
  <si>
    <t>NOMBRE PROYECTO</t>
  </si>
  <si>
    <t>SANTA ANA</t>
  </si>
  <si>
    <t>INCLINACION POZO</t>
  </si>
  <si>
    <t>NUMERO DE CONTRATO</t>
  </si>
  <si>
    <t>LOCALIZACION</t>
  </si>
  <si>
    <t>FALAN - TOLIMA</t>
  </si>
  <si>
    <t>ELEVACION PLATAFORMA</t>
  </si>
  <si>
    <t>ITEMS</t>
  </si>
  <si>
    <t>METROS</t>
  </si>
  <si>
    <t>FECHA</t>
  </si>
  <si>
    <t>TOTAL CARGABLES</t>
  </si>
  <si>
    <t>TOTAL NO CARGABLES</t>
  </si>
  <si>
    <t>TURNO</t>
  </si>
  <si>
    <t>DIA</t>
  </si>
  <si>
    <t>NOCHE</t>
  </si>
  <si>
    <t>CARGABLES</t>
  </si>
  <si>
    <t>NO CARGAB</t>
  </si>
  <si>
    <t>ENSAMISADO Y PERFORACION CARGABLES</t>
  </si>
  <si>
    <t>HW</t>
  </si>
  <si>
    <t>FROM</t>
  </si>
  <si>
    <t>METERS</t>
  </si>
  <si>
    <t>TO</t>
  </si>
  <si>
    <t>TOTAL METERS</t>
  </si>
  <si>
    <t>HTW</t>
  </si>
  <si>
    <t>NTW</t>
  </si>
  <si>
    <t>HORAS OPERACIONALES</t>
  </si>
  <si>
    <t>MOVIMIENTO/DESMANTELAMIENTO</t>
  </si>
  <si>
    <t>ENCAMISADO</t>
  </si>
  <si>
    <t>PERFORACIÓN</t>
  </si>
  <si>
    <t>MOVILIZAC / DESMOVILIZ DESDE BASE</t>
  </si>
  <si>
    <t>ANCLAJE E INSTALACIÓN</t>
  </si>
  <si>
    <t>SUMINISTRO DE AGUA</t>
  </si>
  <si>
    <t>RIMADO</t>
  </si>
  <si>
    <t>ESTABILIZ / ACONDICIONAM</t>
  </si>
  <si>
    <t>CEMENTACIÓN</t>
  </si>
  <si>
    <t>CAMBIO LÍNEA / REDUCCIÓN</t>
  </si>
  <si>
    <t>EXTRACCIÓN DE TUBERÍA</t>
  </si>
  <si>
    <t>ENSAYOS / REGISTROS</t>
  </si>
  <si>
    <t>RECUPERACIÓN DE HERRAMIENTA</t>
  </si>
  <si>
    <t>TIEMPO DE ESPERA</t>
  </si>
  <si>
    <t>VIAJE</t>
  </si>
  <si>
    <t>MANTENIMIENTO</t>
  </si>
  <si>
    <t>FORMACIÓN EN SEGURIDAD</t>
  </si>
  <si>
    <t>ALIMENTACIÓN</t>
  </si>
  <si>
    <t>OTHER</t>
  </si>
  <si>
    <t>OTHER (NOT CHARGEABLE)</t>
  </si>
  <si>
    <t>TOTAL HOURS</t>
  </si>
  <si>
    <t>CONSUMIBLES Y OTROS</t>
  </si>
  <si>
    <t>BIG BEAR</t>
  </si>
  <si>
    <t>LUBE N</t>
  </si>
  <si>
    <t>BENTONITE</t>
  </si>
  <si>
    <t>HYDRAULIC OIL</t>
  </si>
  <si>
    <t>PLATINUM LUBE</t>
  </si>
  <si>
    <t>RD</t>
  </si>
  <si>
    <t>POLY PLUS</t>
  </si>
  <si>
    <t>POLYMER PAC R</t>
  </si>
  <si>
    <t>ROD COAT</t>
  </si>
  <si>
    <t>BLACK FURY</t>
  </si>
  <si>
    <t>MIX PLUS</t>
  </si>
  <si>
    <t>CEMENTO</t>
  </si>
  <si>
    <t>METERS BY DEPTH</t>
  </si>
  <si>
    <t>TOTAL</t>
  </si>
  <si>
    <t>NW</t>
  </si>
  <si>
    <t>HQ</t>
  </si>
  <si>
    <t>CLIENTE:</t>
  </si>
  <si>
    <t>CONSUMIBLES, EQUIPO Y OTROS (ENTREGADOS)</t>
  </si>
  <si>
    <t>CONTRATO:</t>
  </si>
  <si>
    <t>DESCRIPCION</t>
  </si>
  <si>
    <t>CANTIDAD</t>
  </si>
  <si>
    <t>VALOR</t>
  </si>
  <si>
    <t>NOMBRE PROYECTO:</t>
  </si>
  <si>
    <t>UNITARIO</t>
  </si>
  <si>
    <t>USD</t>
  </si>
  <si>
    <t>POZO #:</t>
  </si>
  <si>
    <t>MAQUINA #:</t>
  </si>
  <si>
    <t>PERIODO</t>
  </si>
  <si>
    <t>KLUANE COLOMBIA LTDA</t>
  </si>
  <si>
    <t>DESDE:</t>
  </si>
  <si>
    <t>AUT. MEDELLIN (CL 80) KM 1 VIA SIBERIA</t>
  </si>
  <si>
    <t>HASTA:</t>
  </si>
  <si>
    <t>Bogota DC - Colombia</t>
  </si>
  <si>
    <t>TOTAL METROS:</t>
  </si>
  <si>
    <t>Telephone: 8643194</t>
  </si>
  <si>
    <t>Fax: 8643650</t>
  </si>
  <si>
    <t>TOTAL USD</t>
  </si>
  <si>
    <t>ENCAMISADO Y PERFORACION CARGABLES</t>
  </si>
  <si>
    <t>BROCA</t>
  </si>
  <si>
    <t>CARGOS</t>
  </si>
  <si>
    <t>MTS.</t>
  </si>
  <si>
    <t>PRECIO</t>
  </si>
  <si>
    <t>DESDE</t>
  </si>
  <si>
    <t>HASTA</t>
  </si>
  <si>
    <t>MORE</t>
  </si>
  <si>
    <t>PW</t>
  </si>
  <si>
    <t>PQ</t>
  </si>
  <si>
    <t>CARGO DE MANEJO Y ADMINISTRACION</t>
  </si>
  <si>
    <t>TOTAL CONSUMIMBLES, EQUIPO Y OTROS</t>
  </si>
  <si>
    <t>OTROS CARGOS</t>
  </si>
  <si>
    <t>MOBILIZACION</t>
  </si>
  <si>
    <t>DESMOBILIZACION</t>
  </si>
  <si>
    <t>TOTAL ENCAMISADO Y PERFORACION</t>
  </si>
  <si>
    <t>ANGULO DE INCLINACION</t>
  </si>
  <si>
    <t>HORAS CARGABLES</t>
  </si>
  <si>
    <t>BOMBA DE AGUA EXTRA</t>
  </si>
  <si>
    <t>CABLE EXTRA (MANGUERA)</t>
  </si>
  <si>
    <t>HORAS</t>
  </si>
  <si>
    <t>TOTAL OTROS CARGABLES</t>
  </si>
  <si>
    <t>OTHER CHARGEABLES (AT LANDED VALUE)</t>
  </si>
  <si>
    <t>REFLEX</t>
  </si>
  <si>
    <t>NO MANEJO Y ADMINSITRACION</t>
  </si>
  <si>
    <t>PLUS MANEJO Y ADMINISTRACION</t>
  </si>
  <si>
    <t>SUMATORIA DE CARGABLES</t>
  </si>
  <si>
    <t>OTROS CARGABLES</t>
  </si>
  <si>
    <t>TOTAL HORAS CARGABLES</t>
  </si>
  <si>
    <t>TOTAL ANTES DE IMPUESTOS</t>
  </si>
  <si>
    <t>0</t>
  </si>
  <si>
    <t>MACHINE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</si>
</sst>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164" formatCode="0\ &quot;m.&quot;"/>
    <numFmt numFmtId="165" formatCode="#,##0.000"/>
    <numFmt numFmtId="166" formatCode="#,##0.0"/>
    <numFmt numFmtId="167" formatCode="0.000"/>
    <numFmt numFmtId="168" formatCode="[$-409]d\-mmm\-yyyy;@"/>
    <numFmt numFmtId="169" formatCode="[$$-409]#,##0.00"/>
  </numFmts>
  <fonts count="8" x14ac:knownFonts="1">
    <font>
      <sz val="11"/>
      <color rgb="FF000000"/>
      <name val="Calibri"/>
    </font>
    <font>
      <sz val="8"/>
      <color rgb="FF000000"/>
      <name val="Tahoma"/>
    </font>
    <font>
      <b/>
      <sz val="8"/>
      <color rgb="FFFFFFFF"/>
      <name val="Tahoma"/>
    </font>
    <font>
      <b/>
      <sz val="8"/>
      <color rgb="FF000000"/>
      <name val="Tahoma"/>
    </font>
    <font>
      <sz val="8"/>
      <color rgb="FFFFFFFF"/>
      <name val="Tahoma"/>
    </font>
    <font>
      <b/>
      <sz val="8"/>
      <color rgb="FF666699"/>
      <name val="Tahoma"/>
    </font>
    <font>
      <sz val="8"/>
      <color rgb="FF666699"/>
      <name val="Tahoma"/>
    </font>
    <font>
      <sz val="8"/>
      <color rgb="FFFF0000"/>
      <name val="Tahom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000080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66669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FFFF"/>
      </patternFill>
    </fill>
  </fills>
  <borders count="5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C0C0C0"/>
      </top>
      <bottom style="thin">
        <color rgb="FFC0C0C0"/>
      </bottom>
      <diagonal/>
    </border>
    <border>
      <left style="thin">
        <color rgb="FF808080"/>
      </left>
      <right/>
      <top/>
      <bottom style="thin">
        <color rgb="FFC0C0C0"/>
      </bottom>
      <diagonal/>
    </border>
    <border>
      <left style="thin">
        <color rgb="FF808080"/>
      </left>
      <right style="thin">
        <color rgb="FF808080"/>
      </right>
      <top/>
      <bottom style="thin">
        <color rgb="FFC0C0C0"/>
      </bottom>
      <diagonal/>
    </border>
    <border>
      <left style="thin">
        <color rgb="FF808080"/>
      </left>
      <right style="thin">
        <color rgb="FF808080"/>
      </right>
      <top style="thin">
        <color rgb="FFC0C0C0"/>
      </top>
      <bottom style="thin">
        <color rgb="FFC0C0C0"/>
      </bottom>
      <diagonal/>
    </border>
    <border>
      <left style="thin">
        <color rgb="FF808080"/>
      </left>
      <right/>
      <top style="thin">
        <color rgb="FFC0C0C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C0C0C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C0C0C0"/>
      </bottom>
      <diagonal/>
    </border>
    <border>
      <left style="thin">
        <color rgb="FF808080"/>
      </left>
      <right/>
      <top style="thin">
        <color rgb="FFC0C0C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C0C0C0"/>
      </top>
      <bottom style="thin">
        <color rgb="FF808080"/>
      </bottom>
      <diagonal/>
    </border>
    <border>
      <left style="thick">
        <color rgb="FF80808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80808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969696"/>
      </top>
      <bottom/>
      <diagonal/>
    </border>
    <border>
      <left/>
      <right/>
      <top/>
      <bottom style="thin">
        <color rgb="FFD8D8D8"/>
      </bottom>
      <diagonal/>
    </border>
    <border>
      <left/>
      <right/>
      <top style="thin">
        <color rgb="FFC0C0C0"/>
      </top>
      <bottom style="thin">
        <color rgb="FF80808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C0C0C0"/>
      </bottom>
      <diagonal/>
    </border>
    <border>
      <left/>
      <right/>
      <top style="thin">
        <color rgb="FF969696"/>
      </top>
      <bottom style="thin">
        <color rgb="FFC0C0C0"/>
      </bottom>
      <diagonal/>
    </border>
    <border>
      <left/>
      <right/>
      <top style="thin">
        <color rgb="FF000000"/>
      </top>
      <bottom style="thin">
        <color rgb="FFC0C0C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BFBFBF"/>
      </top>
      <bottom style="thin">
        <color rgb="FF969696"/>
      </bottom>
      <diagonal/>
    </border>
    <border>
      <left/>
      <right/>
      <top style="thin">
        <color rgb="FF969696"/>
      </top>
      <bottom style="thin">
        <color rgb="FF969696"/>
      </bottom>
      <diagonal/>
    </border>
    <border>
      <left/>
      <right/>
      <top/>
      <bottom style="thin">
        <color rgb="FF969696"/>
      </bottom>
      <diagonal/>
    </border>
    <border>
      <left/>
      <right/>
      <top style="thin">
        <color rgb="FFD8D8D8"/>
      </top>
      <bottom/>
      <diagonal/>
    </border>
    <border>
      <left style="thin">
        <color rgb="FF808080"/>
      </left>
      <right style="thin">
        <color indexed="64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80808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9">
    <xf numFmtId="0" fontId="0" fillId="2" borderId="0" xfId="0" applyFill="1"/>
    <xf numFmtId="0" fontId="1" fillId="2" borderId="0" xfId="0" applyFont="1" applyFill="1" applyAlignment="1" applyProtection="1">
      <alignment vertical="center"/>
      <protection hidden="1"/>
    </xf>
    <xf numFmtId="0" fontId="2" fillId="3" borderId="0" xfId="0" applyFont="1" applyFill="1" applyAlignment="1" applyProtection="1">
      <alignment vertical="center"/>
      <protection hidden="1"/>
    </xf>
    <xf numFmtId="0" fontId="1" fillId="3" borderId="0" xfId="0" applyFont="1" applyFill="1" applyAlignment="1" applyProtection="1">
      <alignment vertical="center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1" fillId="2" borderId="2" xfId="0" applyFont="1" applyFill="1" applyBorder="1" applyAlignment="1" applyProtection="1">
      <alignment vertical="center"/>
      <protection hidden="1"/>
    </xf>
    <xf numFmtId="0" fontId="1" fillId="2" borderId="3" xfId="0" applyFont="1" applyFill="1" applyBorder="1" applyAlignment="1" applyProtection="1">
      <alignment vertical="center"/>
      <protection hidden="1"/>
    </xf>
    <xf numFmtId="0" fontId="1" fillId="2" borderId="4" xfId="0" applyFont="1" applyFill="1" applyBorder="1" applyAlignment="1" applyProtection="1">
      <alignment vertical="center"/>
      <protection hidden="1"/>
    </xf>
    <xf numFmtId="0" fontId="1" fillId="2" borderId="5" xfId="0" applyFont="1" applyFill="1" applyBorder="1" applyAlignment="1" applyProtection="1">
      <alignment vertical="center"/>
      <protection hidden="1"/>
    </xf>
    <xf numFmtId="0" fontId="1" fillId="2" borderId="6" xfId="0" applyFont="1" applyFill="1" applyBorder="1" applyAlignment="1" applyProtection="1">
      <alignment vertical="center"/>
      <protection hidden="1"/>
    </xf>
    <xf numFmtId="0" fontId="1" fillId="2" borderId="0" xfId="0" applyFont="1" applyFill="1" applyAlignment="1" applyProtection="1">
      <alignment horizontal="left" vertical="center"/>
      <protection hidden="1"/>
    </xf>
    <xf numFmtId="0" fontId="1" fillId="2" borderId="7" xfId="0" applyFont="1" applyFill="1" applyBorder="1" applyAlignment="1" applyProtection="1">
      <alignment vertical="center"/>
      <protection hidden="1"/>
    </xf>
    <xf numFmtId="0" fontId="1" fillId="2" borderId="8" xfId="0" applyFont="1" applyFill="1" applyBorder="1" applyAlignment="1" applyProtection="1">
      <alignment vertical="center"/>
      <protection hidden="1"/>
    </xf>
    <xf numFmtId="0" fontId="1" fillId="2" borderId="9" xfId="0" applyFont="1" applyFill="1" applyBorder="1" applyAlignment="1" applyProtection="1">
      <alignment vertical="center"/>
      <protection hidden="1"/>
    </xf>
    <xf numFmtId="164" fontId="1" fillId="2" borderId="0" xfId="0" applyNumberFormat="1" applyFont="1" applyFill="1" applyAlignment="1" applyProtection="1">
      <alignment horizontal="right" vertical="center"/>
      <protection hidden="1"/>
    </xf>
    <xf numFmtId="0" fontId="1" fillId="4" borderId="10" xfId="0" applyFont="1" applyFill="1" applyBorder="1" applyAlignment="1" applyProtection="1">
      <alignment horizontal="center" vertical="center"/>
      <protection hidden="1"/>
    </xf>
    <xf numFmtId="0" fontId="1" fillId="4" borderId="1" xfId="0" applyFont="1" applyFill="1" applyBorder="1" applyAlignment="1" applyProtection="1">
      <alignment horizontal="center" vertical="center"/>
      <protection hidden="1"/>
    </xf>
    <xf numFmtId="0" fontId="1" fillId="2" borderId="11" xfId="0" applyFont="1" applyFill="1" applyBorder="1" applyAlignment="1" applyProtection="1">
      <alignment horizontal="center" vertical="center"/>
      <protection hidden="1"/>
    </xf>
    <xf numFmtId="0" fontId="1" fillId="4" borderId="11" xfId="0" applyFont="1" applyFill="1" applyBorder="1" applyAlignment="1" applyProtection="1">
      <alignment horizontal="center" vertical="center"/>
      <protection hidden="1"/>
    </xf>
    <xf numFmtId="0" fontId="1" fillId="2" borderId="12" xfId="0" applyFont="1" applyFill="1" applyBorder="1" applyAlignment="1" applyProtection="1">
      <alignment horizontal="center" vertical="center" wrapText="1"/>
      <protection hidden="1"/>
    </xf>
    <xf numFmtId="0" fontId="1" fillId="2" borderId="11" xfId="0" applyFont="1" applyFill="1" applyBorder="1" applyAlignment="1" applyProtection="1">
      <alignment vertical="center"/>
      <protection hidden="1"/>
    </xf>
    <xf numFmtId="0" fontId="1" fillId="2" borderId="13" xfId="0" applyFont="1" applyFill="1" applyBorder="1" applyAlignment="1">
      <alignment vertical="center"/>
    </xf>
    <xf numFmtId="0" fontId="1" fillId="2" borderId="13" xfId="0" applyFont="1" applyFill="1" applyBorder="1" applyAlignment="1" applyProtection="1">
      <alignment vertical="center"/>
      <protection hidden="1"/>
    </xf>
    <xf numFmtId="165" fontId="1" fillId="2" borderId="13" xfId="0" applyNumberFormat="1" applyFont="1" applyFill="1" applyBorder="1" applyAlignment="1" applyProtection="1">
      <alignment vertical="center"/>
      <protection hidden="1"/>
    </xf>
    <xf numFmtId="165" fontId="3" fillId="2" borderId="14" xfId="0" applyNumberFormat="1" applyFont="1" applyFill="1" applyBorder="1" applyAlignment="1" applyProtection="1">
      <alignment vertical="center"/>
      <protection hidden="1"/>
    </xf>
    <xf numFmtId="0" fontId="1" fillId="4" borderId="12" xfId="0" applyFont="1" applyFill="1" applyBorder="1" applyAlignment="1" applyProtection="1">
      <alignment horizontal="left" vertical="center"/>
      <protection hidden="1"/>
    </xf>
    <xf numFmtId="0" fontId="1" fillId="4" borderId="15" xfId="0" applyFont="1" applyFill="1" applyBorder="1" applyAlignment="1" applyProtection="1">
      <alignment horizontal="left" vertical="center"/>
      <protection hidden="1"/>
    </xf>
    <xf numFmtId="165" fontId="3" fillId="4" borderId="7" xfId="0" applyNumberFormat="1" applyFont="1" applyFill="1" applyBorder="1" applyAlignment="1" applyProtection="1">
      <alignment vertical="center"/>
      <protection hidden="1"/>
    </xf>
    <xf numFmtId="165" fontId="3" fillId="4" borderId="1" xfId="0" applyNumberFormat="1" applyFont="1" applyFill="1" applyBorder="1" applyAlignment="1" applyProtection="1">
      <alignment vertical="center"/>
      <protection hidden="1"/>
    </xf>
    <xf numFmtId="0" fontId="2" fillId="3" borderId="13" xfId="0" applyFont="1" applyFill="1" applyBorder="1" applyAlignment="1" applyProtection="1">
      <alignment vertical="center"/>
      <protection hidden="1"/>
    </xf>
    <xf numFmtId="165" fontId="2" fillId="3" borderId="1" xfId="0" applyNumberFormat="1" applyFont="1" applyFill="1" applyBorder="1" applyAlignment="1" applyProtection="1">
      <alignment vertical="center"/>
      <protection hidden="1"/>
    </xf>
    <xf numFmtId="0" fontId="3" fillId="2" borderId="3" xfId="0" applyFont="1" applyFill="1" applyBorder="1" applyAlignment="1" applyProtection="1">
      <alignment horizontal="center" vertical="center" textRotation="90"/>
      <protection hidden="1"/>
    </xf>
    <xf numFmtId="0" fontId="3" fillId="2" borderId="3" xfId="0" applyFont="1" applyFill="1" applyBorder="1" applyAlignment="1" applyProtection="1">
      <alignment horizontal="left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166" fontId="3" fillId="2" borderId="11" xfId="0" applyNumberFormat="1" applyFont="1" applyFill="1" applyBorder="1" applyAlignment="1" applyProtection="1">
      <alignment vertical="center"/>
      <protection hidden="1"/>
    </xf>
    <xf numFmtId="166" fontId="3" fillId="2" borderId="11" xfId="0" applyNumberFormat="1" applyFont="1" applyFill="1" applyBorder="1" applyAlignment="1" applyProtection="1">
      <alignment horizontal="center" vertical="center"/>
      <protection hidden="1"/>
    </xf>
    <xf numFmtId="4" fontId="1" fillId="2" borderId="16" xfId="0" applyNumberFormat="1" applyFont="1" applyFill="1" applyBorder="1" applyAlignment="1" applyProtection="1">
      <alignment vertical="center"/>
      <protection hidden="1"/>
    </xf>
    <xf numFmtId="4" fontId="3" fillId="2" borderId="17" xfId="0" applyNumberFormat="1" applyFont="1" applyFill="1" applyBorder="1" applyAlignment="1" applyProtection="1">
      <alignment vertical="center"/>
      <protection hidden="1"/>
    </xf>
    <xf numFmtId="4" fontId="3" fillId="2" borderId="18" xfId="0" applyNumberFormat="1" applyFont="1" applyFill="1" applyBorder="1" applyAlignment="1" applyProtection="1">
      <alignment vertical="center"/>
      <protection hidden="1"/>
    </xf>
    <xf numFmtId="4" fontId="1" fillId="2" borderId="0" xfId="0" applyNumberFormat="1" applyFont="1" applyFill="1" applyAlignment="1" applyProtection="1">
      <alignment vertical="center"/>
      <protection hidden="1"/>
    </xf>
    <xf numFmtId="4" fontId="3" fillId="2" borderId="16" xfId="0" applyNumberFormat="1" applyFont="1" applyFill="1" applyBorder="1" applyAlignment="1" applyProtection="1">
      <alignment vertical="center"/>
      <protection hidden="1"/>
    </xf>
    <xf numFmtId="4" fontId="3" fillId="2" borderId="19" xfId="0" applyNumberFormat="1" applyFont="1" applyFill="1" applyBorder="1" applyAlignment="1" applyProtection="1">
      <alignment vertical="center"/>
      <protection hidden="1"/>
    </xf>
    <xf numFmtId="2" fontId="1" fillId="2" borderId="0" xfId="0" applyNumberFormat="1" applyFont="1" applyFill="1"/>
    <xf numFmtId="4" fontId="1" fillId="2" borderId="20" xfId="0" applyNumberFormat="1" applyFont="1" applyFill="1" applyBorder="1" applyAlignment="1" applyProtection="1">
      <alignment vertical="center"/>
      <protection hidden="1"/>
    </xf>
    <xf numFmtId="0" fontId="2" fillId="3" borderId="7" xfId="0" applyFont="1" applyFill="1" applyBorder="1" applyAlignment="1" applyProtection="1">
      <alignment vertical="center"/>
      <protection hidden="1"/>
    </xf>
    <xf numFmtId="0" fontId="4" fillId="3" borderId="8" xfId="0" applyFont="1" applyFill="1" applyBorder="1" applyAlignment="1" applyProtection="1">
      <alignment vertical="center"/>
      <protection hidden="1"/>
    </xf>
    <xf numFmtId="0" fontId="4" fillId="3" borderId="9" xfId="0" applyFont="1" applyFill="1" applyBorder="1" applyAlignment="1" applyProtection="1">
      <alignment vertical="center"/>
      <protection hidden="1"/>
    </xf>
    <xf numFmtId="4" fontId="2" fillId="3" borderId="7" xfId="0" applyNumberFormat="1" applyFont="1" applyFill="1" applyBorder="1" applyAlignment="1" applyProtection="1">
      <alignment vertical="center"/>
      <protection hidden="1"/>
    </xf>
    <xf numFmtId="4" fontId="2" fillId="3" borderId="13" xfId="0" applyNumberFormat="1" applyFont="1" applyFill="1" applyBorder="1" applyAlignment="1" applyProtection="1">
      <alignment vertical="center"/>
      <protection hidden="1"/>
    </xf>
    <xf numFmtId="4" fontId="3" fillId="2" borderId="0" xfId="0" applyNumberFormat="1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 textRotation="90"/>
      <protection hidden="1"/>
    </xf>
    <xf numFmtId="0" fontId="3" fillId="2" borderId="0" xfId="0" applyFont="1" applyFill="1" applyAlignment="1" applyProtection="1">
      <alignment vertical="center"/>
      <protection hidden="1"/>
    </xf>
    <xf numFmtId="167" fontId="1" fillId="2" borderId="0" xfId="0" applyNumberFormat="1" applyFont="1" applyFill="1" applyAlignment="1" applyProtection="1">
      <alignment vertical="center"/>
      <protection hidden="1"/>
    </xf>
    <xf numFmtId="2" fontId="1" fillId="2" borderId="0" xfId="0" applyNumberFormat="1" applyFont="1" applyFill="1" applyAlignment="1" applyProtection="1">
      <alignment vertical="center"/>
      <protection hidden="1"/>
    </xf>
    <xf numFmtId="2" fontId="3" fillId="2" borderId="0" xfId="0" applyNumberFormat="1" applyFont="1" applyFill="1" applyAlignment="1" applyProtection="1">
      <alignment vertical="center"/>
      <protection hidden="1"/>
    </xf>
    <xf numFmtId="0" fontId="1" fillId="2" borderId="21" xfId="0" applyFont="1" applyFill="1" applyBorder="1" applyAlignment="1" applyProtection="1">
      <alignment vertical="center"/>
      <protection hidden="1"/>
    </xf>
    <xf numFmtId="0" fontId="3" fillId="2" borderId="22" xfId="0" applyFont="1" applyFill="1" applyBorder="1" applyAlignment="1" applyProtection="1">
      <alignment vertical="center"/>
      <protection hidden="1"/>
    </xf>
    <xf numFmtId="0" fontId="1" fillId="2" borderId="16" xfId="0" applyFont="1" applyFill="1" applyBorder="1" applyAlignment="1" applyProtection="1">
      <alignment vertical="center"/>
      <protection hidden="1"/>
    </xf>
    <xf numFmtId="0" fontId="3" fillId="2" borderId="19" xfId="0" applyFont="1" applyFill="1" applyBorder="1" applyAlignment="1" applyProtection="1">
      <alignment vertical="center"/>
      <protection hidden="1"/>
    </xf>
    <xf numFmtId="0" fontId="1" fillId="2" borderId="23" xfId="0" applyFont="1" applyFill="1" applyBorder="1" applyAlignment="1" applyProtection="1">
      <alignment vertical="center"/>
      <protection hidden="1"/>
    </xf>
    <xf numFmtId="0" fontId="3" fillId="2" borderId="24" xfId="0" applyFont="1" applyFill="1" applyBorder="1" applyAlignment="1" applyProtection="1">
      <alignment vertical="center"/>
      <protection hidden="1"/>
    </xf>
    <xf numFmtId="0" fontId="1" fillId="2" borderId="0" xfId="0" applyFont="1" applyFill="1" applyAlignment="1" applyProtection="1">
      <alignment horizontal="center" vertical="center" textRotation="90"/>
      <protection hidden="1"/>
    </xf>
    <xf numFmtId="0" fontId="1" fillId="2" borderId="10" xfId="0" applyFont="1" applyFill="1" applyBorder="1" applyAlignment="1" applyProtection="1">
      <alignment horizontal="center" vertical="center"/>
      <protection hidden="1"/>
    </xf>
    <xf numFmtId="0" fontId="1" fillId="2" borderId="10" xfId="0" applyFont="1" applyFill="1" applyBorder="1" applyAlignment="1" applyProtection="1">
      <alignment horizontal="left" vertical="center"/>
      <protection hidden="1"/>
    </xf>
    <xf numFmtId="166" fontId="1" fillId="2" borderId="3" xfId="0" applyNumberFormat="1" applyFont="1" applyFill="1" applyBorder="1" applyAlignment="1" applyProtection="1">
      <alignment vertical="center"/>
      <protection hidden="1"/>
    </xf>
    <xf numFmtId="166" fontId="1" fillId="2" borderId="10" xfId="0" applyNumberFormat="1" applyFont="1" applyFill="1" applyBorder="1" applyAlignment="1" applyProtection="1">
      <alignment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left" vertical="center"/>
      <protection hidden="1"/>
    </xf>
    <xf numFmtId="166" fontId="1" fillId="2" borderId="0" xfId="0" applyNumberFormat="1" applyFont="1" applyFill="1" applyAlignment="1" applyProtection="1">
      <alignment vertical="center"/>
      <protection hidden="1"/>
    </xf>
    <xf numFmtId="166" fontId="1" fillId="2" borderId="14" xfId="0" applyNumberFormat="1" applyFont="1" applyFill="1" applyBorder="1" applyAlignment="1" applyProtection="1">
      <alignment vertic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3" xfId="0" applyFont="1" applyFill="1" applyBorder="1" applyAlignment="1" applyProtection="1">
      <alignment horizontal="left" vertical="center"/>
      <protection hidden="1"/>
    </xf>
    <xf numFmtId="166" fontId="1" fillId="2" borderId="8" xfId="0" applyNumberFormat="1" applyFont="1" applyFill="1" applyBorder="1" applyAlignment="1" applyProtection="1">
      <alignment vertical="center"/>
      <protection hidden="1"/>
    </xf>
    <xf numFmtId="166" fontId="1" fillId="2" borderId="13" xfId="0" applyNumberFormat="1" applyFont="1" applyFill="1" applyBorder="1" applyAlignment="1" applyProtection="1">
      <alignment vertical="center"/>
      <protection hidden="1"/>
    </xf>
    <xf numFmtId="166" fontId="1" fillId="2" borderId="2" xfId="0" applyNumberFormat="1" applyFont="1" applyFill="1" applyBorder="1" applyAlignment="1" applyProtection="1">
      <alignment vertical="center"/>
      <protection hidden="1"/>
    </xf>
    <xf numFmtId="166" fontId="1" fillId="2" borderId="5" xfId="0" applyNumberFormat="1" applyFont="1" applyFill="1" applyBorder="1" applyAlignment="1" applyProtection="1">
      <alignment vertical="center"/>
      <protection hidden="1"/>
    </xf>
    <xf numFmtId="166" fontId="1" fillId="2" borderId="7" xfId="0" applyNumberFormat="1" applyFont="1" applyFill="1" applyBorder="1" applyAlignment="1" applyProtection="1">
      <alignment vertical="center"/>
      <protection hidden="1"/>
    </xf>
    <xf numFmtId="0" fontId="1" fillId="2" borderId="0" xfId="0" applyFont="1" applyFill="1" applyAlignment="1" applyProtection="1">
      <alignment horizontal="center" vertical="center"/>
      <protection hidden="1"/>
    </xf>
    <xf numFmtId="0" fontId="1" fillId="5" borderId="0" xfId="0" applyFont="1" applyFill="1" applyAlignment="1" applyProtection="1">
      <alignment horizontal="center" vertical="center" textRotation="90"/>
      <protection hidden="1"/>
    </xf>
    <xf numFmtId="0" fontId="1" fillId="5" borderId="0" xfId="0" applyFont="1" applyFill="1" applyAlignment="1" applyProtection="1">
      <alignment horizontal="left" vertical="center"/>
      <protection hidden="1"/>
    </xf>
    <xf numFmtId="0" fontId="3" fillId="2" borderId="0" xfId="0" applyFont="1" applyFill="1" applyAlignment="1" applyProtection="1">
      <alignment horizontal="right" vertical="center"/>
      <protection hidden="1"/>
    </xf>
    <xf numFmtId="0" fontId="1" fillId="2" borderId="25" xfId="0" applyFont="1" applyFill="1" applyBorder="1" applyAlignment="1" applyProtection="1">
      <alignment vertical="center"/>
      <protection hidden="1"/>
    </xf>
    <xf numFmtId="0" fontId="3" fillId="2" borderId="26" xfId="0" applyFont="1" applyFill="1" applyBorder="1" applyAlignment="1" applyProtection="1">
      <alignment vertical="center"/>
      <protection hidden="1"/>
    </xf>
    <xf numFmtId="0" fontId="1" fillId="2" borderId="26" xfId="0" applyFont="1" applyFill="1" applyBorder="1" applyAlignment="1" applyProtection="1">
      <alignment vertical="center"/>
      <protection hidden="1"/>
    </xf>
    <xf numFmtId="4" fontId="3" fillId="2" borderId="27" xfId="0" applyNumberFormat="1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Alignment="1" applyProtection="1">
      <alignment horizontal="right" vertical="center"/>
      <protection hidden="1"/>
    </xf>
    <xf numFmtId="4" fontId="3" fillId="2" borderId="8" xfId="0" applyNumberFormat="1" applyFont="1" applyFill="1" applyBorder="1" applyAlignment="1" applyProtection="1">
      <alignment horizontal="center" vertical="center"/>
      <protection hidden="1"/>
    </xf>
    <xf numFmtId="0" fontId="1" fillId="2" borderId="28" xfId="0" applyFont="1" applyFill="1" applyBorder="1" applyAlignment="1" applyProtection="1">
      <alignment vertical="center"/>
      <protection hidden="1"/>
    </xf>
    <xf numFmtId="4" fontId="3" fillId="2" borderId="0" xfId="0" applyNumberFormat="1" applyFont="1" applyFill="1" applyAlignment="1" applyProtection="1">
      <alignment horizontal="right" vertical="center"/>
      <protection hidden="1"/>
    </xf>
    <xf numFmtId="0" fontId="1" fillId="2" borderId="29" xfId="0" applyFont="1" applyFill="1" applyBorder="1" applyAlignment="1" applyProtection="1">
      <alignment vertical="center"/>
      <protection hidden="1"/>
    </xf>
    <xf numFmtId="4" fontId="1" fillId="2" borderId="29" xfId="0" applyNumberFormat="1" applyFont="1" applyFill="1" applyBorder="1" applyAlignment="1" applyProtection="1">
      <alignment vertical="center"/>
      <protection hidden="1"/>
    </xf>
    <xf numFmtId="4" fontId="3" fillId="2" borderId="29" xfId="0" applyNumberFormat="1" applyFont="1" applyFill="1" applyBorder="1" applyAlignment="1" applyProtection="1">
      <alignment horizontal="right" vertical="center"/>
      <protection hidden="1"/>
    </xf>
    <xf numFmtId="2" fontId="1" fillId="2" borderId="29" xfId="0" applyNumberFormat="1" applyFont="1" applyFill="1" applyBorder="1" applyAlignment="1" applyProtection="1">
      <alignment horizontal="right" vertical="center"/>
      <protection hidden="1"/>
    </xf>
    <xf numFmtId="0" fontId="5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168" fontId="3" fillId="2" borderId="0" xfId="0" applyNumberFormat="1" applyFont="1" applyFill="1" applyAlignment="1" applyProtection="1">
      <alignment horizontal="right" vertical="center"/>
      <protection hidden="1"/>
    </xf>
    <xf numFmtId="0" fontId="1" fillId="2" borderId="29" xfId="0" applyFont="1" applyFill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left" vertical="center"/>
      <protection hidden="1"/>
    </xf>
    <xf numFmtId="0" fontId="6" fillId="2" borderId="0" xfId="0" applyFont="1" applyFill="1" applyAlignment="1" applyProtection="1">
      <alignment vertical="center"/>
      <protection hidden="1"/>
    </xf>
    <xf numFmtId="165" fontId="3" fillId="2" borderId="0" xfId="0" applyNumberFormat="1" applyFont="1" applyFill="1" applyAlignment="1" applyProtection="1">
      <alignment horizontal="right" vertical="center"/>
      <protection hidden="1"/>
    </xf>
    <xf numFmtId="0" fontId="2" fillId="2" borderId="0" xfId="0" applyFont="1" applyFill="1" applyAlignment="1" applyProtection="1">
      <alignment vertical="center"/>
      <protection hidden="1"/>
    </xf>
    <xf numFmtId="3" fontId="2" fillId="2" borderId="0" xfId="0" applyNumberFormat="1" applyFont="1" applyFill="1" applyAlignment="1" applyProtection="1">
      <alignment vertical="center"/>
      <protection hidden="1"/>
    </xf>
    <xf numFmtId="0" fontId="2" fillId="5" borderId="0" xfId="0" applyFont="1" applyFill="1" applyAlignment="1" applyProtection="1">
      <alignment vertical="center"/>
      <protection hidden="1"/>
    </xf>
    <xf numFmtId="0" fontId="1" fillId="2" borderId="27" xfId="0" applyFont="1" applyFill="1" applyBorder="1" applyAlignment="1" applyProtection="1">
      <alignment horizontal="center" vertical="center"/>
      <protection hidden="1"/>
    </xf>
    <xf numFmtId="0" fontId="1" fillId="2" borderId="27" xfId="0" applyFont="1" applyFill="1" applyBorder="1" applyAlignment="1" applyProtection="1">
      <alignment horizontal="right" vertical="center"/>
      <protection hidden="1"/>
    </xf>
    <xf numFmtId="0" fontId="1" fillId="2" borderId="26" xfId="0" applyFont="1" applyFill="1" applyBorder="1" applyAlignment="1" applyProtection="1">
      <alignment horizontal="center" vertical="center"/>
      <protection hidden="1"/>
    </xf>
    <xf numFmtId="0" fontId="1" fillId="2" borderId="26" xfId="0" applyFont="1" applyFill="1" applyBorder="1" applyAlignment="1" applyProtection="1">
      <alignment horizontal="right" vertical="center"/>
      <protection hidden="1"/>
    </xf>
    <xf numFmtId="4" fontId="1" fillId="2" borderId="0" xfId="0" applyNumberFormat="1" applyFont="1" applyFill="1" applyAlignment="1" applyProtection="1">
      <alignment horizontal="right" vertical="center"/>
      <protection hidden="1"/>
    </xf>
    <xf numFmtId="0" fontId="1" fillId="2" borderId="30" xfId="0" applyFont="1" applyFill="1" applyBorder="1" applyAlignment="1" applyProtection="1">
      <alignment vertical="center"/>
      <protection hidden="1"/>
    </xf>
    <xf numFmtId="0" fontId="1" fillId="2" borderId="30" xfId="0" applyFont="1" applyFill="1" applyBorder="1" applyAlignment="1" applyProtection="1">
      <alignment horizontal="center" vertical="center"/>
      <protection hidden="1"/>
    </xf>
    <xf numFmtId="4" fontId="1" fillId="2" borderId="30" xfId="0" applyNumberFormat="1" applyFont="1" applyFill="1" applyBorder="1" applyAlignment="1" applyProtection="1">
      <alignment horizontal="right" vertical="center"/>
      <protection hidden="1"/>
    </xf>
    <xf numFmtId="3" fontId="2" fillId="2" borderId="0" xfId="0" applyNumberFormat="1" applyFont="1" applyFill="1" applyAlignment="1" applyProtection="1">
      <alignment horizontal="right" vertical="center"/>
      <protection hidden="1"/>
    </xf>
    <xf numFmtId="4" fontId="1" fillId="2" borderId="29" xfId="0" applyNumberFormat="1" applyFont="1" applyFill="1" applyBorder="1" applyAlignment="1" applyProtection="1">
      <alignment horizontal="right" vertical="center"/>
      <protection hidden="1"/>
    </xf>
    <xf numFmtId="0" fontId="1" fillId="2" borderId="31" xfId="0" applyFont="1" applyFill="1" applyBorder="1" applyAlignment="1" applyProtection="1">
      <alignment vertical="center"/>
      <protection hidden="1"/>
    </xf>
    <xf numFmtId="0" fontId="1" fillId="2" borderId="31" xfId="0" applyFont="1" applyFill="1" applyBorder="1" applyAlignment="1" applyProtection="1">
      <alignment horizontal="center" vertical="center"/>
      <protection hidden="1"/>
    </xf>
    <xf numFmtId="4" fontId="1" fillId="2" borderId="31" xfId="0" applyNumberFormat="1" applyFont="1" applyFill="1" applyBorder="1" applyAlignment="1" applyProtection="1">
      <alignment horizontal="right" vertical="center"/>
      <protection hidden="1"/>
    </xf>
    <xf numFmtId="3" fontId="1" fillId="2" borderId="0" xfId="0" applyNumberFormat="1" applyFont="1" applyFill="1" applyAlignment="1" applyProtection="1">
      <alignment horizontal="right" vertical="center"/>
      <protection hidden="1"/>
    </xf>
    <xf numFmtId="0" fontId="1" fillId="2" borderId="32" xfId="0" applyFont="1" applyFill="1" applyBorder="1" applyAlignment="1" applyProtection="1">
      <alignment vertical="center"/>
      <protection hidden="1"/>
    </xf>
    <xf numFmtId="9" fontId="1" fillId="2" borderId="32" xfId="0" applyNumberFormat="1" applyFont="1" applyFill="1" applyBorder="1" applyAlignment="1" applyProtection="1">
      <alignment horizontal="right" vertical="center"/>
      <protection hidden="1"/>
    </xf>
    <xf numFmtId="9" fontId="1" fillId="2" borderId="32" xfId="0" applyNumberFormat="1" applyFont="1" applyFill="1" applyBorder="1" applyAlignment="1" applyProtection="1">
      <alignment vertical="center"/>
      <protection hidden="1"/>
    </xf>
    <xf numFmtId="3" fontId="1" fillId="2" borderId="32" xfId="0" applyNumberFormat="1" applyFont="1" applyFill="1" applyBorder="1" applyAlignment="1" applyProtection="1">
      <alignment vertical="center"/>
      <protection hidden="1"/>
    </xf>
    <xf numFmtId="0" fontId="3" fillId="2" borderId="11" xfId="0" applyFont="1" applyFill="1" applyBorder="1" applyAlignment="1" applyProtection="1">
      <alignment vertical="center"/>
      <protection hidden="1"/>
    </xf>
    <xf numFmtId="0" fontId="3" fillId="2" borderId="11" xfId="0" applyFont="1" applyFill="1" applyBorder="1" applyAlignment="1" applyProtection="1">
      <alignment horizontal="center" vertical="center"/>
      <protection hidden="1"/>
    </xf>
    <xf numFmtId="4" fontId="3" fillId="2" borderId="11" xfId="0" applyNumberFormat="1" applyFont="1" applyFill="1" applyBorder="1" applyAlignment="1" applyProtection="1">
      <alignment horizontal="center" vertical="center"/>
      <protection hidden="1"/>
    </xf>
    <xf numFmtId="3" fontId="3" fillId="2" borderId="11" xfId="0" applyNumberFormat="1" applyFont="1" applyFill="1" applyBorder="1" applyAlignment="1" applyProtection="1">
      <alignment horizontal="center" vertical="center"/>
      <protection hidden="1"/>
    </xf>
    <xf numFmtId="3" fontId="3" fillId="2" borderId="11" xfId="0" applyNumberFormat="1" applyFont="1" applyFill="1" applyBorder="1" applyAlignment="1" applyProtection="1">
      <alignment vertical="center"/>
      <protection hidden="1"/>
    </xf>
    <xf numFmtId="4" fontId="3" fillId="2" borderId="26" xfId="0" applyNumberFormat="1" applyFont="1" applyFill="1" applyBorder="1" applyAlignment="1" applyProtection="1">
      <alignment horizontal="right" vertical="center"/>
      <protection hidden="1"/>
    </xf>
    <xf numFmtId="0" fontId="1" fillId="2" borderId="27" xfId="0" applyFont="1" applyFill="1" applyBorder="1" applyAlignment="1" applyProtection="1">
      <alignment vertical="center"/>
      <protection hidden="1"/>
    </xf>
    <xf numFmtId="3" fontId="1" fillId="2" borderId="28" xfId="0" applyNumberFormat="1" applyFont="1" applyFill="1" applyBorder="1" applyAlignment="1" applyProtection="1">
      <alignment vertical="center"/>
      <protection hidden="1"/>
    </xf>
    <xf numFmtId="2" fontId="1" fillId="2" borderId="28" xfId="0" applyNumberFormat="1" applyFont="1" applyFill="1" applyBorder="1" applyAlignment="1" applyProtection="1">
      <alignment horizontal="right" vertical="center"/>
      <protection hidden="1"/>
    </xf>
    <xf numFmtId="3" fontId="1" fillId="2" borderId="29" xfId="0" applyNumberFormat="1" applyFont="1" applyFill="1" applyBorder="1" applyAlignment="1" applyProtection="1">
      <alignment vertical="center"/>
      <protection hidden="1"/>
    </xf>
    <xf numFmtId="0" fontId="3" fillId="2" borderId="33" xfId="0" applyFont="1" applyFill="1" applyBorder="1" applyAlignment="1" applyProtection="1">
      <alignment vertical="center"/>
      <protection hidden="1"/>
    </xf>
    <xf numFmtId="0" fontId="1" fillId="2" borderId="33" xfId="0" applyFont="1" applyFill="1" applyBorder="1" applyAlignment="1" applyProtection="1">
      <alignment vertical="center"/>
      <protection hidden="1"/>
    </xf>
    <xf numFmtId="0" fontId="1" fillId="2" borderId="33" xfId="0" applyFont="1" applyFill="1" applyBorder="1" applyAlignment="1" applyProtection="1">
      <alignment horizontal="center" vertical="center"/>
      <protection hidden="1"/>
    </xf>
    <xf numFmtId="4" fontId="1" fillId="2" borderId="33" xfId="0" applyNumberFormat="1" applyFont="1" applyFill="1" applyBorder="1" applyAlignment="1" applyProtection="1">
      <alignment horizontal="center" vertical="center"/>
      <protection hidden="1"/>
    </xf>
    <xf numFmtId="0" fontId="1" fillId="2" borderId="29" xfId="0" applyFont="1" applyFill="1" applyBorder="1" applyAlignment="1" applyProtection="1">
      <alignment horizontal="right" vertical="center"/>
      <protection hidden="1"/>
    </xf>
    <xf numFmtId="44" fontId="1" fillId="2" borderId="29" xfId="0" applyNumberFormat="1" applyFont="1" applyFill="1" applyBorder="1" applyAlignment="1" applyProtection="1">
      <alignment horizontal="right" vertical="center"/>
      <protection hidden="1"/>
    </xf>
    <xf numFmtId="4" fontId="1" fillId="2" borderId="0" xfId="0" applyNumberFormat="1" applyFont="1" applyFill="1" applyAlignment="1" applyProtection="1">
      <alignment horizontal="center" vertical="center"/>
      <protection hidden="1"/>
    </xf>
    <xf numFmtId="0" fontId="7" fillId="2" borderId="29" xfId="0" applyFont="1" applyFill="1" applyBorder="1" applyAlignment="1" applyProtection="1">
      <alignment vertical="center"/>
      <protection hidden="1"/>
    </xf>
    <xf numFmtId="167" fontId="1" fillId="2" borderId="29" xfId="0" applyNumberFormat="1" applyFont="1" applyFill="1" applyBorder="1" applyAlignment="1" applyProtection="1">
      <alignment horizontal="right" vertical="center"/>
      <protection hidden="1"/>
    </xf>
    <xf numFmtId="4" fontId="1" fillId="2" borderId="27" xfId="0" applyNumberFormat="1" applyFont="1" applyFill="1" applyBorder="1" applyAlignment="1" applyProtection="1">
      <alignment vertical="center"/>
      <protection hidden="1"/>
    </xf>
    <xf numFmtId="4" fontId="1" fillId="2" borderId="27" xfId="0" applyNumberFormat="1" applyFont="1" applyFill="1" applyBorder="1" applyAlignment="1" applyProtection="1">
      <alignment horizontal="center" vertical="center"/>
      <protection hidden="1"/>
    </xf>
    <xf numFmtId="4" fontId="1" fillId="2" borderId="26" xfId="0" applyNumberFormat="1" applyFont="1" applyFill="1" applyBorder="1" applyAlignment="1" applyProtection="1">
      <alignment vertical="center"/>
      <protection hidden="1"/>
    </xf>
    <xf numFmtId="4" fontId="1" fillId="2" borderId="26" xfId="0" applyNumberFormat="1" applyFont="1" applyFill="1" applyBorder="1" applyAlignment="1" applyProtection="1">
      <alignment horizontal="center" vertical="center"/>
      <protection hidden="1"/>
    </xf>
    <xf numFmtId="4" fontId="1" fillId="2" borderId="11" xfId="0" applyNumberFormat="1" applyFont="1" applyFill="1" applyBorder="1" applyAlignment="1" applyProtection="1">
      <alignment horizontal="center" vertical="center"/>
      <protection hidden="1"/>
    </xf>
    <xf numFmtId="3" fontId="1" fillId="2" borderId="11" xfId="0" applyNumberFormat="1" applyFont="1" applyFill="1" applyBorder="1" applyAlignment="1" applyProtection="1">
      <alignment horizontal="center" vertical="center"/>
      <protection hidden="1"/>
    </xf>
    <xf numFmtId="3" fontId="1" fillId="2" borderId="11" xfId="0" applyNumberFormat="1" applyFont="1" applyFill="1" applyBorder="1" applyAlignment="1" applyProtection="1">
      <alignment vertical="center"/>
      <protection hidden="1"/>
    </xf>
    <xf numFmtId="0" fontId="1" fillId="2" borderId="34" xfId="0" applyFont="1" applyFill="1" applyBorder="1" applyAlignment="1" applyProtection="1">
      <alignment vertical="center"/>
      <protection hidden="1"/>
    </xf>
    <xf numFmtId="0" fontId="1" fillId="2" borderId="34" xfId="0" applyFont="1" applyFill="1" applyBorder="1" applyAlignment="1" applyProtection="1">
      <alignment horizontal="right" vertical="center"/>
      <protection hidden="1"/>
    </xf>
    <xf numFmtId="4" fontId="1" fillId="2" borderId="34" xfId="0" applyNumberFormat="1" applyFont="1" applyFill="1" applyBorder="1" applyAlignment="1" applyProtection="1">
      <alignment horizontal="right" vertical="center"/>
      <protection hidden="1"/>
    </xf>
    <xf numFmtId="16" fontId="1" fillId="2" borderId="0" xfId="0" applyNumberFormat="1" applyFont="1" applyFill="1" applyAlignment="1" applyProtection="1">
      <alignment vertical="center"/>
      <protection hidden="1"/>
    </xf>
    <xf numFmtId="0" fontId="1" fillId="2" borderId="35" xfId="0" applyFont="1" applyFill="1" applyBorder="1" applyAlignment="1" applyProtection="1">
      <alignment vertical="center"/>
      <protection hidden="1"/>
    </xf>
    <xf numFmtId="0" fontId="1" fillId="2" borderId="35" xfId="0" applyFont="1" applyFill="1" applyBorder="1" applyAlignment="1" applyProtection="1">
      <alignment horizontal="right" vertical="center"/>
      <protection hidden="1"/>
    </xf>
    <xf numFmtId="4" fontId="1" fillId="2" borderId="35" xfId="0" applyNumberFormat="1" applyFont="1" applyFill="1" applyBorder="1" applyAlignment="1" applyProtection="1">
      <alignment horizontal="right" vertical="center"/>
      <protection hidden="1"/>
    </xf>
    <xf numFmtId="0" fontId="3" fillId="2" borderId="27" xfId="0" applyFont="1" applyFill="1" applyBorder="1" applyAlignment="1" applyProtection="1">
      <alignment vertical="center"/>
      <protection hidden="1"/>
    </xf>
    <xf numFmtId="0" fontId="3" fillId="2" borderId="8" xfId="0" applyFont="1" applyFill="1" applyBorder="1" applyAlignment="1" applyProtection="1">
      <alignment vertical="center"/>
      <protection hidden="1"/>
    </xf>
    <xf numFmtId="4" fontId="1" fillId="2" borderId="28" xfId="0" applyNumberFormat="1" applyFont="1" applyFill="1" applyBorder="1" applyAlignment="1" applyProtection="1">
      <alignment vertical="center"/>
      <protection hidden="1"/>
    </xf>
    <xf numFmtId="0" fontId="1" fillId="6" borderId="0" xfId="0" applyFont="1" applyFill="1" applyAlignment="1" applyProtection="1">
      <alignment vertical="center"/>
      <protection hidden="1"/>
    </xf>
    <xf numFmtId="0" fontId="1" fillId="6" borderId="35" xfId="0" applyFont="1" applyFill="1" applyBorder="1" applyAlignment="1" applyProtection="1">
      <alignment vertical="center"/>
      <protection hidden="1"/>
    </xf>
    <xf numFmtId="0" fontId="1" fillId="6" borderId="35" xfId="0" applyFont="1" applyFill="1" applyBorder="1" applyAlignment="1" applyProtection="1">
      <alignment horizontal="right" vertical="center"/>
      <protection hidden="1"/>
    </xf>
    <xf numFmtId="4" fontId="1" fillId="6" borderId="35" xfId="0" applyNumberFormat="1" applyFont="1" applyFill="1" applyBorder="1" applyAlignment="1" applyProtection="1">
      <alignment horizontal="right" vertical="center"/>
      <protection hidden="1"/>
    </xf>
    <xf numFmtId="4" fontId="1" fillId="6" borderId="0" xfId="0" applyNumberFormat="1" applyFont="1" applyFill="1" applyAlignment="1" applyProtection="1">
      <alignment vertical="center"/>
      <protection hidden="1"/>
    </xf>
    <xf numFmtId="0" fontId="1" fillId="6" borderId="25" xfId="0" applyFont="1" applyFill="1" applyBorder="1" applyAlignment="1" applyProtection="1">
      <alignment vertical="center"/>
      <protection hidden="1"/>
    </xf>
    <xf numFmtId="0" fontId="3" fillId="6" borderId="11" xfId="0" applyFont="1" applyFill="1" applyBorder="1" applyAlignment="1" applyProtection="1">
      <alignment vertical="center"/>
      <protection hidden="1"/>
    </xf>
    <xf numFmtId="0" fontId="1" fillId="6" borderId="11" xfId="0" applyFont="1" applyFill="1" applyBorder="1" applyAlignment="1" applyProtection="1">
      <alignment vertical="center"/>
      <protection hidden="1"/>
    </xf>
    <xf numFmtId="0" fontId="1" fillId="6" borderId="11" xfId="0" applyFont="1" applyFill="1" applyBorder="1" applyAlignment="1" applyProtection="1">
      <alignment horizontal="center" vertical="center"/>
      <protection hidden="1"/>
    </xf>
    <xf numFmtId="4" fontId="1" fillId="6" borderId="11" xfId="0" applyNumberFormat="1" applyFont="1" applyFill="1" applyBorder="1" applyAlignment="1" applyProtection="1">
      <alignment horizontal="center" vertical="center"/>
      <protection hidden="1"/>
    </xf>
    <xf numFmtId="4" fontId="3" fillId="6" borderId="0" xfId="0" applyNumberFormat="1" applyFont="1" applyFill="1" applyAlignment="1" applyProtection="1">
      <alignment horizontal="right" vertical="center"/>
      <protection hidden="1"/>
    </xf>
    <xf numFmtId="4" fontId="1" fillId="6" borderId="0" xfId="0" applyNumberFormat="1" applyFont="1" applyFill="1" applyAlignment="1" applyProtection="1">
      <alignment horizontal="center" vertical="center"/>
      <protection hidden="1"/>
    </xf>
    <xf numFmtId="4" fontId="1" fillId="6" borderId="0" xfId="0" applyNumberFormat="1" applyFont="1" applyFill="1" applyAlignment="1" applyProtection="1">
      <alignment horizontal="right" vertical="center"/>
      <protection hidden="1"/>
    </xf>
    <xf numFmtId="0" fontId="1" fillId="2" borderId="30" xfId="0" applyFont="1" applyFill="1" applyBorder="1" applyAlignment="1" applyProtection="1">
      <alignment horizontal="right" vertical="center"/>
      <protection hidden="1"/>
    </xf>
    <xf numFmtId="0" fontId="1" fillId="2" borderId="36" xfId="0" applyFont="1" applyFill="1" applyBorder="1" applyAlignment="1" applyProtection="1">
      <alignment vertical="center"/>
      <protection hidden="1"/>
    </xf>
    <xf numFmtId="0" fontId="1" fillId="6" borderId="30" xfId="0" applyFont="1" applyFill="1" applyBorder="1" applyAlignment="1" applyProtection="1">
      <alignment vertical="center"/>
      <protection hidden="1"/>
    </xf>
    <xf numFmtId="0" fontId="1" fillId="6" borderId="30" xfId="0" applyFont="1" applyFill="1" applyBorder="1" applyAlignment="1" applyProtection="1">
      <alignment horizontal="right" vertical="center"/>
      <protection hidden="1"/>
    </xf>
    <xf numFmtId="0" fontId="3" fillId="6" borderId="26" xfId="0" applyFont="1" applyFill="1" applyBorder="1" applyAlignment="1" applyProtection="1">
      <alignment vertical="center"/>
      <protection hidden="1"/>
    </xf>
    <xf numFmtId="0" fontId="1" fillId="6" borderId="26" xfId="0" applyFont="1" applyFill="1" applyBorder="1" applyAlignment="1" applyProtection="1">
      <alignment vertical="center"/>
      <protection hidden="1"/>
    </xf>
    <xf numFmtId="4" fontId="3" fillId="6" borderId="26" xfId="0" applyNumberFormat="1" applyFont="1" applyFill="1" applyBorder="1" applyAlignment="1" applyProtection="1">
      <alignment horizontal="right" vertical="center"/>
      <protection hidden="1"/>
    </xf>
    <xf numFmtId="4" fontId="3" fillId="2" borderId="36" xfId="0" applyNumberFormat="1" applyFont="1" applyFill="1" applyBorder="1" applyAlignment="1" applyProtection="1">
      <alignment vertical="center"/>
      <protection hidden="1"/>
    </xf>
    <xf numFmtId="4" fontId="3" fillId="2" borderId="29" xfId="0" applyNumberFormat="1" applyFont="1" applyFill="1" applyBorder="1" applyAlignment="1" applyProtection="1">
      <alignment vertical="center"/>
      <protection hidden="1"/>
    </xf>
    <xf numFmtId="4" fontId="3" fillId="2" borderId="32" xfId="0" applyNumberFormat="1" applyFont="1" applyFill="1" applyBorder="1" applyAlignment="1" applyProtection="1">
      <alignment vertical="center"/>
      <protection hidden="1"/>
    </xf>
    <xf numFmtId="4" fontId="3" fillId="2" borderId="11" xfId="0" applyNumberFormat="1" applyFont="1" applyFill="1" applyBorder="1" applyAlignment="1" applyProtection="1">
      <alignment vertical="center"/>
      <protection hidden="1"/>
    </xf>
    <xf numFmtId="0" fontId="1" fillId="6" borderId="37" xfId="0" applyFont="1" applyFill="1" applyBorder="1" applyAlignment="1" applyProtection="1">
      <alignment vertical="center"/>
      <protection hidden="1"/>
    </xf>
    <xf numFmtId="0" fontId="1" fillId="6" borderId="27" xfId="0" applyFont="1" applyFill="1" applyBorder="1" applyAlignment="1" applyProtection="1">
      <alignment vertical="center"/>
      <protection hidden="1"/>
    </xf>
    <xf numFmtId="0" fontId="1" fillId="6" borderId="38" xfId="0" applyFont="1" applyFill="1" applyBorder="1" applyAlignment="1" applyProtection="1">
      <alignment vertical="center"/>
      <protection hidden="1"/>
    </xf>
    <xf numFmtId="0" fontId="1" fillId="6" borderId="39" xfId="0" applyFont="1" applyFill="1" applyBorder="1" applyAlignment="1" applyProtection="1">
      <alignment vertical="center"/>
      <protection hidden="1"/>
    </xf>
    <xf numFmtId="0" fontId="1" fillId="6" borderId="40" xfId="0" applyFont="1" applyFill="1" applyBorder="1" applyAlignment="1" applyProtection="1">
      <alignment vertical="center"/>
      <protection hidden="1"/>
    </xf>
    <xf numFmtId="0" fontId="2" fillId="6" borderId="39" xfId="0" applyFont="1" applyFill="1" applyBorder="1" applyAlignment="1" applyProtection="1">
      <alignment vertical="center"/>
      <protection hidden="1"/>
    </xf>
    <xf numFmtId="0" fontId="2" fillId="6" borderId="0" xfId="0" applyFont="1" applyFill="1" applyAlignment="1" applyProtection="1">
      <alignment vertical="center"/>
      <protection hidden="1"/>
    </xf>
    <xf numFmtId="0" fontId="2" fillId="6" borderId="40" xfId="0" applyFont="1" applyFill="1" applyBorder="1" applyAlignment="1" applyProtection="1">
      <alignment vertical="center"/>
      <protection hidden="1"/>
    </xf>
    <xf numFmtId="0" fontId="1" fillId="6" borderId="41" xfId="0" applyFont="1" applyFill="1" applyBorder="1" applyAlignment="1" applyProtection="1">
      <alignment vertical="center"/>
      <protection hidden="1"/>
    </xf>
    <xf numFmtId="0" fontId="1" fillId="6" borderId="42" xfId="0" applyFont="1" applyFill="1" applyBorder="1" applyAlignment="1" applyProtection="1">
      <alignment vertical="center"/>
      <protection hidden="1"/>
    </xf>
    <xf numFmtId="0" fontId="1" fillId="2" borderId="51" xfId="0" applyFont="1" applyFill="1" applyBorder="1" applyAlignment="1" applyProtection="1">
      <alignment vertical="center"/>
      <protection hidden="1"/>
    </xf>
    <xf numFmtId="164" fontId="1" fillId="2" borderId="52" xfId="0" applyNumberFormat="1" applyFont="1" applyFill="1" applyBorder="1" applyAlignment="1" applyProtection="1">
      <alignment horizontal="right" vertical="center"/>
      <protection hidden="1"/>
    </xf>
    <xf numFmtId="0" fontId="1" fillId="2" borderId="53" xfId="0" applyFont="1" applyFill="1" applyBorder="1" applyAlignment="1" applyProtection="1">
      <alignment vertical="center"/>
      <protection hidden="1"/>
    </xf>
    <xf numFmtId="164" fontId="1" fillId="2" borderId="54" xfId="0" applyNumberFormat="1" applyFont="1" applyFill="1" applyBorder="1" applyAlignment="1" applyProtection="1">
      <alignment horizontal="right" vertical="center"/>
      <protection hidden="1"/>
    </xf>
    <xf numFmtId="0" fontId="1" fillId="2" borderId="5" xfId="0" applyFont="1" applyFill="1" applyBorder="1" applyAlignment="1" applyProtection="1">
      <alignment horizontal="center" vertical="center"/>
      <protection hidden="1"/>
    </xf>
    <xf numFmtId="4" fontId="1" fillId="2" borderId="43" xfId="0" applyNumberFormat="1" applyFont="1" applyFill="1" applyBorder="1" applyAlignment="1" applyProtection="1">
      <alignment horizontal="right" vertical="center"/>
      <protection hidden="1"/>
    </xf>
    <xf numFmtId="4" fontId="3" fillId="2" borderId="44" xfId="0" applyNumberFormat="1" applyFont="1" applyFill="1" applyBorder="1" applyAlignment="1" applyProtection="1">
      <alignment horizontal="right" vertical="center"/>
      <protection hidden="1"/>
    </xf>
    <xf numFmtId="4" fontId="3" fillId="2" borderId="29" xfId="0" applyNumberFormat="1" applyFont="1" applyFill="1" applyBorder="1" applyAlignment="1" applyProtection="1">
      <alignment horizontal="right" vertical="center"/>
      <protection hidden="1"/>
    </xf>
    <xf numFmtId="4" fontId="3" fillId="2" borderId="36" xfId="0" applyNumberFormat="1" applyFont="1" applyFill="1" applyBorder="1" applyAlignment="1" applyProtection="1">
      <alignment horizontal="right" vertical="center"/>
      <protection hidden="1"/>
    </xf>
    <xf numFmtId="4" fontId="1" fillId="6" borderId="43" xfId="0" applyNumberFormat="1" applyFont="1" applyFill="1" applyBorder="1" applyAlignment="1" applyProtection="1">
      <alignment horizontal="right" vertical="center"/>
      <protection hidden="1"/>
    </xf>
    <xf numFmtId="4" fontId="3" fillId="6" borderId="44" xfId="0" applyNumberFormat="1" applyFont="1" applyFill="1" applyBorder="1" applyAlignment="1" applyProtection="1">
      <alignment horizontal="right" vertical="center"/>
      <protection hidden="1"/>
    </xf>
    <xf numFmtId="4" fontId="3" fillId="6" borderId="11" xfId="0" applyNumberFormat="1" applyFont="1" applyFill="1" applyBorder="1" applyAlignment="1" applyProtection="1">
      <alignment horizontal="right" vertical="center"/>
      <protection hidden="1"/>
    </xf>
    <xf numFmtId="0" fontId="3" fillId="2" borderId="27" xfId="0" applyFont="1" applyFill="1" applyBorder="1" applyAlignment="1" applyProtection="1">
      <alignment horizontal="center" vertical="center"/>
      <protection hidden="1"/>
    </xf>
    <xf numFmtId="0" fontId="3" fillId="2" borderId="8" xfId="0" applyFont="1" applyFill="1" applyBorder="1" applyAlignment="1" applyProtection="1">
      <alignment horizontal="center" vertical="center"/>
      <protection hidden="1"/>
    </xf>
    <xf numFmtId="4" fontId="3" fillId="2" borderId="3" xfId="0" applyNumberFormat="1" applyFont="1" applyFill="1" applyBorder="1" applyAlignment="1" applyProtection="1">
      <alignment horizontal="right" vertical="center"/>
      <protection hidden="1"/>
    </xf>
    <xf numFmtId="4" fontId="3" fillId="2" borderId="8" xfId="0" applyNumberFormat="1" applyFont="1" applyFill="1" applyBorder="1" applyAlignment="1" applyProtection="1">
      <alignment horizontal="right" vertical="center"/>
      <protection hidden="1"/>
    </xf>
    <xf numFmtId="4" fontId="3" fillId="2" borderId="0" xfId="0" applyNumberFormat="1" applyFont="1" applyFill="1" applyAlignment="1" applyProtection="1">
      <alignment horizontal="right" vertical="center"/>
      <protection hidden="1"/>
    </xf>
    <xf numFmtId="4" fontId="3" fillId="2" borderId="28" xfId="0" applyNumberFormat="1" applyFont="1" applyFill="1" applyBorder="1" applyAlignment="1" applyProtection="1">
      <alignment horizontal="right" vertical="center"/>
      <protection hidden="1"/>
    </xf>
    <xf numFmtId="4" fontId="3" fillId="2" borderId="32" xfId="0" applyNumberFormat="1" applyFont="1" applyFill="1" applyBorder="1" applyAlignment="1" applyProtection="1">
      <alignment horizontal="right" vertical="center"/>
      <protection hidden="1"/>
    </xf>
    <xf numFmtId="4" fontId="3" fillId="2" borderId="33" xfId="0" applyNumberFormat="1" applyFont="1" applyFill="1" applyBorder="1" applyAlignment="1" applyProtection="1">
      <alignment horizontal="right" vertical="center"/>
      <protection hidden="1"/>
    </xf>
    <xf numFmtId="4" fontId="3" fillId="2" borderId="11" xfId="0" applyNumberFormat="1" applyFont="1" applyFill="1" applyBorder="1" applyAlignment="1" applyProtection="1">
      <alignment horizontal="right" vertical="center"/>
      <protection hidden="1"/>
    </xf>
    <xf numFmtId="4" fontId="3" fillId="6" borderId="32" xfId="0" applyNumberFormat="1" applyFont="1" applyFill="1" applyBorder="1" applyAlignment="1" applyProtection="1">
      <alignment horizontal="right" vertical="center"/>
      <protection hidden="1"/>
    </xf>
    <xf numFmtId="0" fontId="1" fillId="2" borderId="49" xfId="0" applyFont="1" applyFill="1" applyBorder="1" applyAlignment="1" applyProtection="1">
      <alignment horizontal="center" vertical="center"/>
      <protection hidden="1"/>
    </xf>
    <xf numFmtId="0" fontId="1" fillId="2" borderId="50" xfId="0" applyFont="1" applyFill="1" applyBorder="1" applyAlignment="1" applyProtection="1">
      <alignment horizontal="center" vertical="center"/>
      <protection hidden="1"/>
    </xf>
    <xf numFmtId="0" fontId="1" fillId="2" borderId="51" xfId="0" applyFont="1" applyFill="1" applyBorder="1" applyAlignment="1" applyProtection="1">
      <alignment horizontal="center" vertical="center"/>
      <protection hidden="1"/>
    </xf>
    <xf numFmtId="0" fontId="1" fillId="2" borderId="47" xfId="0" applyFont="1" applyFill="1" applyBorder="1" applyAlignment="1" applyProtection="1">
      <alignment horizontal="center" vertical="center"/>
      <protection hidden="1"/>
    </xf>
    <xf numFmtId="0" fontId="1" fillId="2" borderId="27" xfId="0" applyFont="1" applyFill="1" applyBorder="1" applyAlignment="1" applyProtection="1">
      <alignment horizontal="center" vertical="center"/>
      <protection hidden="1"/>
    </xf>
    <xf numFmtId="4" fontId="1" fillId="2" borderId="27" xfId="0" applyNumberFormat="1" applyFont="1" applyFill="1" applyBorder="1" applyAlignment="1" applyProtection="1">
      <alignment horizontal="right" vertical="center"/>
      <protection hidden="1"/>
    </xf>
    <xf numFmtId="4" fontId="1" fillId="2" borderId="29" xfId="0" applyNumberFormat="1" applyFont="1" applyFill="1" applyBorder="1" applyAlignment="1" applyProtection="1">
      <alignment horizontal="right" vertical="center"/>
      <protection hidden="1"/>
    </xf>
    <xf numFmtId="4" fontId="3" fillId="2" borderId="45" xfId="0" applyNumberFormat="1" applyFont="1" applyFill="1" applyBorder="1" applyAlignment="1" applyProtection="1">
      <alignment horizontal="right" vertical="center"/>
      <protection hidden="1"/>
    </xf>
    <xf numFmtId="4" fontId="3" fillId="2" borderId="30" xfId="0" applyNumberFormat="1" applyFont="1" applyFill="1" applyBorder="1" applyAlignment="1" applyProtection="1">
      <alignment horizontal="right" vertical="center"/>
      <protection hidden="1"/>
    </xf>
    <xf numFmtId="4" fontId="3" fillId="2" borderId="27" xfId="0" applyNumberFormat="1" applyFont="1" applyFill="1" applyBorder="1" applyAlignment="1" applyProtection="1">
      <alignment horizontal="right" vertical="center"/>
      <protection hidden="1"/>
    </xf>
    <xf numFmtId="4" fontId="3" fillId="2" borderId="31" xfId="0" applyNumberFormat="1" applyFont="1" applyFill="1" applyBorder="1" applyAlignment="1" applyProtection="1">
      <alignment horizontal="right" vertical="center"/>
      <protection hidden="1"/>
    </xf>
    <xf numFmtId="4" fontId="3" fillId="2" borderId="46" xfId="0" applyNumberFormat="1" applyFont="1" applyFill="1" applyBorder="1" applyAlignment="1" applyProtection="1">
      <alignment horizontal="right" vertical="center"/>
      <protection hidden="1"/>
    </xf>
    <xf numFmtId="168" fontId="3" fillId="2" borderId="0" xfId="0" applyNumberFormat="1" applyFont="1" applyFill="1" applyAlignment="1" applyProtection="1">
      <alignment horizontal="right" vertical="center"/>
      <protection hidden="1"/>
    </xf>
    <xf numFmtId="165" fontId="3" fillId="2" borderId="0" xfId="0" applyNumberFormat="1" applyFont="1" applyFill="1" applyAlignment="1" applyProtection="1">
      <alignment horizontal="right" vertical="center"/>
      <protection hidden="1"/>
    </xf>
    <xf numFmtId="0" fontId="1" fillId="2" borderId="5" xfId="0" applyFont="1" applyFill="1" applyBorder="1" applyAlignment="1" applyProtection="1">
      <alignment horizontal="left" vertical="center"/>
      <protection hidden="1"/>
    </xf>
    <xf numFmtId="0" fontId="1" fillId="2" borderId="7" xfId="0" applyFont="1" applyFill="1" applyBorder="1" applyAlignment="1" applyProtection="1">
      <alignment horizontal="left"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12" xfId="0" applyFont="1" applyFill="1" applyBorder="1" applyAlignment="1" applyProtection="1">
      <alignment horizontal="center" vertical="center"/>
      <protection hidden="1"/>
    </xf>
    <xf numFmtId="4" fontId="1" fillId="2" borderId="28" xfId="0" applyNumberFormat="1" applyFont="1" applyFill="1" applyBorder="1" applyAlignment="1" applyProtection="1">
      <alignment horizontal="right" vertical="center"/>
      <protection hidden="1"/>
    </xf>
    <xf numFmtId="2" fontId="1" fillId="2" borderId="29" xfId="0" applyNumberFormat="1" applyFont="1" applyFill="1" applyBorder="1" applyAlignment="1" applyProtection="1">
      <alignment vertical="center"/>
      <protection hidden="1"/>
    </xf>
    <xf numFmtId="2" fontId="1" fillId="2" borderId="29" xfId="0" applyNumberFormat="1" applyFont="1" applyFill="1" applyBorder="1" applyAlignment="1" applyProtection="1">
      <alignment horizontal="right" vertical="center"/>
      <protection hidden="1"/>
    </xf>
    <xf numFmtId="169" fontId="2" fillId="5" borderId="0" xfId="0" applyNumberFormat="1" applyFont="1" applyFill="1" applyAlignment="1" applyProtection="1">
      <alignment horizontal="right" vertical="center"/>
      <protection hidden="1"/>
    </xf>
    <xf numFmtId="0" fontId="3" fillId="4" borderId="10" xfId="0" applyFont="1" applyFill="1" applyBorder="1" applyAlignment="1" applyProtection="1">
      <alignment horizontal="center" vertical="center" textRotation="90" wrapText="1"/>
      <protection hidden="1"/>
    </xf>
    <xf numFmtId="0" fontId="3" fillId="2" borderId="9" xfId="0" applyFont="1" applyFill="1" applyBorder="1" applyAlignment="1" applyProtection="1">
      <alignment horizontal="center" vertical="center"/>
      <protection hidden="1"/>
    </xf>
    <xf numFmtId="0" fontId="3" fillId="2" borderId="15" xfId="0" applyFont="1" applyFill="1" applyBorder="1" applyAlignment="1" applyProtection="1">
      <alignment horizontal="center" vertical="center" wrapText="1"/>
      <protection hidden="1"/>
    </xf>
    <xf numFmtId="0" fontId="3" fillId="2" borderId="15" xfId="0" applyFont="1" applyFill="1" applyBorder="1" applyAlignment="1" applyProtection="1">
      <alignment horizontal="center" vertical="center"/>
      <protection hidden="1"/>
    </xf>
    <xf numFmtId="0" fontId="4" fillId="3" borderId="7" xfId="0" applyFont="1" applyFill="1" applyBorder="1" applyAlignment="1">
      <alignment vertical="center"/>
    </xf>
    <xf numFmtId="0" fontId="1" fillId="2" borderId="10" xfId="0" applyFont="1" applyFill="1" applyBorder="1" applyAlignment="1" applyProtection="1">
      <alignment horizontal="center" vertical="center" textRotation="90"/>
      <protection hidden="1"/>
    </xf>
    <xf numFmtId="0" fontId="1" fillId="2" borderId="10" xfId="0" applyFont="1" applyFill="1" applyBorder="1" applyAlignment="1" applyProtection="1">
      <alignment horizontal="center" vertical="center"/>
      <protection hidden="1"/>
    </xf>
    <xf numFmtId="0" fontId="3" fillId="4" borderId="10" xfId="0" applyFont="1" applyFill="1" applyBorder="1" applyAlignment="1" applyProtection="1">
      <alignment horizontal="center" vertical="center" textRotation="90"/>
      <protection hidden="1"/>
    </xf>
    <xf numFmtId="0" fontId="1" fillId="2" borderId="2" xfId="0" applyFont="1" applyFill="1" applyBorder="1" applyAlignment="1" applyProtection="1">
      <alignment horizontal="left" vertical="center"/>
      <protection hidden="1"/>
    </xf>
    <xf numFmtId="16" fontId="1" fillId="4" borderId="12" xfId="0" applyNumberFormat="1" applyFont="1" applyFill="1" applyBorder="1" applyAlignment="1" applyProtection="1">
      <alignment horizontal="center" vertical="center"/>
      <protection hidden="1"/>
    </xf>
    <xf numFmtId="0" fontId="1" fillId="4" borderId="10" xfId="0" applyFont="1" applyFill="1" applyBorder="1" applyAlignment="1" applyProtection="1">
      <alignment horizontal="center" vertical="center" wrapText="1"/>
      <protection hidden="1"/>
    </xf>
    <xf numFmtId="0" fontId="3" fillId="2" borderId="10" xfId="0" applyFont="1" applyFill="1" applyBorder="1" applyAlignment="1" applyProtection="1">
      <alignment horizontal="center" vertical="center" textRotation="90"/>
      <protection hidden="1"/>
    </xf>
    <xf numFmtId="0" fontId="3" fillId="2" borderId="48" xfId="0" applyFont="1" applyFill="1" applyBorder="1" applyAlignment="1" applyProtection="1">
      <alignment horizontal="center" vertical="center" textRotation="90"/>
      <protection hidden="1"/>
    </xf>
    <xf numFmtId="0" fontId="2" fillId="7" borderId="10" xfId="0" applyFont="1" applyFill="1" applyBorder="1" applyAlignment="1" applyProtection="1">
      <alignment horizontal="center" vertical="center" wrapText="1"/>
      <protection hidden="1"/>
    </xf>
    <xf numFmtId="0" fontId="1" fillId="4" borderId="2" xfId="0" applyFont="1" applyFill="1" applyBorder="1" applyAlignment="1" applyProtection="1">
      <alignment horizontal="center" vertical="center"/>
      <protection hidden="1"/>
    </xf>
    <xf numFmtId="0" fontId="1" fillId="4" borderId="10" xfId="0" applyFont="1" applyFill="1" applyBorder="1" applyAlignment="1" applyProtection="1">
      <alignment horizontal="center" vertical="center"/>
      <protection hidden="1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Alignment="1" applyProtection="1">
      <alignment horizontal="center" vertical="center"/>
      <protection hidden="1"/>
    </xf>
    <xf numFmtId="0" fontId="1" fillId="2" borderId="6" xfId="0" applyFont="1" applyFill="1" applyBorder="1" applyAlignment="1" applyProtection="1">
      <alignment horizontal="center" vertical="center"/>
      <protection hidden="1"/>
    </xf>
    <xf numFmtId="0" fontId="1" fillId="2" borderId="7" xfId="0" applyFont="1" applyFill="1" applyBorder="1" applyAlignment="1" applyProtection="1">
      <alignment horizontal="center" vertical="center"/>
      <protection hidden="1"/>
    </xf>
    <xf numFmtId="0" fontId="1" fillId="2" borderId="8" xfId="0" applyFont="1" applyFill="1" applyBorder="1" applyAlignment="1" applyProtection="1">
      <alignment horizontal="center" vertical="center"/>
      <protection hidden="1"/>
    </xf>
    <xf numFmtId="0" fontId="1" fillId="2" borderId="9" xfId="0" applyFont="1" applyFill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46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304800</xdr:colOff>
      <xdr:row>1</xdr:row>
      <xdr:rowOff>28575</xdr:rowOff>
    </xdr:from>
    <xdr:ext cx="838200" cy="657225"/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YI208"/>
  <sheetViews>
    <sheetView tabSelected="1" topLeftCell="B1" workbookViewId="0">
      <selection activeCell="D12" sqref="D12:D14"/>
    </sheetView>
  </sheetViews>
  <sheetFormatPr baseColWidth="10" defaultColWidth="9.140625" defaultRowHeight="15" x14ac:dyDescent="0.25"/>
  <cols>
    <col min="1" max="1" width="10.42578125" style="1" hidden="1" customWidth="1"/>
    <col min="2" max="2" width="1.28515625" style="1" customWidth="1"/>
    <col min="3" max="5" width="6.5703125" style="1" customWidth="1"/>
    <col min="6" max="6" width="15.140625" style="1" customWidth="1"/>
    <col min="7" max="72" width="7.42578125" style="1" customWidth="1"/>
    <col min="73" max="78" width="6.140625" style="1" customWidth="1"/>
    <col min="79" max="256" width="11.42578125" style="1" customWidth="1"/>
    <col min="257" max="257" width="0" style="1" hidden="1" customWidth="1"/>
    <col min="258" max="258" width="1.28515625" style="1" customWidth="1"/>
    <col min="259" max="262" width="6.5703125" style="1" customWidth="1"/>
    <col min="263" max="328" width="7.42578125" style="1" customWidth="1"/>
    <col min="329" max="334" width="6.140625" style="1" customWidth="1"/>
    <col min="335" max="512" width="11.42578125" style="1" customWidth="1"/>
    <col min="513" max="513" width="0" style="1" hidden="1" customWidth="1"/>
    <col min="514" max="514" width="1.28515625" style="1" customWidth="1"/>
    <col min="515" max="518" width="6.5703125" style="1" customWidth="1"/>
    <col min="519" max="584" width="7.42578125" style="1" customWidth="1"/>
    <col min="585" max="590" width="6.140625" style="1" customWidth="1"/>
    <col min="591" max="768" width="11.42578125" style="1" customWidth="1"/>
    <col min="769" max="769" width="0" style="1" hidden="1" customWidth="1"/>
    <col min="770" max="770" width="1.28515625" style="1" customWidth="1"/>
    <col min="771" max="774" width="6.5703125" style="1" customWidth="1"/>
    <col min="775" max="840" width="7.42578125" style="1" customWidth="1"/>
    <col min="841" max="846" width="6.140625" style="1" customWidth="1"/>
    <col min="847" max="1024" width="11.42578125" style="1" customWidth="1"/>
    <col min="1025" max="1025" width="0" style="1" hidden="1" customWidth="1"/>
    <col min="1026" max="1026" width="1.28515625" style="1" customWidth="1"/>
    <col min="1027" max="1030" width="6.5703125" style="1" customWidth="1"/>
    <col min="1031" max="1096" width="7.42578125" style="1" customWidth="1"/>
    <col min="1097" max="1102" width="6.140625" style="1" customWidth="1"/>
    <col min="1103" max="1280" width="11.42578125" style="1" customWidth="1"/>
    <col min="1281" max="1281" width="0" style="1" hidden="1" customWidth="1"/>
    <col min="1282" max="1282" width="1.28515625" style="1" customWidth="1"/>
    <col min="1283" max="1286" width="6.5703125" style="1" customWidth="1"/>
    <col min="1287" max="1352" width="7.42578125" style="1" customWidth="1"/>
    <col min="1353" max="1358" width="6.140625" style="1" customWidth="1"/>
    <col min="1359" max="1536" width="11.42578125" style="1" customWidth="1"/>
    <col min="1537" max="1537" width="0" style="1" hidden="1" customWidth="1"/>
    <col min="1538" max="1538" width="1.28515625" style="1" customWidth="1"/>
    <col min="1539" max="1542" width="6.5703125" style="1" customWidth="1"/>
    <col min="1543" max="1608" width="7.42578125" style="1" customWidth="1"/>
    <col min="1609" max="1614" width="6.140625" style="1" customWidth="1"/>
    <col min="1615" max="1792" width="11.42578125" style="1" customWidth="1"/>
    <col min="1793" max="1793" width="0" style="1" hidden="1" customWidth="1"/>
    <col min="1794" max="1794" width="1.28515625" style="1" customWidth="1"/>
    <col min="1795" max="1798" width="6.5703125" style="1" customWidth="1"/>
    <col min="1799" max="1864" width="7.42578125" style="1" customWidth="1"/>
    <col min="1865" max="1870" width="6.140625" style="1" customWidth="1"/>
    <col min="1871" max="2048" width="11.42578125" style="1" customWidth="1"/>
    <col min="2049" max="2049" width="0" style="1" hidden="1" customWidth="1"/>
    <col min="2050" max="2050" width="1.28515625" style="1" customWidth="1"/>
    <col min="2051" max="2054" width="6.5703125" style="1" customWidth="1"/>
    <col min="2055" max="2120" width="7.42578125" style="1" customWidth="1"/>
    <col min="2121" max="2126" width="6.140625" style="1" customWidth="1"/>
    <col min="2127" max="2304" width="11.42578125" style="1" customWidth="1"/>
    <col min="2305" max="2305" width="0" style="1" hidden="1" customWidth="1"/>
    <col min="2306" max="2306" width="1.28515625" style="1" customWidth="1"/>
    <col min="2307" max="2310" width="6.5703125" style="1" customWidth="1"/>
    <col min="2311" max="2376" width="7.42578125" style="1" customWidth="1"/>
    <col min="2377" max="2382" width="6.140625" style="1" customWidth="1"/>
    <col min="2383" max="2560" width="11.42578125" style="1" customWidth="1"/>
    <col min="2561" max="2561" width="0" style="1" hidden="1" customWidth="1"/>
    <col min="2562" max="2562" width="1.28515625" style="1" customWidth="1"/>
    <col min="2563" max="2566" width="6.5703125" style="1" customWidth="1"/>
    <col min="2567" max="2632" width="7.42578125" style="1" customWidth="1"/>
    <col min="2633" max="2638" width="6.140625" style="1" customWidth="1"/>
    <col min="2639" max="2816" width="11.42578125" style="1" customWidth="1"/>
    <col min="2817" max="2817" width="0" style="1" hidden="1" customWidth="1"/>
    <col min="2818" max="2818" width="1.28515625" style="1" customWidth="1"/>
    <col min="2819" max="2822" width="6.5703125" style="1" customWidth="1"/>
    <col min="2823" max="2888" width="7.42578125" style="1" customWidth="1"/>
    <col min="2889" max="2894" width="6.140625" style="1" customWidth="1"/>
    <col min="2895" max="3072" width="11.42578125" style="1" customWidth="1"/>
    <col min="3073" max="3073" width="0" style="1" hidden="1" customWidth="1"/>
    <col min="3074" max="3074" width="1.28515625" style="1" customWidth="1"/>
    <col min="3075" max="3078" width="6.5703125" style="1" customWidth="1"/>
    <col min="3079" max="3144" width="7.42578125" style="1" customWidth="1"/>
    <col min="3145" max="3150" width="6.140625" style="1" customWidth="1"/>
    <col min="3151" max="3328" width="11.42578125" style="1" customWidth="1"/>
    <col min="3329" max="3329" width="0" style="1" hidden="1" customWidth="1"/>
    <col min="3330" max="3330" width="1.28515625" style="1" customWidth="1"/>
    <col min="3331" max="3334" width="6.5703125" style="1" customWidth="1"/>
    <col min="3335" max="3400" width="7.42578125" style="1" customWidth="1"/>
    <col min="3401" max="3406" width="6.140625" style="1" customWidth="1"/>
    <col min="3407" max="3584" width="11.42578125" style="1" customWidth="1"/>
    <col min="3585" max="3585" width="0" style="1" hidden="1" customWidth="1"/>
    <col min="3586" max="3586" width="1.28515625" style="1" customWidth="1"/>
    <col min="3587" max="3590" width="6.5703125" style="1" customWidth="1"/>
    <col min="3591" max="3656" width="7.42578125" style="1" customWidth="1"/>
    <col min="3657" max="3662" width="6.140625" style="1" customWidth="1"/>
    <col min="3663" max="3840" width="11.42578125" style="1" customWidth="1"/>
    <col min="3841" max="3841" width="0" style="1" hidden="1" customWidth="1"/>
    <col min="3842" max="3842" width="1.28515625" style="1" customWidth="1"/>
    <col min="3843" max="3846" width="6.5703125" style="1" customWidth="1"/>
    <col min="3847" max="3912" width="7.42578125" style="1" customWidth="1"/>
    <col min="3913" max="3918" width="6.140625" style="1" customWidth="1"/>
    <col min="3919" max="4096" width="11.42578125" style="1" customWidth="1"/>
    <col min="4097" max="4097" width="0" style="1" hidden="1" customWidth="1"/>
    <col min="4098" max="4098" width="1.28515625" style="1" customWidth="1"/>
    <col min="4099" max="4102" width="6.5703125" style="1" customWidth="1"/>
    <col min="4103" max="4168" width="7.42578125" style="1" customWidth="1"/>
    <col min="4169" max="4174" width="6.140625" style="1" customWidth="1"/>
    <col min="4175" max="4352" width="11.42578125" style="1" customWidth="1"/>
    <col min="4353" max="4353" width="0" style="1" hidden="1" customWidth="1"/>
    <col min="4354" max="4354" width="1.28515625" style="1" customWidth="1"/>
    <col min="4355" max="4358" width="6.5703125" style="1" customWidth="1"/>
    <col min="4359" max="4424" width="7.42578125" style="1" customWidth="1"/>
    <col min="4425" max="4430" width="6.140625" style="1" customWidth="1"/>
    <col min="4431" max="4608" width="11.42578125" style="1" customWidth="1"/>
    <col min="4609" max="4609" width="0" style="1" hidden="1" customWidth="1"/>
    <col min="4610" max="4610" width="1.28515625" style="1" customWidth="1"/>
    <col min="4611" max="4614" width="6.5703125" style="1" customWidth="1"/>
    <col min="4615" max="4680" width="7.42578125" style="1" customWidth="1"/>
    <col min="4681" max="4686" width="6.140625" style="1" customWidth="1"/>
    <col min="4687" max="4864" width="11.42578125" style="1" customWidth="1"/>
    <col min="4865" max="4865" width="0" style="1" hidden="1" customWidth="1"/>
    <col min="4866" max="4866" width="1.28515625" style="1" customWidth="1"/>
    <col min="4867" max="4870" width="6.5703125" style="1" customWidth="1"/>
    <col min="4871" max="4936" width="7.42578125" style="1" customWidth="1"/>
    <col min="4937" max="4942" width="6.140625" style="1" customWidth="1"/>
    <col min="4943" max="5120" width="11.42578125" style="1" customWidth="1"/>
    <col min="5121" max="5121" width="0" style="1" hidden="1" customWidth="1"/>
    <col min="5122" max="5122" width="1.28515625" style="1" customWidth="1"/>
    <col min="5123" max="5126" width="6.5703125" style="1" customWidth="1"/>
    <col min="5127" max="5192" width="7.42578125" style="1" customWidth="1"/>
    <col min="5193" max="5198" width="6.140625" style="1" customWidth="1"/>
    <col min="5199" max="5376" width="11.42578125" style="1" customWidth="1"/>
    <col min="5377" max="5377" width="0" style="1" hidden="1" customWidth="1"/>
    <col min="5378" max="5378" width="1.28515625" style="1" customWidth="1"/>
    <col min="5379" max="5382" width="6.5703125" style="1" customWidth="1"/>
    <col min="5383" max="5448" width="7.42578125" style="1" customWidth="1"/>
    <col min="5449" max="5454" width="6.140625" style="1" customWidth="1"/>
    <col min="5455" max="5632" width="11.42578125" style="1" customWidth="1"/>
    <col min="5633" max="5633" width="0" style="1" hidden="1" customWidth="1"/>
    <col min="5634" max="5634" width="1.28515625" style="1" customWidth="1"/>
    <col min="5635" max="5638" width="6.5703125" style="1" customWidth="1"/>
    <col min="5639" max="5704" width="7.42578125" style="1" customWidth="1"/>
    <col min="5705" max="5710" width="6.140625" style="1" customWidth="1"/>
    <col min="5711" max="5888" width="11.42578125" style="1" customWidth="1"/>
    <col min="5889" max="5889" width="0" style="1" hidden="1" customWidth="1"/>
    <col min="5890" max="5890" width="1.28515625" style="1" customWidth="1"/>
    <col min="5891" max="5894" width="6.5703125" style="1" customWidth="1"/>
    <col min="5895" max="5960" width="7.42578125" style="1" customWidth="1"/>
    <col min="5961" max="5966" width="6.140625" style="1" customWidth="1"/>
    <col min="5967" max="6144" width="11.42578125" style="1" customWidth="1"/>
    <col min="6145" max="6145" width="0" style="1" hidden="1" customWidth="1"/>
    <col min="6146" max="6146" width="1.28515625" style="1" customWidth="1"/>
    <col min="6147" max="6150" width="6.5703125" style="1" customWidth="1"/>
    <col min="6151" max="6216" width="7.42578125" style="1" customWidth="1"/>
    <col min="6217" max="6222" width="6.140625" style="1" customWidth="1"/>
    <col min="6223" max="6400" width="11.42578125" style="1" customWidth="1"/>
    <col min="6401" max="6401" width="0" style="1" hidden="1" customWidth="1"/>
    <col min="6402" max="6402" width="1.28515625" style="1" customWidth="1"/>
    <col min="6403" max="6406" width="6.5703125" style="1" customWidth="1"/>
    <col min="6407" max="6472" width="7.42578125" style="1" customWidth="1"/>
    <col min="6473" max="6478" width="6.140625" style="1" customWidth="1"/>
    <col min="6479" max="6656" width="11.42578125" style="1" customWidth="1"/>
    <col min="6657" max="6657" width="0" style="1" hidden="1" customWidth="1"/>
    <col min="6658" max="6658" width="1.28515625" style="1" customWidth="1"/>
    <col min="6659" max="6662" width="6.5703125" style="1" customWidth="1"/>
    <col min="6663" max="6728" width="7.42578125" style="1" customWidth="1"/>
    <col min="6729" max="6734" width="6.140625" style="1" customWidth="1"/>
    <col min="6735" max="6912" width="11.42578125" style="1" customWidth="1"/>
    <col min="6913" max="6913" width="0" style="1" hidden="1" customWidth="1"/>
    <col min="6914" max="6914" width="1.28515625" style="1" customWidth="1"/>
    <col min="6915" max="6918" width="6.5703125" style="1" customWidth="1"/>
    <col min="6919" max="6984" width="7.42578125" style="1" customWidth="1"/>
    <col min="6985" max="6990" width="6.140625" style="1" customWidth="1"/>
    <col min="6991" max="7168" width="11.42578125" style="1" customWidth="1"/>
    <col min="7169" max="7169" width="0" style="1" hidden="1" customWidth="1"/>
    <col min="7170" max="7170" width="1.28515625" style="1" customWidth="1"/>
    <col min="7171" max="7174" width="6.5703125" style="1" customWidth="1"/>
    <col min="7175" max="7240" width="7.42578125" style="1" customWidth="1"/>
    <col min="7241" max="7246" width="6.140625" style="1" customWidth="1"/>
    <col min="7247" max="7424" width="11.42578125" style="1" customWidth="1"/>
    <col min="7425" max="7425" width="0" style="1" hidden="1" customWidth="1"/>
    <col min="7426" max="7426" width="1.28515625" style="1" customWidth="1"/>
    <col min="7427" max="7430" width="6.5703125" style="1" customWidth="1"/>
    <col min="7431" max="7496" width="7.42578125" style="1" customWidth="1"/>
    <col min="7497" max="7502" width="6.140625" style="1" customWidth="1"/>
    <col min="7503" max="7680" width="11.42578125" style="1" customWidth="1"/>
    <col min="7681" max="7681" width="0" style="1" hidden="1" customWidth="1"/>
    <col min="7682" max="7682" width="1.28515625" style="1" customWidth="1"/>
    <col min="7683" max="7686" width="6.5703125" style="1" customWidth="1"/>
    <col min="7687" max="7752" width="7.42578125" style="1" customWidth="1"/>
    <col min="7753" max="7758" width="6.140625" style="1" customWidth="1"/>
    <col min="7759" max="7936" width="11.42578125" style="1" customWidth="1"/>
    <col min="7937" max="7937" width="0" style="1" hidden="1" customWidth="1"/>
    <col min="7938" max="7938" width="1.28515625" style="1" customWidth="1"/>
    <col min="7939" max="7942" width="6.5703125" style="1" customWidth="1"/>
    <col min="7943" max="8008" width="7.42578125" style="1" customWidth="1"/>
    <col min="8009" max="8014" width="6.140625" style="1" customWidth="1"/>
    <col min="8015" max="8192" width="11.42578125" style="1" customWidth="1"/>
    <col min="8193" max="8193" width="0" style="1" hidden="1" customWidth="1"/>
    <col min="8194" max="8194" width="1.28515625" style="1" customWidth="1"/>
    <col min="8195" max="8198" width="6.5703125" style="1" customWidth="1"/>
    <col min="8199" max="8264" width="7.42578125" style="1" customWidth="1"/>
    <col min="8265" max="8270" width="6.140625" style="1" customWidth="1"/>
    <col min="8271" max="8448" width="11.42578125" style="1" customWidth="1"/>
    <col min="8449" max="8449" width="0" style="1" hidden="1" customWidth="1"/>
    <col min="8450" max="8450" width="1.28515625" style="1" customWidth="1"/>
    <col min="8451" max="8454" width="6.5703125" style="1" customWidth="1"/>
    <col min="8455" max="8520" width="7.42578125" style="1" customWidth="1"/>
    <col min="8521" max="8526" width="6.140625" style="1" customWidth="1"/>
    <col min="8527" max="8704" width="11.42578125" style="1" customWidth="1"/>
    <col min="8705" max="8705" width="0" style="1" hidden="1" customWidth="1"/>
    <col min="8706" max="8706" width="1.28515625" style="1" customWidth="1"/>
    <col min="8707" max="8710" width="6.5703125" style="1" customWidth="1"/>
    <col min="8711" max="8776" width="7.42578125" style="1" customWidth="1"/>
    <col min="8777" max="8782" width="6.140625" style="1" customWidth="1"/>
    <col min="8783" max="8960" width="11.42578125" style="1" customWidth="1"/>
    <col min="8961" max="8961" width="0" style="1" hidden="1" customWidth="1"/>
    <col min="8962" max="8962" width="1.28515625" style="1" customWidth="1"/>
    <col min="8963" max="8966" width="6.5703125" style="1" customWidth="1"/>
    <col min="8967" max="9032" width="7.42578125" style="1" customWidth="1"/>
    <col min="9033" max="9038" width="6.140625" style="1" customWidth="1"/>
    <col min="9039" max="9216" width="11.42578125" style="1" customWidth="1"/>
    <col min="9217" max="9217" width="0" style="1" hidden="1" customWidth="1"/>
    <col min="9218" max="9218" width="1.28515625" style="1" customWidth="1"/>
    <col min="9219" max="9222" width="6.5703125" style="1" customWidth="1"/>
    <col min="9223" max="9288" width="7.42578125" style="1" customWidth="1"/>
    <col min="9289" max="9294" width="6.140625" style="1" customWidth="1"/>
    <col min="9295" max="9472" width="11.42578125" style="1" customWidth="1"/>
    <col min="9473" max="9473" width="0" style="1" hidden="1" customWidth="1"/>
    <col min="9474" max="9474" width="1.28515625" style="1" customWidth="1"/>
    <col min="9475" max="9478" width="6.5703125" style="1" customWidth="1"/>
    <col min="9479" max="9544" width="7.42578125" style="1" customWidth="1"/>
    <col min="9545" max="9550" width="6.140625" style="1" customWidth="1"/>
    <col min="9551" max="9728" width="11.42578125" style="1" customWidth="1"/>
    <col min="9729" max="9729" width="0" style="1" hidden="1" customWidth="1"/>
    <col min="9730" max="9730" width="1.28515625" style="1" customWidth="1"/>
    <col min="9731" max="9734" width="6.5703125" style="1" customWidth="1"/>
    <col min="9735" max="9800" width="7.42578125" style="1" customWidth="1"/>
    <col min="9801" max="9806" width="6.140625" style="1" customWidth="1"/>
    <col min="9807" max="9984" width="11.42578125" style="1" customWidth="1"/>
    <col min="9985" max="9985" width="0" style="1" hidden="1" customWidth="1"/>
    <col min="9986" max="9986" width="1.28515625" style="1" customWidth="1"/>
    <col min="9987" max="9990" width="6.5703125" style="1" customWidth="1"/>
    <col min="9991" max="10056" width="7.42578125" style="1" customWidth="1"/>
    <col min="10057" max="10062" width="6.140625" style="1" customWidth="1"/>
    <col min="10063" max="10240" width="11.42578125" style="1" customWidth="1"/>
    <col min="10241" max="10241" width="0" style="1" hidden="1" customWidth="1"/>
    <col min="10242" max="10242" width="1.28515625" style="1" customWidth="1"/>
    <col min="10243" max="10246" width="6.5703125" style="1" customWidth="1"/>
    <col min="10247" max="10312" width="7.42578125" style="1" customWidth="1"/>
    <col min="10313" max="10318" width="6.140625" style="1" customWidth="1"/>
    <col min="10319" max="10496" width="11.42578125" style="1" customWidth="1"/>
    <col min="10497" max="10497" width="0" style="1" hidden="1" customWidth="1"/>
    <col min="10498" max="10498" width="1.28515625" style="1" customWidth="1"/>
    <col min="10499" max="10502" width="6.5703125" style="1" customWidth="1"/>
    <col min="10503" max="10568" width="7.42578125" style="1" customWidth="1"/>
    <col min="10569" max="10574" width="6.140625" style="1" customWidth="1"/>
    <col min="10575" max="10752" width="11.42578125" style="1" customWidth="1"/>
    <col min="10753" max="10753" width="0" style="1" hidden="1" customWidth="1"/>
    <col min="10754" max="10754" width="1.28515625" style="1" customWidth="1"/>
    <col min="10755" max="10758" width="6.5703125" style="1" customWidth="1"/>
    <col min="10759" max="10824" width="7.42578125" style="1" customWidth="1"/>
    <col min="10825" max="10830" width="6.140625" style="1" customWidth="1"/>
    <col min="10831" max="11008" width="11.42578125" style="1" customWidth="1"/>
    <col min="11009" max="11009" width="0" style="1" hidden="1" customWidth="1"/>
    <col min="11010" max="11010" width="1.28515625" style="1" customWidth="1"/>
    <col min="11011" max="11014" width="6.5703125" style="1" customWidth="1"/>
    <col min="11015" max="11080" width="7.42578125" style="1" customWidth="1"/>
    <col min="11081" max="11086" width="6.140625" style="1" customWidth="1"/>
    <col min="11087" max="11264" width="11.42578125" style="1" customWidth="1"/>
    <col min="11265" max="11265" width="0" style="1" hidden="1" customWidth="1"/>
    <col min="11266" max="11266" width="1.28515625" style="1" customWidth="1"/>
    <col min="11267" max="11270" width="6.5703125" style="1" customWidth="1"/>
    <col min="11271" max="11336" width="7.42578125" style="1" customWidth="1"/>
    <col min="11337" max="11342" width="6.140625" style="1" customWidth="1"/>
    <col min="11343" max="11520" width="11.42578125" style="1" customWidth="1"/>
    <col min="11521" max="11521" width="0" style="1" hidden="1" customWidth="1"/>
    <col min="11522" max="11522" width="1.28515625" style="1" customWidth="1"/>
    <col min="11523" max="11526" width="6.5703125" style="1" customWidth="1"/>
    <col min="11527" max="11592" width="7.42578125" style="1" customWidth="1"/>
    <col min="11593" max="11598" width="6.140625" style="1" customWidth="1"/>
    <col min="11599" max="11776" width="11.42578125" style="1" customWidth="1"/>
    <col min="11777" max="11777" width="0" style="1" hidden="1" customWidth="1"/>
    <col min="11778" max="11778" width="1.28515625" style="1" customWidth="1"/>
    <col min="11779" max="11782" width="6.5703125" style="1" customWidth="1"/>
    <col min="11783" max="11848" width="7.42578125" style="1" customWidth="1"/>
    <col min="11849" max="11854" width="6.140625" style="1" customWidth="1"/>
    <col min="11855" max="12032" width="11.42578125" style="1" customWidth="1"/>
    <col min="12033" max="12033" width="0" style="1" hidden="1" customWidth="1"/>
    <col min="12034" max="12034" width="1.28515625" style="1" customWidth="1"/>
    <col min="12035" max="12038" width="6.5703125" style="1" customWidth="1"/>
    <col min="12039" max="12104" width="7.42578125" style="1" customWidth="1"/>
    <col min="12105" max="12110" width="6.140625" style="1" customWidth="1"/>
    <col min="12111" max="12288" width="11.42578125" style="1" customWidth="1"/>
    <col min="12289" max="12289" width="0" style="1" hidden="1" customWidth="1"/>
    <col min="12290" max="12290" width="1.28515625" style="1" customWidth="1"/>
    <col min="12291" max="12294" width="6.5703125" style="1" customWidth="1"/>
    <col min="12295" max="12360" width="7.42578125" style="1" customWidth="1"/>
    <col min="12361" max="12366" width="6.140625" style="1" customWidth="1"/>
    <col min="12367" max="12544" width="11.42578125" style="1" customWidth="1"/>
    <col min="12545" max="12545" width="0" style="1" hidden="1" customWidth="1"/>
    <col min="12546" max="12546" width="1.28515625" style="1" customWidth="1"/>
    <col min="12547" max="12550" width="6.5703125" style="1" customWidth="1"/>
    <col min="12551" max="12616" width="7.42578125" style="1" customWidth="1"/>
    <col min="12617" max="12622" width="6.140625" style="1" customWidth="1"/>
    <col min="12623" max="12800" width="11.42578125" style="1" customWidth="1"/>
    <col min="12801" max="12801" width="0" style="1" hidden="1" customWidth="1"/>
    <col min="12802" max="12802" width="1.28515625" style="1" customWidth="1"/>
    <col min="12803" max="12806" width="6.5703125" style="1" customWidth="1"/>
    <col min="12807" max="12872" width="7.42578125" style="1" customWidth="1"/>
    <col min="12873" max="12878" width="6.140625" style="1" customWidth="1"/>
    <col min="12879" max="13056" width="11.42578125" style="1" customWidth="1"/>
    <col min="13057" max="13057" width="0" style="1" hidden="1" customWidth="1"/>
    <col min="13058" max="13058" width="1.28515625" style="1" customWidth="1"/>
    <col min="13059" max="13062" width="6.5703125" style="1" customWidth="1"/>
    <col min="13063" max="13128" width="7.42578125" style="1" customWidth="1"/>
    <col min="13129" max="13134" width="6.140625" style="1" customWidth="1"/>
    <col min="13135" max="13312" width="11.42578125" style="1" customWidth="1"/>
    <col min="13313" max="13313" width="0" style="1" hidden="1" customWidth="1"/>
    <col min="13314" max="13314" width="1.28515625" style="1" customWidth="1"/>
    <col min="13315" max="13318" width="6.5703125" style="1" customWidth="1"/>
    <col min="13319" max="13384" width="7.42578125" style="1" customWidth="1"/>
    <col min="13385" max="13390" width="6.140625" style="1" customWidth="1"/>
    <col min="13391" max="13568" width="11.42578125" style="1" customWidth="1"/>
    <col min="13569" max="13569" width="0" style="1" hidden="1" customWidth="1"/>
    <col min="13570" max="13570" width="1.28515625" style="1" customWidth="1"/>
    <col min="13571" max="13574" width="6.5703125" style="1" customWidth="1"/>
    <col min="13575" max="13640" width="7.42578125" style="1" customWidth="1"/>
    <col min="13641" max="13646" width="6.140625" style="1" customWidth="1"/>
    <col min="13647" max="13824" width="11.42578125" style="1" customWidth="1"/>
    <col min="13825" max="13825" width="0" style="1" hidden="1" customWidth="1"/>
    <col min="13826" max="13826" width="1.28515625" style="1" customWidth="1"/>
    <col min="13827" max="13830" width="6.5703125" style="1" customWidth="1"/>
    <col min="13831" max="13896" width="7.42578125" style="1" customWidth="1"/>
    <col min="13897" max="13902" width="6.140625" style="1" customWidth="1"/>
    <col min="13903" max="14080" width="11.42578125" style="1" customWidth="1"/>
    <col min="14081" max="14081" width="0" style="1" hidden="1" customWidth="1"/>
    <col min="14082" max="14082" width="1.28515625" style="1" customWidth="1"/>
    <col min="14083" max="14086" width="6.5703125" style="1" customWidth="1"/>
    <col min="14087" max="14152" width="7.42578125" style="1" customWidth="1"/>
    <col min="14153" max="14158" width="6.140625" style="1" customWidth="1"/>
    <col min="14159" max="14336" width="11.42578125" style="1" customWidth="1"/>
    <col min="14337" max="14337" width="0" style="1" hidden="1" customWidth="1"/>
    <col min="14338" max="14338" width="1.28515625" style="1" customWidth="1"/>
    <col min="14339" max="14342" width="6.5703125" style="1" customWidth="1"/>
    <col min="14343" max="14408" width="7.42578125" style="1" customWidth="1"/>
    <col min="14409" max="14414" width="6.140625" style="1" customWidth="1"/>
    <col min="14415" max="14592" width="11.42578125" style="1" customWidth="1"/>
    <col min="14593" max="14593" width="0" style="1" hidden="1" customWidth="1"/>
    <col min="14594" max="14594" width="1.28515625" style="1" customWidth="1"/>
    <col min="14595" max="14598" width="6.5703125" style="1" customWidth="1"/>
    <col min="14599" max="14664" width="7.42578125" style="1" customWidth="1"/>
    <col min="14665" max="14670" width="6.140625" style="1" customWidth="1"/>
    <col min="14671" max="14848" width="11.42578125" style="1" customWidth="1"/>
    <col min="14849" max="14849" width="0" style="1" hidden="1" customWidth="1"/>
    <col min="14850" max="14850" width="1.28515625" style="1" customWidth="1"/>
    <col min="14851" max="14854" width="6.5703125" style="1" customWidth="1"/>
    <col min="14855" max="14920" width="7.42578125" style="1" customWidth="1"/>
    <col min="14921" max="14926" width="6.140625" style="1" customWidth="1"/>
    <col min="14927" max="15104" width="11.42578125" style="1" customWidth="1"/>
    <col min="15105" max="15105" width="0" style="1" hidden="1" customWidth="1"/>
    <col min="15106" max="15106" width="1.28515625" style="1" customWidth="1"/>
    <col min="15107" max="15110" width="6.5703125" style="1" customWidth="1"/>
    <col min="15111" max="15176" width="7.42578125" style="1" customWidth="1"/>
    <col min="15177" max="15182" width="6.140625" style="1" customWidth="1"/>
    <col min="15183" max="15360" width="11.42578125" style="1" customWidth="1"/>
    <col min="15361" max="15361" width="0" style="1" hidden="1" customWidth="1"/>
    <col min="15362" max="15362" width="1.28515625" style="1" customWidth="1"/>
    <col min="15363" max="15366" width="6.5703125" style="1" customWidth="1"/>
    <col min="15367" max="15432" width="7.42578125" style="1" customWidth="1"/>
    <col min="15433" max="15438" width="6.140625" style="1" customWidth="1"/>
    <col min="15439" max="15616" width="11.42578125" style="1" customWidth="1"/>
    <col min="15617" max="15617" width="0" style="1" hidden="1" customWidth="1"/>
    <col min="15618" max="15618" width="1.28515625" style="1" customWidth="1"/>
    <col min="15619" max="15622" width="6.5703125" style="1" customWidth="1"/>
    <col min="15623" max="15688" width="7.42578125" style="1" customWidth="1"/>
    <col min="15689" max="15694" width="6.140625" style="1" customWidth="1"/>
    <col min="15695" max="15872" width="11.42578125" style="1" customWidth="1"/>
    <col min="15873" max="15873" width="0" style="1" hidden="1" customWidth="1"/>
    <col min="15874" max="15874" width="1.28515625" style="1" customWidth="1"/>
    <col min="15875" max="15878" width="6.5703125" style="1" customWidth="1"/>
    <col min="15879" max="15944" width="7.42578125" style="1" customWidth="1"/>
    <col min="15945" max="15950" width="6.140625" style="1" customWidth="1"/>
    <col min="15951" max="16128" width="11.42578125" style="1" customWidth="1"/>
    <col min="16129" max="16129" width="0" style="1" hidden="1" customWidth="1"/>
    <col min="16130" max="16130" width="1.28515625" style="1" customWidth="1"/>
    <col min="16131" max="16134" width="6.5703125" style="1" customWidth="1"/>
    <col min="16135" max="16200" width="7.42578125" style="1" customWidth="1"/>
    <col min="16201" max="16206" width="6.140625" style="1" customWidth="1"/>
    <col min="16207" max="16207" width="11.42578125" style="1" customWidth="1"/>
  </cols>
  <sheetData>
    <row r="2" spans="3:72" ht="11.25" customHeight="1" x14ac:dyDescent="0.25">
      <c r="C2" s="181"/>
      <c r="D2" s="182"/>
      <c r="E2" s="182"/>
      <c r="F2" s="183"/>
      <c r="I2" s="2" t="s">
        <v>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3:72" ht="11.25" customHeight="1" x14ac:dyDescent="0.25">
      <c r="C3" s="184"/>
      <c r="D3" s="157"/>
      <c r="E3" s="157"/>
      <c r="F3" s="185"/>
      <c r="I3" s="4" t="s">
        <v>1</v>
      </c>
      <c r="J3" s="246" t="s">
        <v>2</v>
      </c>
      <c r="K3" s="5" t="s">
        <v>3</v>
      </c>
      <c r="L3" s="6"/>
      <c r="M3" s="7"/>
      <c r="N3" s="251" t="s">
        <v>4</v>
      </c>
      <c r="O3" s="252"/>
      <c r="P3" s="252"/>
      <c r="Q3" s="252"/>
      <c r="R3" s="253"/>
      <c r="S3" s="246" t="s">
        <v>5</v>
      </c>
      <c r="T3" s="5" t="s">
        <v>6</v>
      </c>
      <c r="U3" s="6"/>
      <c r="V3" s="6"/>
      <c r="W3" s="213" t="s">
        <v>7</v>
      </c>
      <c r="X3" s="214"/>
    </row>
    <row r="4" spans="3:72" ht="11.25" customHeight="1" x14ac:dyDescent="0.25">
      <c r="C4" s="186"/>
      <c r="D4" s="187"/>
      <c r="E4" s="187"/>
      <c r="F4" s="188"/>
      <c r="I4" s="248" t="s">
        <v>124</v>
      </c>
      <c r="J4" s="246"/>
      <c r="K4" s="8" t="s">
        <v>8</v>
      </c>
      <c r="M4" s="9"/>
      <c r="N4" s="195" t="s">
        <v>9</v>
      </c>
      <c r="O4" s="254"/>
      <c r="P4" s="254"/>
      <c r="Q4" s="254"/>
      <c r="R4" s="255"/>
      <c r="S4" s="246"/>
      <c r="T4" s="8" t="s">
        <v>10</v>
      </c>
      <c r="W4" s="215">
        <v>-54</v>
      </c>
      <c r="X4" s="216"/>
      <c r="Z4" s="1">
        <v>0.3</v>
      </c>
      <c r="AA4" s="1">
        <v>0.5</v>
      </c>
      <c r="AR4" s="1">
        <v>0.3</v>
      </c>
      <c r="AS4" s="1">
        <v>0.5</v>
      </c>
      <c r="BK4" s="1">
        <v>0.3</v>
      </c>
      <c r="BL4" s="1">
        <v>0.5</v>
      </c>
    </row>
    <row r="5" spans="3:72" ht="11.25" customHeight="1" x14ac:dyDescent="0.25">
      <c r="C5" s="184"/>
      <c r="D5" s="157"/>
      <c r="E5" s="157"/>
      <c r="F5" s="185"/>
      <c r="I5" s="248"/>
      <c r="J5" s="246"/>
      <c r="K5" s="8" t="s">
        <v>11</v>
      </c>
      <c r="M5" s="9"/>
      <c r="N5" s="195"/>
      <c r="O5" s="254"/>
      <c r="P5" s="254"/>
      <c r="Q5" s="254"/>
      <c r="R5" s="255"/>
      <c r="S5" s="246"/>
      <c r="T5" s="8"/>
      <c r="W5" s="191"/>
      <c r="X5" s="192"/>
      <c r="Z5" s="1">
        <v>45</v>
      </c>
      <c r="AA5" s="1">
        <f>Z5*AA4/Z4</f>
        <v>75</v>
      </c>
      <c r="AR5" s="1">
        <v>45</v>
      </c>
      <c r="AS5" s="1">
        <f>AR5*AS4/AR4</f>
        <v>75</v>
      </c>
      <c r="BK5" s="1">
        <v>15</v>
      </c>
      <c r="BL5" s="1">
        <f>BK5*BL4/BK4</f>
        <v>25</v>
      </c>
    </row>
    <row r="6" spans="3:72" ht="11.25" customHeight="1" x14ac:dyDescent="0.25">
      <c r="C6" s="189"/>
      <c r="D6" s="175"/>
      <c r="E6" s="175"/>
      <c r="F6" s="190"/>
      <c r="I6" s="248"/>
      <c r="J6" s="247"/>
      <c r="K6" s="11" t="s">
        <v>12</v>
      </c>
      <c r="L6" s="12"/>
      <c r="M6" s="13"/>
      <c r="N6" s="256" t="s">
        <v>13</v>
      </c>
      <c r="O6" s="257"/>
      <c r="P6" s="257"/>
      <c r="Q6" s="257"/>
      <c r="R6" s="258"/>
      <c r="S6" s="246"/>
      <c r="T6" s="11" t="s">
        <v>14</v>
      </c>
      <c r="U6" s="12"/>
      <c r="V6" s="12"/>
      <c r="W6" s="193"/>
      <c r="X6" s="194"/>
      <c r="Y6" s="14"/>
    </row>
    <row r="7" spans="3:72" ht="11.25" customHeight="1" x14ac:dyDescent="0.25"/>
    <row r="8" spans="3:72" ht="11.25" customHeight="1" x14ac:dyDescent="0.25">
      <c r="C8" s="249" t="s">
        <v>15</v>
      </c>
      <c r="D8" s="249"/>
      <c r="E8" s="250" t="s">
        <v>16</v>
      </c>
      <c r="F8" s="15" t="s">
        <v>17</v>
      </c>
      <c r="G8" s="244">
        <v>44743</v>
      </c>
      <c r="H8" s="244"/>
      <c r="I8" s="244"/>
      <c r="J8" s="244"/>
      <c r="K8" s="244">
        <f>G8+1</f>
        <v>44744</v>
      </c>
      <c r="L8" s="244"/>
      <c r="M8" s="244"/>
      <c r="N8" s="244"/>
      <c r="O8" s="244">
        <f>K8+1</f>
        <v>44745</v>
      </c>
      <c r="P8" s="244"/>
      <c r="Q8" s="244"/>
      <c r="R8" s="244"/>
      <c r="S8" s="244">
        <f>O8+1</f>
        <v>44746</v>
      </c>
      <c r="T8" s="244"/>
      <c r="U8" s="244"/>
      <c r="V8" s="244"/>
      <c r="W8" s="244">
        <f>S8+1</f>
        <v>44747</v>
      </c>
      <c r="X8" s="244"/>
      <c r="Y8" s="244"/>
      <c r="Z8" s="244"/>
      <c r="AA8" s="244">
        <f>W8+1</f>
        <v>44748</v>
      </c>
      <c r="AB8" s="244"/>
      <c r="AC8" s="244"/>
      <c r="AD8" s="244"/>
      <c r="AE8" s="244">
        <f>AA8+1</f>
        <v>44749</v>
      </c>
      <c r="AF8" s="244"/>
      <c r="AG8" s="244"/>
      <c r="AH8" s="244"/>
      <c r="AI8" s="244">
        <f>AE8+1</f>
        <v>44750</v>
      </c>
      <c r="AJ8" s="244"/>
      <c r="AK8" s="244"/>
      <c r="AL8" s="244"/>
      <c r="AM8" s="244">
        <f>AI8+1</f>
        <v>44751</v>
      </c>
      <c r="AN8" s="244"/>
      <c r="AO8" s="244"/>
      <c r="AP8" s="244"/>
      <c r="AQ8" s="244">
        <f>AM8+1</f>
        <v>44752</v>
      </c>
      <c r="AR8" s="244"/>
      <c r="AS8" s="244"/>
      <c r="AT8" s="244"/>
      <c r="AU8" s="244">
        <f>AQ8+1</f>
        <v>44753</v>
      </c>
      <c r="AV8" s="244"/>
      <c r="AW8" s="244"/>
      <c r="AX8" s="244"/>
      <c r="AY8" s="244">
        <f>AU8+1</f>
        <v>44754</v>
      </c>
      <c r="AZ8" s="244"/>
      <c r="BA8" s="244"/>
      <c r="BB8" s="244"/>
      <c r="BC8" s="244">
        <f>AY8+1</f>
        <v>44755</v>
      </c>
      <c r="BD8" s="244"/>
      <c r="BE8" s="244"/>
      <c r="BF8" s="244"/>
      <c r="BG8" s="244">
        <f>BC8+1</f>
        <v>44756</v>
      </c>
      <c r="BH8" s="244"/>
      <c r="BI8" s="244"/>
      <c r="BJ8" s="244"/>
      <c r="BK8" s="244">
        <f>BG8+1</f>
        <v>44757</v>
      </c>
      <c r="BL8" s="244"/>
      <c r="BM8" s="244"/>
      <c r="BN8" s="244"/>
      <c r="BO8" s="244">
        <f>BK8+1</f>
        <v>44758</v>
      </c>
      <c r="BP8" s="244"/>
      <c r="BQ8" s="244"/>
      <c r="BR8" s="244"/>
      <c r="BS8" s="245" t="s">
        <v>18</v>
      </c>
      <c r="BT8" s="245" t="s">
        <v>19</v>
      </c>
    </row>
    <row r="9" spans="3:72" ht="11.25" customHeight="1" x14ac:dyDescent="0.25">
      <c r="C9" s="249"/>
      <c r="D9" s="249"/>
      <c r="E9" s="250"/>
      <c r="F9" s="16" t="s">
        <v>20</v>
      </c>
      <c r="G9" s="230" t="s">
        <v>21</v>
      </c>
      <c r="H9" s="230"/>
      <c r="I9" s="230" t="s">
        <v>22</v>
      </c>
      <c r="J9" s="230"/>
      <c r="K9" s="230" t="s">
        <v>21</v>
      </c>
      <c r="L9" s="230"/>
      <c r="M9" s="230" t="s">
        <v>22</v>
      </c>
      <c r="N9" s="230"/>
      <c r="O9" s="230" t="s">
        <v>21</v>
      </c>
      <c r="P9" s="230"/>
      <c r="Q9" s="230" t="s">
        <v>22</v>
      </c>
      <c r="R9" s="230"/>
      <c r="S9" s="230" t="s">
        <v>21</v>
      </c>
      <c r="T9" s="230"/>
      <c r="U9" s="230" t="s">
        <v>22</v>
      </c>
      <c r="V9" s="230"/>
      <c r="W9" s="230" t="s">
        <v>21</v>
      </c>
      <c r="X9" s="230"/>
      <c r="Y9" s="230" t="s">
        <v>22</v>
      </c>
      <c r="Z9" s="230"/>
      <c r="AA9" s="230" t="s">
        <v>21</v>
      </c>
      <c r="AB9" s="230"/>
      <c r="AC9" s="230" t="s">
        <v>22</v>
      </c>
      <c r="AD9" s="230"/>
      <c r="AE9" s="230" t="s">
        <v>21</v>
      </c>
      <c r="AF9" s="230"/>
      <c r="AG9" s="230" t="s">
        <v>22</v>
      </c>
      <c r="AH9" s="230"/>
      <c r="AI9" s="230" t="s">
        <v>21</v>
      </c>
      <c r="AJ9" s="230"/>
      <c r="AK9" s="230" t="s">
        <v>22</v>
      </c>
      <c r="AL9" s="230"/>
      <c r="AM9" s="230" t="s">
        <v>21</v>
      </c>
      <c r="AN9" s="230"/>
      <c r="AO9" s="230" t="s">
        <v>22</v>
      </c>
      <c r="AP9" s="230"/>
      <c r="AQ9" s="230" t="s">
        <v>21</v>
      </c>
      <c r="AR9" s="230"/>
      <c r="AS9" s="230" t="s">
        <v>22</v>
      </c>
      <c r="AT9" s="230"/>
      <c r="AU9" s="230" t="s">
        <v>21</v>
      </c>
      <c r="AV9" s="230"/>
      <c r="AW9" s="230" t="s">
        <v>22</v>
      </c>
      <c r="AX9" s="230"/>
      <c r="AY9" s="230" t="s">
        <v>21</v>
      </c>
      <c r="AZ9" s="230"/>
      <c r="BA9" s="230" t="s">
        <v>22</v>
      </c>
      <c r="BB9" s="230"/>
      <c r="BC9" s="230" t="s">
        <v>21</v>
      </c>
      <c r="BD9" s="230"/>
      <c r="BE9" s="230" t="s">
        <v>22</v>
      </c>
      <c r="BF9" s="230"/>
      <c r="BG9" s="230" t="s">
        <v>21</v>
      </c>
      <c r="BH9" s="230"/>
      <c r="BI9" s="230" t="s">
        <v>22</v>
      </c>
      <c r="BJ9" s="230"/>
      <c r="BK9" s="230" t="s">
        <v>21</v>
      </c>
      <c r="BL9" s="230"/>
      <c r="BM9" s="230" t="s">
        <v>22</v>
      </c>
      <c r="BN9" s="230"/>
      <c r="BO9" s="230" t="s">
        <v>21</v>
      </c>
      <c r="BP9" s="230"/>
      <c r="BQ9" s="230" t="s">
        <v>22</v>
      </c>
      <c r="BR9" s="230"/>
      <c r="BS9" s="245"/>
      <c r="BT9" s="245"/>
    </row>
    <row r="10" spans="3:72" ht="24" customHeight="1" x14ac:dyDescent="0.25">
      <c r="C10" s="249"/>
      <c r="D10" s="249"/>
      <c r="E10" s="250"/>
      <c r="F10" s="18"/>
      <c r="G10" s="19" t="s">
        <v>23</v>
      </c>
      <c r="H10" s="19" t="s">
        <v>24</v>
      </c>
      <c r="I10" s="19" t="s">
        <v>23</v>
      </c>
      <c r="J10" s="19" t="s">
        <v>24</v>
      </c>
      <c r="K10" s="19" t="s">
        <v>23</v>
      </c>
      <c r="L10" s="19" t="s">
        <v>24</v>
      </c>
      <c r="M10" s="19" t="s">
        <v>23</v>
      </c>
      <c r="N10" s="19" t="s">
        <v>24</v>
      </c>
      <c r="O10" s="19" t="s">
        <v>23</v>
      </c>
      <c r="P10" s="19" t="s">
        <v>24</v>
      </c>
      <c r="Q10" s="19" t="s">
        <v>23</v>
      </c>
      <c r="R10" s="19" t="s">
        <v>24</v>
      </c>
      <c r="S10" s="19" t="s">
        <v>23</v>
      </c>
      <c r="T10" s="19" t="s">
        <v>24</v>
      </c>
      <c r="U10" s="19" t="s">
        <v>23</v>
      </c>
      <c r="V10" s="19" t="s">
        <v>24</v>
      </c>
      <c r="W10" s="19" t="s">
        <v>23</v>
      </c>
      <c r="X10" s="19" t="s">
        <v>24</v>
      </c>
      <c r="Y10" s="19" t="s">
        <v>23</v>
      </c>
      <c r="Z10" s="19" t="s">
        <v>24</v>
      </c>
      <c r="AA10" s="19" t="s">
        <v>23</v>
      </c>
      <c r="AB10" s="19" t="s">
        <v>24</v>
      </c>
      <c r="AC10" s="19" t="s">
        <v>23</v>
      </c>
      <c r="AD10" s="19" t="s">
        <v>24</v>
      </c>
      <c r="AE10" s="19" t="s">
        <v>23</v>
      </c>
      <c r="AF10" s="19" t="s">
        <v>24</v>
      </c>
      <c r="AG10" s="19" t="s">
        <v>23</v>
      </c>
      <c r="AH10" s="19" t="s">
        <v>24</v>
      </c>
      <c r="AI10" s="19" t="s">
        <v>23</v>
      </c>
      <c r="AJ10" s="19" t="s">
        <v>24</v>
      </c>
      <c r="AK10" s="19" t="s">
        <v>23</v>
      </c>
      <c r="AL10" s="19" t="s">
        <v>24</v>
      </c>
      <c r="AM10" s="19" t="s">
        <v>23</v>
      </c>
      <c r="AN10" s="19" t="s">
        <v>24</v>
      </c>
      <c r="AO10" s="19" t="s">
        <v>23</v>
      </c>
      <c r="AP10" s="19" t="s">
        <v>24</v>
      </c>
      <c r="AQ10" s="19" t="s">
        <v>23</v>
      </c>
      <c r="AR10" s="19" t="s">
        <v>24</v>
      </c>
      <c r="AS10" s="19" t="s">
        <v>23</v>
      </c>
      <c r="AT10" s="19" t="s">
        <v>24</v>
      </c>
      <c r="AU10" s="19" t="s">
        <v>23</v>
      </c>
      <c r="AV10" s="19" t="s">
        <v>24</v>
      </c>
      <c r="AW10" s="19" t="s">
        <v>23</v>
      </c>
      <c r="AX10" s="19" t="s">
        <v>24</v>
      </c>
      <c r="AY10" s="19" t="s">
        <v>23</v>
      </c>
      <c r="AZ10" s="19" t="s">
        <v>24</v>
      </c>
      <c r="BA10" s="19" t="s">
        <v>23</v>
      </c>
      <c r="BB10" s="19" t="s">
        <v>24</v>
      </c>
      <c r="BC10" s="19" t="s">
        <v>23</v>
      </c>
      <c r="BD10" s="19" t="s">
        <v>24</v>
      </c>
      <c r="BE10" s="19" t="s">
        <v>23</v>
      </c>
      <c r="BF10" s="19" t="s">
        <v>24</v>
      </c>
      <c r="BG10" s="19" t="s">
        <v>23</v>
      </c>
      <c r="BH10" s="19" t="s">
        <v>24</v>
      </c>
      <c r="BI10" s="19" t="s">
        <v>23</v>
      </c>
      <c r="BJ10" s="19" t="s">
        <v>24</v>
      </c>
      <c r="BK10" s="19" t="s">
        <v>23</v>
      </c>
      <c r="BL10" s="19" t="s">
        <v>24</v>
      </c>
      <c r="BM10" s="19" t="s">
        <v>23</v>
      </c>
      <c r="BN10" s="19" t="s">
        <v>24</v>
      </c>
      <c r="BO10" s="19" t="s">
        <v>23</v>
      </c>
      <c r="BP10" s="19" t="s">
        <v>24</v>
      </c>
      <c r="BQ10" s="19" t="s">
        <v>23</v>
      </c>
      <c r="BR10" s="19" t="s">
        <v>24</v>
      </c>
      <c r="BS10" s="245"/>
      <c r="BT10" s="245"/>
    </row>
    <row r="11" spans="3:72" ht="11.25" customHeight="1" x14ac:dyDescent="0.25">
      <c r="C11" s="20"/>
      <c r="D11" s="20"/>
      <c r="E11" s="20"/>
      <c r="F11" s="20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20"/>
    </row>
    <row r="12" spans="3:72" ht="11.25" customHeight="1" x14ac:dyDescent="0.25">
      <c r="C12" s="235" t="s">
        <v>25</v>
      </c>
      <c r="D12" s="236"/>
      <c r="E12" s="21" t="s">
        <v>27</v>
      </c>
      <c r="F12" s="22" t="s">
        <v>28</v>
      </c>
      <c r="G12" s="23">
        <v>0</v>
      </c>
      <c r="H12" s="23"/>
      <c r="I12" s="23">
        <v>0</v>
      </c>
      <c r="J12" s="23"/>
      <c r="K12" s="23">
        <v>0</v>
      </c>
      <c r="L12" s="23"/>
      <c r="M12" s="23">
        <v>0</v>
      </c>
      <c r="N12" s="23"/>
      <c r="O12" s="23">
        <v>0</v>
      </c>
      <c r="P12" s="23"/>
      <c r="Q12" s="23">
        <v>0</v>
      </c>
      <c r="R12" s="23"/>
      <c r="S12" s="23">
        <v>0</v>
      </c>
      <c r="T12" s="23"/>
      <c r="U12" s="23">
        <v>0</v>
      </c>
      <c r="V12" s="23"/>
      <c r="W12" s="23">
        <v>0</v>
      </c>
      <c r="X12" s="23"/>
      <c r="Y12" s="23">
        <v>0</v>
      </c>
      <c r="Z12" s="23"/>
      <c r="AA12" s="23">
        <v>0</v>
      </c>
      <c r="AB12" s="23"/>
      <c r="AC12" s="23">
        <v>0</v>
      </c>
      <c r="AD12" s="23"/>
      <c r="AE12" s="23">
        <v>0</v>
      </c>
      <c r="AF12" s="23"/>
      <c r="AG12" s="23">
        <v>0</v>
      </c>
      <c r="AH12" s="23"/>
      <c r="AI12" s="23">
        <v>0</v>
      </c>
      <c r="AJ12" s="23"/>
      <c r="AK12" s="23">
        <v>0</v>
      </c>
      <c r="AL12" s="23"/>
      <c r="AM12" s="23">
        <v>0</v>
      </c>
      <c r="AN12" s="23"/>
      <c r="AO12" s="23">
        <v>0</v>
      </c>
      <c r="AP12" s="23"/>
      <c r="AQ12" s="23">
        <v>0</v>
      </c>
      <c r="AR12" s="23"/>
      <c r="AS12" s="23">
        <v>0</v>
      </c>
      <c r="AT12" s="23"/>
      <c r="AU12" s="23">
        <v>0</v>
      </c>
      <c r="AV12" s="23"/>
      <c r="AW12" s="23">
        <v>0</v>
      </c>
      <c r="AX12" s="23"/>
      <c r="AY12" s="23">
        <v>0</v>
      </c>
      <c r="AZ12" s="23"/>
      <c r="BA12" s="23">
        <v>0</v>
      </c>
      <c r="BB12" s="23"/>
      <c r="BC12" s="23">
        <v>0</v>
      </c>
      <c r="BD12" s="23"/>
      <c r="BE12" s="23">
        <v>0</v>
      </c>
      <c r="BF12" s="23"/>
      <c r="BG12" s="23">
        <v>0</v>
      </c>
      <c r="BH12" s="23"/>
      <c r="BI12" s="23">
        <v>0</v>
      </c>
      <c r="BJ12" s="23"/>
      <c r="BK12" s="23">
        <v>0</v>
      </c>
      <c r="BL12" s="23"/>
      <c r="BM12" s="23">
        <v>0</v>
      </c>
      <c r="BN12" s="23"/>
      <c r="BO12" s="23">
        <v>0</v>
      </c>
      <c r="BP12" s="23"/>
      <c r="BQ12" s="23">
        <v>0</v>
      </c>
      <c r="BR12" s="23"/>
      <c r="BS12" s="24"/>
      <c r="BT12" s="24"/>
    </row>
    <row r="13" spans="3:72" ht="11.25" customHeight="1" x14ac:dyDescent="0.25">
      <c r="C13" s="235"/>
      <c r="D13" s="236"/>
      <c r="E13" s="21" t="s">
        <v>29</v>
      </c>
      <c r="F13" s="9" t="s">
        <v>28</v>
      </c>
      <c r="G13" s="23">
        <v>0</v>
      </c>
      <c r="H13" s="23"/>
      <c r="I13" s="23">
        <v>0</v>
      </c>
      <c r="J13" s="23"/>
      <c r="K13" s="23">
        <v>0</v>
      </c>
      <c r="L13" s="23"/>
      <c r="M13" s="23">
        <v>0</v>
      </c>
      <c r="N13" s="23"/>
      <c r="O13" s="23">
        <v>0</v>
      </c>
      <c r="P13" s="23"/>
      <c r="Q13" s="23">
        <v>0</v>
      </c>
      <c r="R13" s="23"/>
      <c r="S13" s="23">
        <v>0</v>
      </c>
      <c r="T13" s="23"/>
      <c r="U13" s="23">
        <v>0</v>
      </c>
      <c r="V13" s="23"/>
      <c r="W13" s="23">
        <v>0</v>
      </c>
      <c r="X13" s="23"/>
      <c r="Y13" s="23">
        <v>0</v>
      </c>
      <c r="Z13" s="23"/>
      <c r="AA13" s="23">
        <v>0</v>
      </c>
      <c r="AB13" s="23"/>
      <c r="AC13" s="23">
        <v>0</v>
      </c>
      <c r="AD13" s="23"/>
      <c r="AE13" s="23">
        <v>0</v>
      </c>
      <c r="AF13" s="23"/>
      <c r="AG13" s="23">
        <v>0</v>
      </c>
      <c r="AH13" s="23"/>
      <c r="AI13" s="23">
        <v>0</v>
      </c>
      <c r="AJ13" s="23"/>
      <c r="AK13" s="23">
        <v>0</v>
      </c>
      <c r="AL13" s="23"/>
      <c r="AM13" s="23">
        <v>0</v>
      </c>
      <c r="AN13" s="23"/>
      <c r="AO13" s="23">
        <v>0</v>
      </c>
      <c r="AP13" s="23"/>
      <c r="AQ13" s="23">
        <v>0</v>
      </c>
      <c r="AR13" s="23"/>
      <c r="AS13" s="23">
        <v>0</v>
      </c>
      <c r="AT13" s="23"/>
      <c r="AU13" s="23">
        <v>0</v>
      </c>
      <c r="AV13" s="23"/>
      <c r="AW13" s="23">
        <v>0</v>
      </c>
      <c r="AX13" s="23"/>
      <c r="AY13" s="23">
        <v>0</v>
      </c>
      <c r="AZ13" s="23"/>
      <c r="BA13" s="23">
        <v>0</v>
      </c>
      <c r="BB13" s="23"/>
      <c r="BC13" s="23">
        <v>0</v>
      </c>
      <c r="BD13" s="23"/>
      <c r="BE13" s="23">
        <v>0</v>
      </c>
      <c r="BF13" s="23"/>
      <c r="BG13" s="23">
        <v>0</v>
      </c>
      <c r="BH13" s="23"/>
      <c r="BI13" s="23">
        <v>0</v>
      </c>
      <c r="BJ13" s="23"/>
      <c r="BK13" s="23">
        <v>0</v>
      </c>
      <c r="BL13" s="23"/>
      <c r="BM13" s="23">
        <v>0</v>
      </c>
      <c r="BN13" s="23"/>
      <c r="BO13" s="23">
        <v>0</v>
      </c>
      <c r="BP13" s="23"/>
      <c r="BQ13" s="23">
        <v>0</v>
      </c>
      <c r="BR13" s="23"/>
      <c r="BS13" s="24"/>
      <c r="BT13" s="24"/>
    </row>
    <row r="14" spans="3:72" ht="11.25" customHeight="1" x14ac:dyDescent="0.25">
      <c r="C14" s="235"/>
      <c r="D14" s="236"/>
      <c r="E14" s="25" t="s">
        <v>30</v>
      </c>
      <c r="F14" s="26"/>
      <c r="G14" s="27">
        <f>G13-G12</f>
        <v>0</v>
      </c>
      <c r="H14" s="27"/>
      <c r="I14" s="27">
        <f>I13-I12</f>
        <v>0</v>
      </c>
      <c r="J14" s="27"/>
      <c r="K14" s="27">
        <f>K13-K12</f>
        <v>0</v>
      </c>
      <c r="L14" s="27"/>
      <c r="M14" s="27">
        <f>M13-M12</f>
        <v>0</v>
      </c>
      <c r="N14" s="27"/>
      <c r="O14" s="27">
        <f>O13-O12</f>
        <v>0</v>
      </c>
      <c r="P14" s="27"/>
      <c r="Q14" s="27">
        <f>Q13-Q12</f>
        <v>0</v>
      </c>
      <c r="R14" s="27"/>
      <c r="S14" s="27">
        <f>S13-S12</f>
        <v>0</v>
      </c>
      <c r="T14" s="27"/>
      <c r="U14" s="27">
        <f>U13-U12</f>
        <v>0</v>
      </c>
      <c r="V14" s="27"/>
      <c r="W14" s="27">
        <f>W13-W12</f>
        <v>0</v>
      </c>
      <c r="X14" s="27"/>
      <c r="Y14" s="27">
        <f>Y13-Y12</f>
        <v>0</v>
      </c>
      <c r="Z14" s="27"/>
      <c r="AA14" s="27">
        <f>AA13-AA12</f>
        <v>0</v>
      </c>
      <c r="AB14" s="27"/>
      <c r="AC14" s="27">
        <f>AC13-AC12</f>
        <v>0</v>
      </c>
      <c r="AD14" s="27"/>
      <c r="AE14" s="27">
        <f>AE13-AE12</f>
        <v>0</v>
      </c>
      <c r="AF14" s="27"/>
      <c r="AG14" s="27">
        <f>AG13-AG12</f>
        <v>0</v>
      </c>
      <c r="AH14" s="27"/>
      <c r="AI14" s="27">
        <f>AI13-AI12</f>
        <v>0</v>
      </c>
      <c r="AJ14" s="27"/>
      <c r="AK14" s="27">
        <f>AK13-AK12</f>
        <v>0</v>
      </c>
      <c r="AL14" s="27"/>
      <c r="AM14" s="27">
        <f>AM13-AM12</f>
        <v>0</v>
      </c>
      <c r="AN14" s="27"/>
      <c r="AO14" s="27">
        <f>AO13-AO12</f>
        <v>0</v>
      </c>
      <c r="AP14" s="27"/>
      <c r="AQ14" s="27">
        <f>AQ13-AQ12</f>
        <v>0</v>
      </c>
      <c r="AR14" s="27"/>
      <c r="AS14" s="27">
        <f>AS13-AS12</f>
        <v>0</v>
      </c>
      <c r="AT14" s="27"/>
      <c r="AU14" s="27">
        <f>AU13-AU12</f>
        <v>0</v>
      </c>
      <c r="AV14" s="27"/>
      <c r="AW14" s="27">
        <f>AW13-AW12</f>
        <v>0</v>
      </c>
      <c r="AX14" s="27"/>
      <c r="AY14" s="27">
        <f>AY13-AY12</f>
        <v>0</v>
      </c>
      <c r="AZ14" s="27"/>
      <c r="BA14" s="27">
        <f>BA13-BA12</f>
        <v>0</v>
      </c>
      <c r="BB14" s="27"/>
      <c r="BC14" s="27">
        <f>BC13-BC12</f>
        <v>0</v>
      </c>
      <c r="BD14" s="27"/>
      <c r="BE14" s="27">
        <f>BE13-BE12</f>
        <v>0</v>
      </c>
      <c r="BF14" s="27"/>
      <c r="BG14" s="27">
        <f>BG13-BG12</f>
        <v>0</v>
      </c>
      <c r="BH14" s="27"/>
      <c r="BI14" s="27">
        <f>BI13-BI12</f>
        <v>0</v>
      </c>
      <c r="BJ14" s="27"/>
      <c r="BK14" s="27">
        <f>BK13-BK12</f>
        <v>0</v>
      </c>
      <c r="BL14" s="27"/>
      <c r="BM14" s="27">
        <f>BM13-BM12</f>
        <v>0</v>
      </c>
      <c r="BN14" s="27"/>
      <c r="BO14" s="27">
        <f>BO13-BO12</f>
        <v>0</v>
      </c>
      <c r="BP14" s="27"/>
      <c r="BQ14" s="27">
        <f>BQ13-BQ12</f>
        <v>0</v>
      </c>
      <c r="BR14" s="27"/>
      <c r="BS14" s="28">
        <f>SUM(G14:BR14)</f>
        <v>0</v>
      </c>
      <c r="BT14" s="28"/>
    </row>
    <row r="15" spans="3:72" ht="11.25" customHeight="1" x14ac:dyDescent="0.25">
      <c r="C15" s="235"/>
      <c r="D15" s="237"/>
      <c r="E15" s="21" t="s">
        <v>27</v>
      </c>
      <c r="F15" s="22" t="s">
        <v>28</v>
      </c>
      <c r="G15" s="23">
        <v>0</v>
      </c>
      <c r="H15" s="23"/>
      <c r="I15" s="23">
        <v>0</v>
      </c>
      <c r="J15" s="23"/>
      <c r="K15" s="23">
        <v>0</v>
      </c>
      <c r="L15" s="23"/>
      <c r="M15" s="23">
        <v>0</v>
      </c>
      <c r="N15" s="23"/>
      <c r="O15" s="23">
        <v>0</v>
      </c>
      <c r="P15" s="23"/>
      <c r="Q15" s="23">
        <v>0</v>
      </c>
      <c r="R15" s="23"/>
      <c r="S15" s="23">
        <v>0</v>
      </c>
      <c r="T15" s="23"/>
      <c r="U15" s="23">
        <v>0</v>
      </c>
      <c r="V15" s="23"/>
      <c r="W15" s="23">
        <v>0</v>
      </c>
      <c r="X15" s="23"/>
      <c r="Y15" s="23">
        <v>0</v>
      </c>
      <c r="Z15" s="23"/>
      <c r="AA15" s="23">
        <v>0</v>
      </c>
      <c r="AB15" s="23"/>
      <c r="AC15" s="23">
        <v>0</v>
      </c>
      <c r="AD15" s="23"/>
      <c r="AE15" s="23">
        <v>0</v>
      </c>
      <c r="AF15" s="23"/>
      <c r="AG15" s="23">
        <v>0</v>
      </c>
      <c r="AH15" s="23"/>
      <c r="AI15" s="23">
        <v>0</v>
      </c>
      <c r="AJ15" s="23"/>
      <c r="AK15" s="23">
        <v>0</v>
      </c>
      <c r="AL15" s="23"/>
      <c r="AM15" s="23">
        <v>0</v>
      </c>
      <c r="AN15" s="23"/>
      <c r="AO15" s="23">
        <v>0</v>
      </c>
      <c r="AP15" s="23"/>
      <c r="AQ15" s="23">
        <v>0</v>
      </c>
      <c r="AR15" s="23"/>
      <c r="AS15" s="23">
        <v>0</v>
      </c>
      <c r="AT15" s="23"/>
      <c r="AU15" s="23">
        <v>0</v>
      </c>
      <c r="AV15" s="23"/>
      <c r="AW15" s="23">
        <v>0</v>
      </c>
      <c r="AX15" s="23"/>
      <c r="AY15" s="23">
        <v>0</v>
      </c>
      <c r="AZ15" s="23"/>
      <c r="BA15" s="23">
        <v>0</v>
      </c>
      <c r="BB15" s="23"/>
      <c r="BC15" s="23">
        <v>0</v>
      </c>
      <c r="BD15" s="23"/>
      <c r="BE15" s="23">
        <v>0</v>
      </c>
      <c r="BF15" s="23"/>
      <c r="BG15" s="23">
        <v>0</v>
      </c>
      <c r="BH15" s="23"/>
      <c r="BI15" s="23">
        <v>0</v>
      </c>
      <c r="BJ15" s="23"/>
      <c r="BK15" s="23">
        <v>0</v>
      </c>
      <c r="BL15" s="23"/>
      <c r="BM15" s="23">
        <v>0</v>
      </c>
      <c r="BN15" s="23"/>
      <c r="BO15" s="23">
        <v>0</v>
      </c>
      <c r="BP15" s="23"/>
      <c r="BQ15" s="23">
        <v>0</v>
      </c>
      <c r="BR15" s="23"/>
      <c r="BS15" s="24"/>
      <c r="BT15" s="24"/>
    </row>
    <row r="16" spans="3:72" ht="11.25" customHeight="1" x14ac:dyDescent="0.25">
      <c r="C16" s="235"/>
      <c r="D16" s="237"/>
      <c r="E16" s="21" t="s">
        <v>29</v>
      </c>
      <c r="F16" s="9" t="s">
        <v>28</v>
      </c>
      <c r="G16" s="23">
        <v>0</v>
      </c>
      <c r="H16" s="23"/>
      <c r="I16" s="23">
        <v>0</v>
      </c>
      <c r="J16" s="23"/>
      <c r="K16" s="23">
        <v>0</v>
      </c>
      <c r="L16" s="23"/>
      <c r="M16" s="23">
        <v>0</v>
      </c>
      <c r="N16" s="23"/>
      <c r="O16" s="23">
        <v>0</v>
      </c>
      <c r="P16" s="23"/>
      <c r="Q16" s="23">
        <v>0</v>
      </c>
      <c r="R16" s="23"/>
      <c r="S16" s="23">
        <v>0</v>
      </c>
      <c r="T16" s="23"/>
      <c r="U16" s="23">
        <v>0</v>
      </c>
      <c r="V16" s="23"/>
      <c r="W16" s="23">
        <v>0</v>
      </c>
      <c r="X16" s="23"/>
      <c r="Y16" s="23">
        <v>0</v>
      </c>
      <c r="Z16" s="23"/>
      <c r="AA16" s="23">
        <v>0</v>
      </c>
      <c r="AB16" s="23"/>
      <c r="AC16" s="23">
        <v>0</v>
      </c>
      <c r="AD16" s="23"/>
      <c r="AE16" s="23">
        <v>0</v>
      </c>
      <c r="AF16" s="23"/>
      <c r="AG16" s="23">
        <v>0</v>
      </c>
      <c r="AH16" s="23"/>
      <c r="AI16" s="23">
        <v>0</v>
      </c>
      <c r="AJ16" s="23"/>
      <c r="AK16" s="23">
        <v>0</v>
      </c>
      <c r="AL16" s="23"/>
      <c r="AM16" s="23">
        <v>0</v>
      </c>
      <c r="AN16" s="23"/>
      <c r="AO16" s="23">
        <v>0</v>
      </c>
      <c r="AP16" s="23"/>
      <c r="AQ16" s="23">
        <v>0</v>
      </c>
      <c r="AR16" s="23"/>
      <c r="AS16" s="23">
        <v>0</v>
      </c>
      <c r="AT16" s="23"/>
      <c r="AU16" s="23">
        <v>0</v>
      </c>
      <c r="AV16" s="23"/>
      <c r="AW16" s="23">
        <v>0</v>
      </c>
      <c r="AX16" s="23"/>
      <c r="AY16" s="23">
        <v>0</v>
      </c>
      <c r="AZ16" s="23"/>
      <c r="BA16" s="23">
        <v>0</v>
      </c>
      <c r="BB16" s="23"/>
      <c r="BC16" s="23">
        <v>0</v>
      </c>
      <c r="BD16" s="23"/>
      <c r="BE16" s="23">
        <v>0</v>
      </c>
      <c r="BF16" s="23"/>
      <c r="BG16" s="23">
        <v>0</v>
      </c>
      <c r="BH16" s="23"/>
      <c r="BI16" s="23">
        <v>0</v>
      </c>
      <c r="BJ16" s="23"/>
      <c r="BK16" s="23">
        <v>0</v>
      </c>
      <c r="BL16" s="23"/>
      <c r="BM16" s="23">
        <v>0</v>
      </c>
      <c r="BN16" s="23"/>
      <c r="BO16" s="23">
        <v>0</v>
      </c>
      <c r="BP16" s="23"/>
      <c r="BQ16" s="23">
        <v>0</v>
      </c>
      <c r="BR16" s="23"/>
      <c r="BS16" s="24"/>
      <c r="BT16" s="24"/>
    </row>
    <row r="17" spans="1:74" ht="11.25" customHeight="1" x14ac:dyDescent="0.25">
      <c r="C17" s="235"/>
      <c r="D17" s="237"/>
      <c r="E17" s="25" t="s">
        <v>30</v>
      </c>
      <c r="F17" s="26"/>
      <c r="G17" s="27">
        <f>G16-G15</f>
        <v>0</v>
      </c>
      <c r="H17" s="27"/>
      <c r="I17" s="27">
        <f>I16-I15</f>
        <v>0</v>
      </c>
      <c r="J17" s="27"/>
      <c r="K17" s="27">
        <f>K16-K15</f>
        <v>0</v>
      </c>
      <c r="L17" s="27"/>
      <c r="M17" s="27">
        <f>M16-M15</f>
        <v>0</v>
      </c>
      <c r="N17" s="27"/>
      <c r="O17" s="27">
        <f>O16-O15</f>
        <v>0</v>
      </c>
      <c r="P17" s="27"/>
      <c r="Q17" s="27">
        <f>Q16-Q15</f>
        <v>0</v>
      </c>
      <c r="R17" s="27"/>
      <c r="S17" s="27">
        <f>S16-S15</f>
        <v>0</v>
      </c>
      <c r="T17" s="27"/>
      <c r="U17" s="27">
        <f>U16-U15</f>
        <v>0</v>
      </c>
      <c r="V17" s="27"/>
      <c r="W17" s="27">
        <f>W16-W15</f>
        <v>0</v>
      </c>
      <c r="X17" s="27"/>
      <c r="Y17" s="27">
        <f>Y16-Y15</f>
        <v>0</v>
      </c>
      <c r="Z17" s="27"/>
      <c r="AA17" s="27">
        <f>AA16-AA15</f>
        <v>0</v>
      </c>
      <c r="AB17" s="27"/>
      <c r="AC17" s="27">
        <f>AC16-AC15</f>
        <v>0</v>
      </c>
      <c r="AD17" s="27"/>
      <c r="AE17" s="27">
        <f>AE16-AE15</f>
        <v>0</v>
      </c>
      <c r="AF17" s="27"/>
      <c r="AG17" s="27">
        <f>AG16-AG15</f>
        <v>0</v>
      </c>
      <c r="AH17" s="27"/>
      <c r="AI17" s="27">
        <f>AI16-AI15</f>
        <v>0</v>
      </c>
      <c r="AJ17" s="27"/>
      <c r="AK17" s="27">
        <f>AK16-AK15</f>
        <v>0</v>
      </c>
      <c r="AL17" s="27"/>
      <c r="AM17" s="27">
        <f>AM16-AM15</f>
        <v>0</v>
      </c>
      <c r="AN17" s="27"/>
      <c r="AO17" s="27">
        <f>AO16-AO15</f>
        <v>0</v>
      </c>
      <c r="AP17" s="27"/>
      <c r="AQ17" s="27">
        <f>AQ16-AQ15</f>
        <v>0</v>
      </c>
      <c r="AR17" s="27"/>
      <c r="AS17" s="27">
        <f>AS16-AS15</f>
        <v>0</v>
      </c>
      <c r="AT17" s="27"/>
      <c r="AU17" s="27">
        <f>AU16-AU15</f>
        <v>0</v>
      </c>
      <c r="AV17" s="27"/>
      <c r="AW17" s="27">
        <f>AW16-AW15</f>
        <v>0</v>
      </c>
      <c r="AX17" s="27"/>
      <c r="AY17" s="27">
        <f>AY16-AY15</f>
        <v>0</v>
      </c>
      <c r="AZ17" s="27"/>
      <c r="BA17" s="27">
        <f>BA16-BA15</f>
        <v>0</v>
      </c>
      <c r="BB17" s="27"/>
      <c r="BC17" s="27">
        <f>BC16-BC15</f>
        <v>0</v>
      </c>
      <c r="BD17" s="27"/>
      <c r="BE17" s="27">
        <f>BE16-BE15</f>
        <v>0</v>
      </c>
      <c r="BF17" s="27"/>
      <c r="BG17" s="27">
        <f>BG16-BG15</f>
        <v>0</v>
      </c>
      <c r="BH17" s="27"/>
      <c r="BI17" s="27">
        <f>BI16-BI15</f>
        <v>0</v>
      </c>
      <c r="BJ17" s="27"/>
      <c r="BK17" s="27">
        <f>BK16-BK15</f>
        <v>0</v>
      </c>
      <c r="BL17" s="27"/>
      <c r="BM17" s="27">
        <f>BM16-BM15</f>
        <v>0</v>
      </c>
      <c r="BN17" s="27"/>
      <c r="BO17" s="27">
        <f>BO16-BO15</f>
        <v>0</v>
      </c>
      <c r="BP17" s="27"/>
      <c r="BQ17" s="27">
        <f>BQ16-BQ15</f>
        <v>0</v>
      </c>
      <c r="BR17" s="27"/>
      <c r="BS17" s="28">
        <f>SUM(G17:BR17)</f>
        <v>0</v>
      </c>
      <c r="BT17" s="28"/>
    </row>
    <row r="18" spans="1:74" ht="11.25" customHeight="1" x14ac:dyDescent="0.25">
      <c r="C18" s="235"/>
      <c r="D18" s="238"/>
      <c r="E18" s="21" t="s">
        <v>27</v>
      </c>
      <c r="F18" s="22" t="s">
        <v>28</v>
      </c>
      <c r="G18" s="23">
        <v>0</v>
      </c>
      <c r="H18" s="23"/>
      <c r="I18" s="23">
        <v>0</v>
      </c>
      <c r="J18" s="23"/>
      <c r="K18" s="23">
        <v>0</v>
      </c>
      <c r="L18" s="23"/>
      <c r="M18" s="23">
        <v>0</v>
      </c>
      <c r="N18" s="23"/>
      <c r="O18" s="23">
        <v>0</v>
      </c>
      <c r="P18" s="23"/>
      <c r="Q18" s="23">
        <v>0</v>
      </c>
      <c r="R18" s="23"/>
      <c r="S18" s="23">
        <v>0</v>
      </c>
      <c r="T18" s="23"/>
      <c r="U18" s="23">
        <v>0</v>
      </c>
      <c r="V18" s="23"/>
      <c r="W18" s="23">
        <v>0</v>
      </c>
      <c r="X18" s="23"/>
      <c r="Y18" s="23">
        <v>0</v>
      </c>
      <c r="Z18" s="23"/>
      <c r="AA18" s="23">
        <v>0</v>
      </c>
      <c r="AB18" s="23"/>
      <c r="AC18" s="23">
        <v>0</v>
      </c>
      <c r="AD18" s="23"/>
      <c r="AE18" s="23">
        <v>0</v>
      </c>
      <c r="AF18" s="23"/>
      <c r="AG18" s="23">
        <v>0</v>
      </c>
      <c r="AH18" s="23"/>
      <c r="AI18" s="23">
        <v>0</v>
      </c>
      <c r="AJ18" s="23"/>
      <c r="AK18" s="23">
        <v>0</v>
      </c>
      <c r="AL18" s="23"/>
      <c r="AM18" s="23">
        <v>0</v>
      </c>
      <c r="AN18" s="23"/>
      <c r="AO18" s="23">
        <v>0</v>
      </c>
      <c r="AP18" s="23"/>
      <c r="AQ18" s="23">
        <v>0</v>
      </c>
      <c r="AR18" s="23"/>
      <c r="AS18" s="23">
        <v>0</v>
      </c>
      <c r="AT18" s="23"/>
      <c r="AU18" s="23">
        <v>0</v>
      </c>
      <c r="AV18" s="23"/>
      <c r="AW18" s="23">
        <v>0</v>
      </c>
      <c r="AX18" s="23"/>
      <c r="AY18" s="23">
        <v>0</v>
      </c>
      <c r="AZ18" s="23"/>
      <c r="BA18" s="23">
        <v>0</v>
      </c>
      <c r="BB18" s="23"/>
      <c r="BC18" s="23">
        <v>0</v>
      </c>
      <c r="BD18" s="23"/>
      <c r="BE18" s="23">
        <v>0</v>
      </c>
      <c r="BF18" s="23"/>
      <c r="BG18" s="23">
        <v>0</v>
      </c>
      <c r="BH18" s="23"/>
      <c r="BI18" s="23">
        <v>0</v>
      </c>
      <c r="BJ18" s="23"/>
      <c r="BK18" s="23">
        <v>0</v>
      </c>
      <c r="BL18" s="23"/>
      <c r="BM18" s="23">
        <v>0</v>
      </c>
      <c r="BN18" s="23"/>
      <c r="BO18" s="23">
        <v>0</v>
      </c>
      <c r="BP18" s="23"/>
      <c r="BQ18" s="23">
        <v>0</v>
      </c>
      <c r="BR18" s="23"/>
      <c r="BS18" s="24"/>
      <c r="BT18" s="24"/>
    </row>
    <row r="19" spans="1:74" ht="11.25" customHeight="1" x14ac:dyDescent="0.25">
      <c r="C19" s="235"/>
      <c r="D19" s="238"/>
      <c r="E19" s="21" t="s">
        <v>29</v>
      </c>
      <c r="F19" s="9" t="s">
        <v>28</v>
      </c>
      <c r="G19" s="23">
        <v>0</v>
      </c>
      <c r="H19" s="23"/>
      <c r="I19" s="23">
        <v>0</v>
      </c>
      <c r="J19" s="23"/>
      <c r="K19" s="23">
        <v>0</v>
      </c>
      <c r="L19" s="23"/>
      <c r="M19" s="23">
        <v>0</v>
      </c>
      <c r="N19" s="23"/>
      <c r="O19" s="23">
        <v>0</v>
      </c>
      <c r="P19" s="23"/>
      <c r="Q19" s="23">
        <v>0</v>
      </c>
      <c r="R19" s="23"/>
      <c r="S19" s="23">
        <v>0</v>
      </c>
      <c r="T19" s="23"/>
      <c r="U19" s="23">
        <v>0</v>
      </c>
      <c r="V19" s="23"/>
      <c r="W19" s="23">
        <v>0</v>
      </c>
      <c r="X19" s="23"/>
      <c r="Y19" s="23">
        <v>0</v>
      </c>
      <c r="Z19" s="23"/>
      <c r="AA19" s="23">
        <v>0</v>
      </c>
      <c r="AB19" s="23"/>
      <c r="AC19" s="23">
        <v>0</v>
      </c>
      <c r="AD19" s="23"/>
      <c r="AE19" s="23">
        <v>0</v>
      </c>
      <c r="AF19" s="23"/>
      <c r="AG19" s="23">
        <v>0</v>
      </c>
      <c r="AH19" s="23"/>
      <c r="AI19" s="23">
        <v>0</v>
      </c>
      <c r="AJ19" s="23"/>
      <c r="AK19" s="23">
        <v>0</v>
      </c>
      <c r="AL19" s="23"/>
      <c r="AM19" s="23">
        <v>0</v>
      </c>
      <c r="AN19" s="23"/>
      <c r="AO19" s="23">
        <v>0</v>
      </c>
      <c r="AP19" s="23"/>
      <c r="AQ19" s="23">
        <v>0</v>
      </c>
      <c r="AR19" s="23"/>
      <c r="AS19" s="23">
        <v>0</v>
      </c>
      <c r="AT19" s="23"/>
      <c r="AU19" s="23">
        <v>0</v>
      </c>
      <c r="AV19" s="23"/>
      <c r="AW19" s="23">
        <v>0</v>
      </c>
      <c r="AX19" s="23"/>
      <c r="AY19" s="23">
        <v>0</v>
      </c>
      <c r="AZ19" s="23"/>
      <c r="BA19" s="23">
        <v>0</v>
      </c>
      <c r="BB19" s="23"/>
      <c r="BC19" s="23">
        <v>0</v>
      </c>
      <c r="BD19" s="23"/>
      <c r="BE19" s="23">
        <v>0</v>
      </c>
      <c r="BF19" s="23"/>
      <c r="BG19" s="23">
        <v>0</v>
      </c>
      <c r="BH19" s="23"/>
      <c r="BI19" s="23">
        <v>0</v>
      </c>
      <c r="BJ19" s="23"/>
      <c r="BK19" s="23">
        <v>0</v>
      </c>
      <c r="BL19" s="23"/>
      <c r="BM19" s="23">
        <v>0</v>
      </c>
      <c r="BN19" s="23"/>
      <c r="BO19" s="23">
        <v>0</v>
      </c>
      <c r="BP19" s="23"/>
      <c r="BQ19" s="23">
        <v>0</v>
      </c>
      <c r="BR19" s="23"/>
      <c r="BS19" s="24"/>
      <c r="BT19" s="24"/>
    </row>
    <row r="20" spans="1:74" ht="11.25" customHeight="1" x14ac:dyDescent="0.25">
      <c r="C20" s="235"/>
      <c r="D20" s="238"/>
      <c r="E20" s="25" t="s">
        <v>30</v>
      </c>
      <c r="F20" s="26"/>
      <c r="G20" s="27">
        <f>G19-G18</f>
        <v>0</v>
      </c>
      <c r="H20" s="27"/>
      <c r="I20" s="27">
        <f>I19-I18</f>
        <v>0</v>
      </c>
      <c r="J20" s="27"/>
      <c r="K20" s="27">
        <f>K19-K18</f>
        <v>0</v>
      </c>
      <c r="L20" s="27"/>
      <c r="M20" s="27">
        <f>M19-M18</f>
        <v>0</v>
      </c>
      <c r="N20" s="27"/>
      <c r="O20" s="27">
        <f>O19-O18</f>
        <v>0</v>
      </c>
      <c r="P20" s="27"/>
      <c r="Q20" s="27">
        <f>Q19-Q18</f>
        <v>0</v>
      </c>
      <c r="R20" s="27"/>
      <c r="S20" s="27">
        <f>S19-S18</f>
        <v>0</v>
      </c>
      <c r="T20" s="27"/>
      <c r="U20" s="27">
        <f>U19-U18</f>
        <v>0</v>
      </c>
      <c r="V20" s="27"/>
      <c r="W20" s="27">
        <f>W19-W18</f>
        <v>0</v>
      </c>
      <c r="X20" s="27"/>
      <c r="Y20" s="27">
        <f>Y19-Y18</f>
        <v>0</v>
      </c>
      <c r="Z20" s="27"/>
      <c r="AA20" s="27">
        <f>AA19-AA18</f>
        <v>0</v>
      </c>
      <c r="AB20" s="27"/>
      <c r="AC20" s="27">
        <f>AC19-AC18</f>
        <v>0</v>
      </c>
      <c r="AD20" s="27"/>
      <c r="AE20" s="27">
        <f>AE19-AE18</f>
        <v>0</v>
      </c>
      <c r="AF20" s="27"/>
      <c r="AG20" s="27">
        <f>AG19-AG18</f>
        <v>0</v>
      </c>
      <c r="AH20" s="27"/>
      <c r="AI20" s="27">
        <f>AI19-AI18</f>
        <v>0</v>
      </c>
      <c r="AJ20" s="27"/>
      <c r="AK20" s="27">
        <f>AK19-AK18</f>
        <v>0</v>
      </c>
      <c r="AL20" s="27"/>
      <c r="AM20" s="27">
        <f>AM19-AM18</f>
        <v>0</v>
      </c>
      <c r="AN20" s="27"/>
      <c r="AO20" s="27">
        <f>AO19-AO18</f>
        <v>0</v>
      </c>
      <c r="AP20" s="27"/>
      <c r="AQ20" s="27">
        <f>AQ19-AQ18</f>
        <v>0</v>
      </c>
      <c r="AR20" s="27"/>
      <c r="AS20" s="27">
        <f>AS19-AS18</f>
        <v>0</v>
      </c>
      <c r="AT20" s="27"/>
      <c r="AU20" s="27">
        <f>AU19-AU18</f>
        <v>0</v>
      </c>
      <c r="AV20" s="27"/>
      <c r="AW20" s="27">
        <f>AW19-AW18</f>
        <v>0</v>
      </c>
      <c r="AX20" s="27"/>
      <c r="AY20" s="27">
        <f>AY19-AY18</f>
        <v>0</v>
      </c>
      <c r="AZ20" s="27"/>
      <c r="BA20" s="27">
        <f>BA19-BA18</f>
        <v>0</v>
      </c>
      <c r="BB20" s="27"/>
      <c r="BC20" s="27">
        <f>BC19-BC18</f>
        <v>0</v>
      </c>
      <c r="BD20" s="27"/>
      <c r="BE20" s="27">
        <f>BE19-BE18</f>
        <v>0</v>
      </c>
      <c r="BF20" s="27"/>
      <c r="BG20" s="27">
        <f>BG19-BG18</f>
        <v>0</v>
      </c>
      <c r="BH20" s="27"/>
      <c r="BI20" s="27">
        <f>BI19-BI18</f>
        <v>0</v>
      </c>
      <c r="BJ20" s="27"/>
      <c r="BK20" s="27">
        <f>BK19-BK18</f>
        <v>0</v>
      </c>
      <c r="BL20" s="27"/>
      <c r="BM20" s="27">
        <f>BM19-BM18</f>
        <v>0</v>
      </c>
      <c r="BN20" s="27"/>
      <c r="BO20" s="27">
        <f>BO19-BO18</f>
        <v>0</v>
      </c>
      <c r="BP20" s="27"/>
      <c r="BQ20" s="27">
        <f>BQ19-BQ18</f>
        <v>0</v>
      </c>
      <c r="BR20" s="27"/>
      <c r="BS20" s="28">
        <f>SUM(G20:BR20)</f>
        <v>0</v>
      </c>
      <c r="BT20" s="28"/>
    </row>
    <row r="21" spans="1:74" ht="11.25" customHeight="1" x14ac:dyDescent="0.25">
      <c r="C21" s="235"/>
      <c r="D21" s="238"/>
      <c r="E21" s="21" t="s">
        <v>27</v>
      </c>
      <c r="F21" s="22" t="s">
        <v>28</v>
      </c>
      <c r="G21" s="23">
        <v>0</v>
      </c>
      <c r="H21" s="23"/>
      <c r="I21" s="23">
        <v>0</v>
      </c>
      <c r="J21" s="23"/>
      <c r="K21" s="23">
        <v>0</v>
      </c>
      <c r="L21" s="23"/>
      <c r="M21" s="23">
        <v>0</v>
      </c>
      <c r="N21" s="23"/>
      <c r="O21" s="23">
        <v>0</v>
      </c>
      <c r="P21" s="23"/>
      <c r="Q21" s="23">
        <v>0</v>
      </c>
      <c r="R21" s="23"/>
      <c r="S21" s="23">
        <v>0</v>
      </c>
      <c r="T21" s="23"/>
      <c r="U21" s="23">
        <v>0</v>
      </c>
      <c r="V21" s="23"/>
      <c r="W21" s="23">
        <v>0</v>
      </c>
      <c r="X21" s="23"/>
      <c r="Y21" s="23">
        <v>0</v>
      </c>
      <c r="Z21" s="23"/>
      <c r="AA21" s="23">
        <v>0</v>
      </c>
      <c r="AB21" s="23"/>
      <c r="AC21" s="23">
        <v>0</v>
      </c>
      <c r="AD21" s="23"/>
      <c r="AE21" s="23">
        <v>0</v>
      </c>
      <c r="AF21" s="23"/>
      <c r="AG21" s="23">
        <v>0</v>
      </c>
      <c r="AH21" s="23"/>
      <c r="AI21" s="23">
        <v>0</v>
      </c>
      <c r="AJ21" s="23"/>
      <c r="AK21" s="23">
        <v>0</v>
      </c>
      <c r="AL21" s="23"/>
      <c r="AM21" s="23">
        <v>0</v>
      </c>
      <c r="AN21" s="23"/>
      <c r="AO21" s="23">
        <v>0</v>
      </c>
      <c r="AP21" s="23"/>
      <c r="AQ21" s="23">
        <v>0</v>
      </c>
      <c r="AR21" s="23"/>
      <c r="AS21" s="23">
        <v>0</v>
      </c>
      <c r="AT21" s="23"/>
      <c r="AU21" s="23">
        <v>0</v>
      </c>
      <c r="AV21" s="23"/>
      <c r="AW21" s="23">
        <v>0</v>
      </c>
      <c r="AX21" s="23"/>
      <c r="AY21" s="23">
        <v>0</v>
      </c>
      <c r="AZ21" s="23"/>
      <c r="BA21" s="23">
        <v>0</v>
      </c>
      <c r="BB21" s="23"/>
      <c r="BC21" s="23">
        <v>0</v>
      </c>
      <c r="BD21" s="23"/>
      <c r="BE21" s="23">
        <v>0</v>
      </c>
      <c r="BF21" s="23"/>
      <c r="BG21" s="23">
        <v>0</v>
      </c>
      <c r="BH21" s="23"/>
      <c r="BI21" s="23">
        <v>0</v>
      </c>
      <c r="BJ21" s="23"/>
      <c r="BK21" s="23">
        <v>0</v>
      </c>
      <c r="BL21" s="23"/>
      <c r="BM21" s="23">
        <v>0</v>
      </c>
      <c r="BN21" s="23"/>
      <c r="BO21" s="23">
        <v>0</v>
      </c>
      <c r="BP21" s="23"/>
      <c r="BQ21" s="23">
        <v>0</v>
      </c>
      <c r="BR21" s="23"/>
      <c r="BS21" s="24"/>
      <c r="BT21" s="24"/>
    </row>
    <row r="22" spans="1:74" ht="11.25" customHeight="1" x14ac:dyDescent="0.25">
      <c r="C22" s="235"/>
      <c r="D22" s="238"/>
      <c r="E22" s="21" t="s">
        <v>29</v>
      </c>
      <c r="F22" s="9" t="s">
        <v>28</v>
      </c>
      <c r="G22" s="23">
        <v>0</v>
      </c>
      <c r="H22" s="23"/>
      <c r="I22" s="23">
        <v>0</v>
      </c>
      <c r="J22" s="23"/>
      <c r="K22" s="23">
        <v>0</v>
      </c>
      <c r="L22" s="23"/>
      <c r="M22" s="23">
        <v>0</v>
      </c>
      <c r="N22" s="23"/>
      <c r="O22" s="23">
        <v>0</v>
      </c>
      <c r="P22" s="23"/>
      <c r="Q22" s="23">
        <v>0</v>
      </c>
      <c r="R22" s="23"/>
      <c r="S22" s="23">
        <v>0</v>
      </c>
      <c r="T22" s="23"/>
      <c r="U22" s="23">
        <v>0</v>
      </c>
      <c r="V22" s="23"/>
      <c r="W22" s="23">
        <v>0</v>
      </c>
      <c r="X22" s="23"/>
      <c r="Y22" s="23">
        <v>0</v>
      </c>
      <c r="Z22" s="23"/>
      <c r="AA22" s="23">
        <v>0</v>
      </c>
      <c r="AB22" s="23"/>
      <c r="AC22" s="23">
        <v>0</v>
      </c>
      <c r="AD22" s="23"/>
      <c r="AE22" s="23">
        <v>0</v>
      </c>
      <c r="AF22" s="23"/>
      <c r="AG22" s="23">
        <v>0</v>
      </c>
      <c r="AH22" s="23"/>
      <c r="AI22" s="23">
        <v>0</v>
      </c>
      <c r="AJ22" s="23"/>
      <c r="AK22" s="23">
        <v>0</v>
      </c>
      <c r="AL22" s="23"/>
      <c r="AM22" s="23">
        <v>0</v>
      </c>
      <c r="AN22" s="23"/>
      <c r="AO22" s="23">
        <v>0</v>
      </c>
      <c r="AP22" s="23"/>
      <c r="AQ22" s="23">
        <v>0</v>
      </c>
      <c r="AR22" s="23"/>
      <c r="AS22" s="23">
        <v>0</v>
      </c>
      <c r="AT22" s="23"/>
      <c r="AU22" s="23">
        <v>0</v>
      </c>
      <c r="AV22" s="23"/>
      <c r="AW22" s="23">
        <v>0</v>
      </c>
      <c r="AX22" s="23"/>
      <c r="AY22" s="23">
        <v>0</v>
      </c>
      <c r="AZ22" s="23"/>
      <c r="BA22" s="23">
        <v>0</v>
      </c>
      <c r="BB22" s="23"/>
      <c r="BC22" s="23">
        <v>0</v>
      </c>
      <c r="BD22" s="23"/>
      <c r="BE22" s="23">
        <v>0</v>
      </c>
      <c r="BF22" s="23"/>
      <c r="BG22" s="23">
        <v>0</v>
      </c>
      <c r="BH22" s="23"/>
      <c r="BI22" s="23">
        <v>0</v>
      </c>
      <c r="BJ22" s="23"/>
      <c r="BK22" s="23">
        <v>0</v>
      </c>
      <c r="BL22" s="23"/>
      <c r="BM22" s="23">
        <v>0</v>
      </c>
      <c r="BN22" s="23"/>
      <c r="BO22" s="23">
        <v>0</v>
      </c>
      <c r="BP22" s="23"/>
      <c r="BQ22" s="23">
        <v>0</v>
      </c>
      <c r="BR22" s="23"/>
      <c r="BS22" s="24"/>
      <c r="BT22" s="24"/>
    </row>
    <row r="23" spans="1:74" ht="11.25" customHeight="1" x14ac:dyDescent="0.25">
      <c r="C23" s="235"/>
      <c r="D23" s="238"/>
      <c r="E23" s="25" t="s">
        <v>30</v>
      </c>
      <c r="F23" s="26"/>
      <c r="G23" s="27">
        <f>G22-G21</f>
        <v>0</v>
      </c>
      <c r="H23" s="27"/>
      <c r="I23" s="27">
        <f>I22-I21</f>
        <v>0</v>
      </c>
      <c r="J23" s="27"/>
      <c r="K23" s="27">
        <f>K22-K21</f>
        <v>0</v>
      </c>
      <c r="L23" s="27"/>
      <c r="M23" s="27">
        <f>M22-M21</f>
        <v>0</v>
      </c>
      <c r="N23" s="27"/>
      <c r="O23" s="27">
        <f>O22-O21</f>
        <v>0</v>
      </c>
      <c r="P23" s="27"/>
      <c r="Q23" s="27">
        <f>Q22-Q21</f>
        <v>0</v>
      </c>
      <c r="R23" s="27"/>
      <c r="S23" s="27">
        <f>S22-S21</f>
        <v>0</v>
      </c>
      <c r="T23" s="27"/>
      <c r="U23" s="27">
        <f>U22-U21</f>
        <v>0</v>
      </c>
      <c r="V23" s="27"/>
      <c r="W23" s="27">
        <f>W22-W21</f>
        <v>0</v>
      </c>
      <c r="X23" s="27"/>
      <c r="Y23" s="27">
        <f>Y22-Y21</f>
        <v>0</v>
      </c>
      <c r="Z23" s="27"/>
      <c r="AA23" s="27">
        <f>AA22-AA21</f>
        <v>0</v>
      </c>
      <c r="AB23" s="27"/>
      <c r="AC23" s="27">
        <f>AC22-AC21</f>
        <v>0</v>
      </c>
      <c r="AD23" s="27"/>
      <c r="AE23" s="27">
        <f>AE22-AE21</f>
        <v>0</v>
      </c>
      <c r="AF23" s="27"/>
      <c r="AG23" s="27">
        <f>AG22-AG21</f>
        <v>0</v>
      </c>
      <c r="AH23" s="27"/>
      <c r="AI23" s="27">
        <f>AI22-AI21</f>
        <v>0</v>
      </c>
      <c r="AJ23" s="27"/>
      <c r="AK23" s="27">
        <f>AK22-AK21</f>
        <v>0</v>
      </c>
      <c r="AL23" s="27"/>
      <c r="AM23" s="27">
        <f>AM22-AM21</f>
        <v>0</v>
      </c>
      <c r="AN23" s="27"/>
      <c r="AO23" s="27">
        <f>AO22-AO21</f>
        <v>0</v>
      </c>
      <c r="AP23" s="27"/>
      <c r="AQ23" s="27">
        <f>AQ22-AQ21</f>
        <v>0</v>
      </c>
      <c r="AR23" s="27"/>
      <c r="AS23" s="27">
        <f>AS22-AS21</f>
        <v>0</v>
      </c>
      <c r="AT23" s="27"/>
      <c r="AU23" s="27">
        <f>AU22-AU21</f>
        <v>0</v>
      </c>
      <c r="AV23" s="27"/>
      <c r="AW23" s="27">
        <f>AW22-AW21</f>
        <v>0</v>
      </c>
      <c r="AX23" s="27"/>
      <c r="AY23" s="27">
        <f>AY22-AY21</f>
        <v>0</v>
      </c>
      <c r="AZ23" s="27"/>
      <c r="BA23" s="27">
        <f>BA22-BA21</f>
        <v>0</v>
      </c>
      <c r="BB23" s="27"/>
      <c r="BC23" s="27">
        <f>BC22-BC21</f>
        <v>0</v>
      </c>
      <c r="BD23" s="27"/>
      <c r="BE23" s="27">
        <f>BE22-BE21</f>
        <v>0</v>
      </c>
      <c r="BF23" s="27"/>
      <c r="BG23" s="27">
        <f>BG22-BG21</f>
        <v>0</v>
      </c>
      <c r="BH23" s="27"/>
      <c r="BI23" s="27">
        <f>BI22-BI21</f>
        <v>0</v>
      </c>
      <c r="BJ23" s="27"/>
      <c r="BK23" s="27">
        <f>BK22-BK21</f>
        <v>0</v>
      </c>
      <c r="BL23" s="27"/>
      <c r="BM23" s="27">
        <f>BM22-BM21</f>
        <v>0</v>
      </c>
      <c r="BN23" s="27"/>
      <c r="BO23" s="27">
        <f>BO22-BO21</f>
        <v>0</v>
      </c>
      <c r="BP23" s="27"/>
      <c r="BQ23" s="27">
        <f>BQ22-BQ21</f>
        <v>0</v>
      </c>
      <c r="BR23" s="27"/>
      <c r="BS23" s="28">
        <f>SUM(G23:BR23)</f>
        <v>0</v>
      </c>
      <c r="BT23" s="28"/>
    </row>
    <row r="24" spans="1:74" ht="11.25" customHeight="1" x14ac:dyDescent="0.25">
      <c r="C24" s="235"/>
      <c r="D24" s="238"/>
      <c r="E24" s="21" t="s">
        <v>27</v>
      </c>
      <c r="F24" s="22" t="s">
        <v>28</v>
      </c>
      <c r="G24" s="23">
        <v>0</v>
      </c>
      <c r="H24" s="23"/>
      <c r="I24" s="23">
        <v>0</v>
      </c>
      <c r="J24" s="23"/>
      <c r="K24" s="23">
        <v>0</v>
      </c>
      <c r="L24" s="23"/>
      <c r="M24" s="23">
        <v>0</v>
      </c>
      <c r="N24" s="23"/>
      <c r="O24" s="23">
        <v>0</v>
      </c>
      <c r="P24" s="23"/>
      <c r="Q24" s="23">
        <v>0</v>
      </c>
      <c r="R24" s="23"/>
      <c r="S24" s="23">
        <v>0</v>
      </c>
      <c r="T24" s="23"/>
      <c r="U24" s="23">
        <v>0</v>
      </c>
      <c r="V24" s="23"/>
      <c r="W24" s="23">
        <v>0</v>
      </c>
      <c r="X24" s="23"/>
      <c r="Y24" s="23">
        <v>0</v>
      </c>
      <c r="Z24" s="23"/>
      <c r="AA24" s="23">
        <v>0</v>
      </c>
      <c r="AB24" s="23"/>
      <c r="AC24" s="23">
        <v>0</v>
      </c>
      <c r="AD24" s="23"/>
      <c r="AE24" s="23">
        <v>0</v>
      </c>
      <c r="AF24" s="23"/>
      <c r="AG24" s="23">
        <v>0</v>
      </c>
      <c r="AH24" s="23"/>
      <c r="AI24" s="23">
        <v>0</v>
      </c>
      <c r="AJ24" s="23"/>
      <c r="AK24" s="23">
        <v>0</v>
      </c>
      <c r="AL24" s="23"/>
      <c r="AM24" s="23">
        <v>0</v>
      </c>
      <c r="AN24" s="23"/>
      <c r="AO24" s="23">
        <v>0</v>
      </c>
      <c r="AP24" s="23"/>
      <c r="AQ24" s="23">
        <v>0</v>
      </c>
      <c r="AR24" s="23"/>
      <c r="AS24" s="23">
        <v>0</v>
      </c>
      <c r="AT24" s="23"/>
      <c r="AU24" s="23">
        <v>0</v>
      </c>
      <c r="AV24" s="23"/>
      <c r="AW24" s="23">
        <v>0</v>
      </c>
      <c r="AX24" s="23"/>
      <c r="AY24" s="23">
        <v>0</v>
      </c>
      <c r="AZ24" s="23"/>
      <c r="BA24" s="23">
        <v>0</v>
      </c>
      <c r="BB24" s="23"/>
      <c r="BC24" s="23">
        <v>0</v>
      </c>
      <c r="BD24" s="23"/>
      <c r="BE24" s="23">
        <v>0</v>
      </c>
      <c r="BF24" s="23"/>
      <c r="BG24" s="23">
        <v>0</v>
      </c>
      <c r="BH24" s="23"/>
      <c r="BI24" s="23">
        <v>0</v>
      </c>
      <c r="BJ24" s="23"/>
      <c r="BK24" s="23">
        <v>0</v>
      </c>
      <c r="BL24" s="23"/>
      <c r="BM24" s="23">
        <v>0</v>
      </c>
      <c r="BN24" s="23"/>
      <c r="BO24" s="23">
        <v>0</v>
      </c>
      <c r="BP24" s="23"/>
      <c r="BQ24" s="23">
        <v>0</v>
      </c>
      <c r="BR24" s="23"/>
      <c r="BS24" s="24"/>
      <c r="BT24" s="24"/>
    </row>
    <row r="25" spans="1:74" ht="11.25" customHeight="1" x14ac:dyDescent="0.25">
      <c r="C25" s="235"/>
      <c r="D25" s="238"/>
      <c r="E25" s="21" t="s">
        <v>29</v>
      </c>
      <c r="F25" s="9" t="s">
        <v>28</v>
      </c>
      <c r="G25" s="23">
        <v>0</v>
      </c>
      <c r="H25" s="23"/>
      <c r="I25" s="23">
        <v>0</v>
      </c>
      <c r="J25" s="23"/>
      <c r="K25" s="23">
        <v>0</v>
      </c>
      <c r="L25" s="23"/>
      <c r="M25" s="23">
        <v>0</v>
      </c>
      <c r="N25" s="23"/>
      <c r="O25" s="23">
        <v>0</v>
      </c>
      <c r="P25" s="23"/>
      <c r="Q25" s="23">
        <v>0</v>
      </c>
      <c r="R25" s="23"/>
      <c r="S25" s="23">
        <v>0</v>
      </c>
      <c r="T25" s="23"/>
      <c r="U25" s="23">
        <v>0</v>
      </c>
      <c r="V25" s="23"/>
      <c r="W25" s="23">
        <v>0</v>
      </c>
      <c r="X25" s="23"/>
      <c r="Y25" s="23">
        <v>0</v>
      </c>
      <c r="Z25" s="23"/>
      <c r="AA25" s="23">
        <v>0</v>
      </c>
      <c r="AB25" s="23"/>
      <c r="AC25" s="23">
        <v>0</v>
      </c>
      <c r="AD25" s="23"/>
      <c r="AE25" s="23">
        <v>0</v>
      </c>
      <c r="AF25" s="23"/>
      <c r="AG25" s="23">
        <v>0</v>
      </c>
      <c r="AH25" s="23"/>
      <c r="AI25" s="23">
        <v>0</v>
      </c>
      <c r="AJ25" s="23"/>
      <c r="AK25" s="23">
        <v>0</v>
      </c>
      <c r="AL25" s="23"/>
      <c r="AM25" s="23">
        <v>0</v>
      </c>
      <c r="AN25" s="23"/>
      <c r="AO25" s="23">
        <v>0</v>
      </c>
      <c r="AP25" s="23"/>
      <c r="AQ25" s="23">
        <v>0</v>
      </c>
      <c r="AR25" s="23"/>
      <c r="AS25" s="23">
        <v>0</v>
      </c>
      <c r="AT25" s="23"/>
      <c r="AU25" s="23">
        <v>0</v>
      </c>
      <c r="AV25" s="23"/>
      <c r="AW25" s="23">
        <v>0</v>
      </c>
      <c r="AX25" s="23"/>
      <c r="AY25" s="23">
        <v>0</v>
      </c>
      <c r="AZ25" s="23"/>
      <c r="BA25" s="23">
        <v>0</v>
      </c>
      <c r="BB25" s="23"/>
      <c r="BC25" s="23">
        <v>0</v>
      </c>
      <c r="BD25" s="23"/>
      <c r="BE25" s="23">
        <v>0</v>
      </c>
      <c r="BF25" s="23"/>
      <c r="BG25" s="23">
        <v>0</v>
      </c>
      <c r="BH25" s="23"/>
      <c r="BI25" s="23">
        <v>0</v>
      </c>
      <c r="BJ25" s="23"/>
      <c r="BK25" s="23">
        <v>0</v>
      </c>
      <c r="BL25" s="23"/>
      <c r="BM25" s="23">
        <v>0</v>
      </c>
      <c r="BN25" s="23"/>
      <c r="BO25" s="23">
        <v>0</v>
      </c>
      <c r="BP25" s="23"/>
      <c r="BQ25" s="23">
        <v>0</v>
      </c>
      <c r="BR25" s="23"/>
      <c r="BS25" s="24"/>
      <c r="BT25" s="24"/>
    </row>
    <row r="26" spans="1:74" ht="11.25" customHeight="1" x14ac:dyDescent="0.25">
      <c r="C26" s="235"/>
      <c r="D26" s="238"/>
      <c r="E26" s="25" t="s">
        <v>30</v>
      </c>
      <c r="F26" s="26"/>
      <c r="G26" s="27">
        <f>G25-G24</f>
        <v>0</v>
      </c>
      <c r="H26" s="27"/>
      <c r="I26" s="27">
        <f>I25-I24</f>
        <v>0</v>
      </c>
      <c r="J26" s="27"/>
      <c r="K26" s="27">
        <f>K25-K24</f>
        <v>0</v>
      </c>
      <c r="L26" s="27"/>
      <c r="M26" s="27">
        <f>M25-M24</f>
        <v>0</v>
      </c>
      <c r="N26" s="27"/>
      <c r="O26" s="27">
        <f>O25-O24</f>
        <v>0</v>
      </c>
      <c r="P26" s="27"/>
      <c r="Q26" s="27">
        <f>Q25-Q24</f>
        <v>0</v>
      </c>
      <c r="R26" s="27"/>
      <c r="S26" s="27">
        <f>S25-S24</f>
        <v>0</v>
      </c>
      <c r="T26" s="27"/>
      <c r="U26" s="27">
        <f>U25-U24</f>
        <v>0</v>
      </c>
      <c r="V26" s="27"/>
      <c r="W26" s="27">
        <f>W25-W24</f>
        <v>0</v>
      </c>
      <c r="X26" s="27"/>
      <c r="Y26" s="27">
        <f>Y25-Y24</f>
        <v>0</v>
      </c>
      <c r="Z26" s="27"/>
      <c r="AA26" s="27">
        <f>AA25-AA24</f>
        <v>0</v>
      </c>
      <c r="AB26" s="27"/>
      <c r="AC26" s="27">
        <f>AC25-AC24</f>
        <v>0</v>
      </c>
      <c r="AD26" s="27"/>
      <c r="AE26" s="27">
        <f>AE25-AE24</f>
        <v>0</v>
      </c>
      <c r="AF26" s="27"/>
      <c r="AG26" s="27">
        <f>AG25-AG24</f>
        <v>0</v>
      </c>
      <c r="AH26" s="27"/>
      <c r="AI26" s="27">
        <f>AI25-AI24</f>
        <v>0</v>
      </c>
      <c r="AJ26" s="27"/>
      <c r="AK26" s="27">
        <f>AK25-AK24</f>
        <v>0</v>
      </c>
      <c r="AL26" s="27"/>
      <c r="AM26" s="27">
        <f>AM25-AM24</f>
        <v>0</v>
      </c>
      <c r="AN26" s="27"/>
      <c r="AO26" s="27">
        <f>AO25-AO24</f>
        <v>0</v>
      </c>
      <c r="AP26" s="27"/>
      <c r="AQ26" s="27">
        <f>AQ25-AQ24</f>
        <v>0</v>
      </c>
      <c r="AR26" s="27"/>
      <c r="AS26" s="27">
        <f>AS25-AS24</f>
        <v>0</v>
      </c>
      <c r="AT26" s="27"/>
      <c r="AU26" s="27">
        <f>AU25-AU24</f>
        <v>0</v>
      </c>
      <c r="AV26" s="27"/>
      <c r="AW26" s="27">
        <f>AW25-AW24</f>
        <v>0</v>
      </c>
      <c r="AX26" s="27"/>
      <c r="AY26" s="27">
        <f>AY25-AY24</f>
        <v>0</v>
      </c>
      <c r="AZ26" s="27"/>
      <c r="BA26" s="27">
        <f>BA25-BA24</f>
        <v>0</v>
      </c>
      <c r="BB26" s="27"/>
      <c r="BC26" s="27">
        <f>BC25-BC24</f>
        <v>0</v>
      </c>
      <c r="BD26" s="27"/>
      <c r="BE26" s="27">
        <f>BE25-BE24</f>
        <v>0</v>
      </c>
      <c r="BF26" s="27"/>
      <c r="BG26" s="27">
        <f>BG25-BG24</f>
        <v>0</v>
      </c>
      <c r="BH26" s="27"/>
      <c r="BI26" s="27">
        <f>BI25-BI24</f>
        <v>0</v>
      </c>
      <c r="BJ26" s="27"/>
      <c r="BK26" s="27">
        <f>BK25-BK24</f>
        <v>0</v>
      </c>
      <c r="BL26" s="27"/>
      <c r="BM26" s="27">
        <f>BM25-BM24</f>
        <v>0</v>
      </c>
      <c r="BN26" s="27"/>
      <c r="BO26" s="27">
        <f>BO25-BO24</f>
        <v>0</v>
      </c>
      <c r="BP26" s="27"/>
      <c r="BQ26" s="27">
        <f>BQ25-BQ24</f>
        <v>0</v>
      </c>
      <c r="BR26" s="27"/>
      <c r="BS26" s="28">
        <f>SUM(G26:BR26)</f>
        <v>0</v>
      </c>
      <c r="BT26" s="28"/>
    </row>
    <row r="27" spans="1:74" ht="11.25" customHeight="1" x14ac:dyDescent="0.25">
      <c r="C27" s="235"/>
      <c r="D27" s="239"/>
      <c r="E27" s="239"/>
      <c r="F27" s="29" t="s">
        <v>28</v>
      </c>
      <c r="G27" s="30">
        <f>G14+G17+G20+G23+G26</f>
        <v>0</v>
      </c>
      <c r="H27" s="30"/>
      <c r="I27" s="30">
        <f>I14+I17+I20+I23+I26</f>
        <v>0</v>
      </c>
      <c r="J27" s="30"/>
      <c r="K27" s="30">
        <f>K14+K17+K20+K23+K26</f>
        <v>0</v>
      </c>
      <c r="L27" s="30"/>
      <c r="M27" s="30">
        <f>M14+M17+M20+M23+M26</f>
        <v>0</v>
      </c>
      <c r="N27" s="30"/>
      <c r="O27" s="30">
        <f>O14+O17+O20+O23+O26</f>
        <v>0</v>
      </c>
      <c r="P27" s="30"/>
      <c r="Q27" s="30">
        <f>Q14+Q17+Q20+Q23+Q26</f>
        <v>0</v>
      </c>
      <c r="R27" s="30"/>
      <c r="S27" s="30">
        <f>S14+S17+S20+S23+S26</f>
        <v>0</v>
      </c>
      <c r="T27" s="30"/>
      <c r="U27" s="30">
        <f>U14+U17+U20+U23+U26</f>
        <v>0</v>
      </c>
      <c r="V27" s="30"/>
      <c r="W27" s="30">
        <f>W14+W17+W20+W23+W26</f>
        <v>0</v>
      </c>
      <c r="X27" s="30"/>
      <c r="Y27" s="30">
        <f>Y14+Y17+Y20+Y23+Y26</f>
        <v>0</v>
      </c>
      <c r="Z27" s="30"/>
      <c r="AA27" s="30">
        <f>AA14+AA17+AA20+AA23+AA26</f>
        <v>0</v>
      </c>
      <c r="AB27" s="30"/>
      <c r="AC27" s="30">
        <f>AC14+AC17+AC20+AC23+AC26</f>
        <v>0</v>
      </c>
      <c r="AD27" s="30"/>
      <c r="AE27" s="30">
        <f>AE14+AE17+AE20+AE23+AE26</f>
        <v>0</v>
      </c>
      <c r="AF27" s="30"/>
      <c r="AG27" s="30">
        <f>AG14+AG17+AG20+AG23+AG26</f>
        <v>0</v>
      </c>
      <c r="AH27" s="30"/>
      <c r="AI27" s="30">
        <f>AI14+AI17+AI20+AI23+AI26</f>
        <v>0</v>
      </c>
      <c r="AJ27" s="30"/>
      <c r="AK27" s="30">
        <f>AK14+AK17+AK20+AK23+AK26</f>
        <v>0</v>
      </c>
      <c r="AL27" s="30"/>
      <c r="AM27" s="30">
        <f>AM14+AM17+AM20+AM23+AM26</f>
        <v>0</v>
      </c>
      <c r="AN27" s="30"/>
      <c r="AO27" s="30">
        <f>AO14+AO17+AO20+AO23+AO26</f>
        <v>0</v>
      </c>
      <c r="AP27" s="30"/>
      <c r="AQ27" s="30">
        <f>AQ14+AQ17+AQ20+AQ23+AQ26</f>
        <v>0</v>
      </c>
      <c r="AR27" s="30"/>
      <c r="AS27" s="30">
        <f>AS14+AS17+AS20+AS23+AS26</f>
        <v>0</v>
      </c>
      <c r="AT27" s="30"/>
      <c r="AU27" s="30">
        <f>AU14+AU17+AU20+AU23+AU26</f>
        <v>0</v>
      </c>
      <c r="AV27" s="30"/>
      <c r="AW27" s="30">
        <f>AW14+AW17+AW20+AW23+AW26</f>
        <v>0</v>
      </c>
      <c r="AX27" s="30"/>
      <c r="AY27" s="30">
        <f>AY14+AY17+AY20+AY23+AY26</f>
        <v>0</v>
      </c>
      <c r="AZ27" s="30"/>
      <c r="BA27" s="30">
        <f>BA14+BA17+BA20+BA23+BA26</f>
        <v>0</v>
      </c>
      <c r="BB27" s="30"/>
      <c r="BC27" s="30">
        <f>BC14+BC17+BC20+BC23+BC26</f>
        <v>0</v>
      </c>
      <c r="BD27" s="30"/>
      <c r="BE27" s="30">
        <f>BE14+BE17+BE20+BE23+BE26</f>
        <v>0</v>
      </c>
      <c r="BF27" s="30"/>
      <c r="BG27" s="30">
        <f>BG14+BG17+BG20+BG23+BG26</f>
        <v>0</v>
      </c>
      <c r="BH27" s="30"/>
      <c r="BI27" s="30">
        <f>BI14+BI17+BI20+BI23+BI26</f>
        <v>0</v>
      </c>
      <c r="BJ27" s="30"/>
      <c r="BK27" s="30">
        <f>BK14+BK17+BK20+BK23+BK26</f>
        <v>0</v>
      </c>
      <c r="BL27" s="30"/>
      <c r="BM27" s="30">
        <f>BM14+BM17+BM20+BM23+BM26</f>
        <v>0</v>
      </c>
      <c r="BN27" s="30"/>
      <c r="BO27" s="30">
        <f>BO14+BO17+BO20+BO23+BO26</f>
        <v>0</v>
      </c>
      <c r="BP27" s="30"/>
      <c r="BQ27" s="30">
        <f>BQ14+BQ17+BQ20+BQ23+BQ26</f>
        <v>0</v>
      </c>
      <c r="BR27" s="30"/>
      <c r="BS27" s="30">
        <f>BS14+BS17+BS20+BS23+BS26</f>
        <v>0</v>
      </c>
      <c r="BT27" s="30">
        <f>BT14+BT17+BT20+BT23+BT26</f>
        <v>0</v>
      </c>
    </row>
    <row r="28" spans="1:74" ht="11.25" customHeight="1" x14ac:dyDescent="0.25">
      <c r="C28" s="31"/>
      <c r="D28" s="32"/>
      <c r="E28" s="33"/>
      <c r="F28" s="6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5"/>
      <c r="BT28" s="35"/>
    </row>
    <row r="29" spans="1:74" ht="10.5" customHeight="1" x14ac:dyDescent="0.25">
      <c r="C29" s="242" t="s">
        <v>33</v>
      </c>
      <c r="D29" s="229" t="s">
        <v>34</v>
      </c>
      <c r="E29" s="229"/>
      <c r="F29" s="229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7">
        <f t="shared" ref="BS29:BS48" si="0">G29+I29+K29+M29+O29+S29+U29+W29+Y29+AA29+AC29+AE29+AG29+AI29+AK29+AM29+AO29+AQ29+AS29+AU29+AW29+AY29+BA29+BC29+BE29+BG29+BI29+BK29+BM29+BO29+BQ29+Q29</f>
        <v>0</v>
      </c>
      <c r="BT29" s="38">
        <f t="shared" ref="BT29:BT48" si="1">H29+J29+L29+N29+P29+T29+V29+X29+Z29+AB29+AD29+AF29+AH29+AJ29+AL29+AN29+AP29+AR29+AT29+AV29+AX29+AZ29+BB29+BD29+BF29+BH29+BJ29+BL29+BN29+BP29+BR29+R29</f>
        <v>0</v>
      </c>
      <c r="BU29" s="39" t="s">
        <v>123</v>
      </c>
      <c r="BV29" s="39" t="s">
        <v>123</v>
      </c>
    </row>
    <row r="30" spans="1:74" x14ac:dyDescent="0.25">
      <c r="C30" s="242"/>
      <c r="D30" s="195" t="s">
        <v>35</v>
      </c>
      <c r="E30" s="195"/>
      <c r="F30" s="195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40">
        <f t="shared" si="0"/>
        <v>0</v>
      </c>
      <c r="BT30" s="41">
        <f t="shared" si="1"/>
        <v>0</v>
      </c>
      <c r="BU30" s="39" t="s">
        <v>123</v>
      </c>
      <c r="BV30" s="39" t="s">
        <v>123</v>
      </c>
    </row>
    <row r="31" spans="1:74" x14ac:dyDescent="0.25">
      <c r="A31" s="1">
        <v>5</v>
      </c>
      <c r="C31" s="242"/>
      <c r="D31" s="8" t="s">
        <v>36</v>
      </c>
      <c r="F31" s="9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40">
        <f t="shared" si="0"/>
        <v>0</v>
      </c>
      <c r="BT31" s="41">
        <f t="shared" si="1"/>
        <v>0</v>
      </c>
      <c r="BU31" s="39" t="s">
        <v>123</v>
      </c>
      <c r="BV31" s="39" t="s">
        <v>123</v>
      </c>
    </row>
    <row r="32" spans="1:74" x14ac:dyDescent="0.25">
      <c r="C32" s="242"/>
      <c r="D32" s="8" t="s">
        <v>37</v>
      </c>
      <c r="F32" s="9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40">
        <f t="shared" si="0"/>
        <v>0</v>
      </c>
      <c r="BT32" s="41">
        <f t="shared" si="1"/>
        <v>0</v>
      </c>
      <c r="BU32" s="39" t="s">
        <v>123</v>
      </c>
      <c r="BV32" s="39" t="s">
        <v>123</v>
      </c>
    </row>
    <row r="33" spans="1:88" x14ac:dyDescent="0.25">
      <c r="C33" s="242"/>
      <c r="D33" s="8" t="s">
        <v>38</v>
      </c>
      <c r="F33" s="9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40">
        <f t="shared" si="0"/>
        <v>0</v>
      </c>
      <c r="BT33" s="41">
        <f t="shared" si="1"/>
        <v>0</v>
      </c>
      <c r="BU33" s="39" t="s">
        <v>123</v>
      </c>
      <c r="BV33" s="39" t="s">
        <v>123</v>
      </c>
    </row>
    <row r="34" spans="1:88" x14ac:dyDescent="0.25">
      <c r="C34" s="242"/>
      <c r="D34" s="8" t="s">
        <v>39</v>
      </c>
      <c r="F34" s="9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40">
        <f t="shared" si="0"/>
        <v>0</v>
      </c>
      <c r="BT34" s="41">
        <f t="shared" si="1"/>
        <v>0</v>
      </c>
      <c r="BU34" s="39" t="s">
        <v>123</v>
      </c>
      <c r="BV34" s="39" t="s">
        <v>123</v>
      </c>
    </row>
    <row r="35" spans="1:88" x14ac:dyDescent="0.25">
      <c r="A35" s="1">
        <v>0.56000000000000005</v>
      </c>
      <c r="C35" s="242"/>
      <c r="D35" s="8" t="s">
        <v>40</v>
      </c>
      <c r="F35" s="9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40">
        <f t="shared" si="0"/>
        <v>0</v>
      </c>
      <c r="BT35" s="41">
        <f t="shared" si="1"/>
        <v>0</v>
      </c>
      <c r="BU35" s="39" t="s">
        <v>123</v>
      </c>
      <c r="BV35" s="39" t="s">
        <v>123</v>
      </c>
      <c r="BW35" s="42"/>
      <c r="BX35" s="42"/>
      <c r="BY35" s="42"/>
      <c r="BZ35" s="42"/>
      <c r="CA35" s="42"/>
      <c r="CB35" s="42"/>
      <c r="CC35" s="42"/>
      <c r="CD35" s="42"/>
      <c r="CE35" s="42"/>
      <c r="CF35" s="42"/>
      <c r="CG35" s="42"/>
      <c r="CH35" s="42"/>
      <c r="CI35" s="42"/>
      <c r="CJ35" s="42"/>
    </row>
    <row r="36" spans="1:88" x14ac:dyDescent="0.25">
      <c r="C36" s="242"/>
      <c r="D36" s="8" t="s">
        <v>41</v>
      </c>
      <c r="F36" s="9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40">
        <f t="shared" si="0"/>
        <v>0</v>
      </c>
      <c r="BT36" s="41">
        <f t="shared" si="1"/>
        <v>0</v>
      </c>
      <c r="BU36" s="39" t="s">
        <v>123</v>
      </c>
      <c r="BV36" s="39" t="s">
        <v>123</v>
      </c>
    </row>
    <row r="37" spans="1:88" x14ac:dyDescent="0.25">
      <c r="C37" s="242"/>
      <c r="D37" s="8" t="s">
        <v>42</v>
      </c>
      <c r="F37" s="9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40">
        <f t="shared" si="0"/>
        <v>0</v>
      </c>
      <c r="BT37" s="41">
        <f t="shared" si="1"/>
        <v>0</v>
      </c>
      <c r="BU37" s="39" t="s">
        <v>123</v>
      </c>
      <c r="BV37" s="39" t="s">
        <v>123</v>
      </c>
    </row>
    <row r="38" spans="1:88" x14ac:dyDescent="0.25">
      <c r="C38" s="242"/>
      <c r="D38" s="8" t="s">
        <v>43</v>
      </c>
      <c r="F38" s="9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40">
        <f t="shared" si="0"/>
        <v>0</v>
      </c>
      <c r="BT38" s="41">
        <f t="shared" si="1"/>
        <v>0</v>
      </c>
      <c r="BU38" s="39" t="s">
        <v>123</v>
      </c>
      <c r="BV38" s="39" t="s">
        <v>123</v>
      </c>
    </row>
    <row r="39" spans="1:88" x14ac:dyDescent="0.25">
      <c r="C39" s="242"/>
      <c r="D39" s="8" t="s">
        <v>44</v>
      </c>
      <c r="F39" s="9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40">
        <f t="shared" si="0"/>
        <v>0</v>
      </c>
      <c r="BT39" s="41">
        <f t="shared" si="1"/>
        <v>0</v>
      </c>
      <c r="BU39" s="39" t="s">
        <v>123</v>
      </c>
      <c r="BV39" s="39" t="s">
        <v>123</v>
      </c>
    </row>
    <row r="40" spans="1:88" x14ac:dyDescent="0.25">
      <c r="C40" s="242"/>
      <c r="D40" s="8" t="s">
        <v>45</v>
      </c>
      <c r="F40" s="9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40">
        <f t="shared" si="0"/>
        <v>0</v>
      </c>
      <c r="BT40" s="41">
        <f t="shared" si="1"/>
        <v>0</v>
      </c>
      <c r="BU40" s="39" t="s">
        <v>123</v>
      </c>
      <c r="BV40" s="39" t="s">
        <v>123</v>
      </c>
    </row>
    <row r="41" spans="1:88" x14ac:dyDescent="0.25">
      <c r="C41" s="242"/>
      <c r="D41" s="8" t="s">
        <v>46</v>
      </c>
      <c r="F41" s="9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40">
        <f t="shared" si="0"/>
        <v>0</v>
      </c>
      <c r="BT41" s="41">
        <f t="shared" si="1"/>
        <v>0</v>
      </c>
      <c r="BU41" s="39" t="s">
        <v>123</v>
      </c>
      <c r="BV41" s="39" t="s">
        <v>123</v>
      </c>
    </row>
    <row r="42" spans="1:88" x14ac:dyDescent="0.25">
      <c r="C42" s="242"/>
      <c r="D42" s="8" t="s">
        <v>47</v>
      </c>
      <c r="F42" s="9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40">
        <f t="shared" si="0"/>
        <v>0</v>
      </c>
      <c r="BT42" s="41">
        <f t="shared" si="1"/>
        <v>0</v>
      </c>
      <c r="BU42" s="39" t="s">
        <v>123</v>
      </c>
      <c r="BV42" s="39" t="s">
        <v>123</v>
      </c>
    </row>
    <row r="43" spans="1:88" x14ac:dyDescent="0.25">
      <c r="C43" s="242"/>
      <c r="D43" s="8" t="s">
        <v>48</v>
      </c>
      <c r="F43" s="9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0">
        <f t="shared" si="0"/>
        <v>0</v>
      </c>
      <c r="BT43" s="41">
        <f t="shared" si="1"/>
        <v>0</v>
      </c>
      <c r="BU43" s="39" t="s">
        <v>123</v>
      </c>
      <c r="BV43" s="39" t="s">
        <v>123</v>
      </c>
    </row>
    <row r="44" spans="1:88" x14ac:dyDescent="0.25">
      <c r="C44" s="242"/>
      <c r="D44" s="8" t="s">
        <v>49</v>
      </c>
      <c r="F44" s="9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0">
        <f t="shared" si="0"/>
        <v>0</v>
      </c>
      <c r="BT44" s="41">
        <f t="shared" si="1"/>
        <v>0</v>
      </c>
      <c r="BU44" s="39" t="s">
        <v>123</v>
      </c>
      <c r="BV44" s="39" t="s">
        <v>123</v>
      </c>
    </row>
    <row r="45" spans="1:88" x14ac:dyDescent="0.25">
      <c r="C45" s="242"/>
      <c r="D45" s="8" t="s">
        <v>50</v>
      </c>
      <c r="F45" s="9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0">
        <f t="shared" si="0"/>
        <v>0</v>
      </c>
      <c r="BT45" s="41">
        <f t="shared" si="1"/>
        <v>0</v>
      </c>
      <c r="BU45" s="39" t="s">
        <v>123</v>
      </c>
      <c r="BV45" s="39" t="s">
        <v>123</v>
      </c>
    </row>
    <row r="46" spans="1:88" x14ac:dyDescent="0.25">
      <c r="C46" s="242"/>
      <c r="D46" s="8" t="s">
        <v>51</v>
      </c>
      <c r="F46" s="9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0">
        <f t="shared" si="0"/>
        <v>0</v>
      </c>
      <c r="BT46" s="41">
        <f t="shared" si="1"/>
        <v>0</v>
      </c>
      <c r="BU46" s="39" t="s">
        <v>123</v>
      </c>
      <c r="BV46" s="39" t="s">
        <v>123</v>
      </c>
    </row>
    <row r="47" spans="1:88" x14ac:dyDescent="0.25">
      <c r="C47" s="242"/>
      <c r="D47" s="8" t="s">
        <v>52</v>
      </c>
      <c r="F47" s="9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40">
        <f t="shared" si="0"/>
        <v>0</v>
      </c>
      <c r="BT47" s="41">
        <f t="shared" si="1"/>
        <v>0</v>
      </c>
      <c r="BU47" s="39" t="s">
        <v>123</v>
      </c>
      <c r="BV47" s="39" t="s">
        <v>123</v>
      </c>
    </row>
    <row r="48" spans="1:88" x14ac:dyDescent="0.25">
      <c r="C48" s="242"/>
      <c r="D48" s="8" t="s">
        <v>53</v>
      </c>
      <c r="F48" s="9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0">
        <f t="shared" si="0"/>
        <v>0</v>
      </c>
      <c r="BT48" s="41">
        <f t="shared" si="1"/>
        <v>0</v>
      </c>
      <c r="BU48" s="39" t="s">
        <v>123</v>
      </c>
      <c r="BV48" s="39" t="s">
        <v>123</v>
      </c>
    </row>
    <row r="49" spans="1:73" x14ac:dyDescent="0.25">
      <c r="C49" s="242"/>
      <c r="D49" s="44" t="s">
        <v>54</v>
      </c>
      <c r="E49" s="45"/>
      <c r="F49" s="46"/>
      <c r="G49" s="47">
        <f t="shared" ref="G49:AL49" si="2">SUM(G29:G48)</f>
        <v>0</v>
      </c>
      <c r="H49" s="47">
        <f t="shared" si="2"/>
        <v>0</v>
      </c>
      <c r="I49" s="47">
        <f t="shared" si="2"/>
        <v>0</v>
      </c>
      <c r="J49" s="47">
        <f t="shared" si="2"/>
        <v>0</v>
      </c>
      <c r="K49" s="47">
        <f t="shared" si="2"/>
        <v>0</v>
      </c>
      <c r="L49" s="47">
        <f t="shared" si="2"/>
        <v>0</v>
      </c>
      <c r="M49" s="47">
        <f t="shared" si="2"/>
        <v>0</v>
      </c>
      <c r="N49" s="47">
        <f t="shared" si="2"/>
        <v>0</v>
      </c>
      <c r="O49" s="47">
        <f t="shared" si="2"/>
        <v>0</v>
      </c>
      <c r="P49" s="47">
        <f t="shared" si="2"/>
        <v>0</v>
      </c>
      <c r="Q49" s="47">
        <f t="shared" si="2"/>
        <v>0</v>
      </c>
      <c r="R49" s="47">
        <f t="shared" si="2"/>
        <v>0</v>
      </c>
      <c r="S49" s="47">
        <f t="shared" si="2"/>
        <v>0</v>
      </c>
      <c r="T49" s="47">
        <f t="shared" si="2"/>
        <v>0</v>
      </c>
      <c r="U49" s="47">
        <f t="shared" si="2"/>
        <v>0</v>
      </c>
      <c r="V49" s="47">
        <f t="shared" si="2"/>
        <v>0</v>
      </c>
      <c r="W49" s="47">
        <f t="shared" si="2"/>
        <v>0</v>
      </c>
      <c r="X49" s="47">
        <f t="shared" si="2"/>
        <v>0</v>
      </c>
      <c r="Y49" s="47">
        <f t="shared" si="2"/>
        <v>0</v>
      </c>
      <c r="Z49" s="47">
        <f t="shared" si="2"/>
        <v>0</v>
      </c>
      <c r="AA49" s="47">
        <f t="shared" si="2"/>
        <v>0</v>
      </c>
      <c r="AB49" s="47">
        <f t="shared" si="2"/>
        <v>0</v>
      </c>
      <c r="AC49" s="47">
        <f t="shared" si="2"/>
        <v>0</v>
      </c>
      <c r="AD49" s="47">
        <f t="shared" si="2"/>
        <v>0</v>
      </c>
      <c r="AE49" s="47">
        <f t="shared" si="2"/>
        <v>0</v>
      </c>
      <c r="AF49" s="47">
        <f t="shared" si="2"/>
        <v>0</v>
      </c>
      <c r="AG49" s="47">
        <f t="shared" si="2"/>
        <v>0</v>
      </c>
      <c r="AH49" s="47">
        <f t="shared" si="2"/>
        <v>0</v>
      </c>
      <c r="AI49" s="47">
        <f t="shared" si="2"/>
        <v>0</v>
      </c>
      <c r="AJ49" s="47">
        <f t="shared" si="2"/>
        <v>0</v>
      </c>
      <c r="AK49" s="47">
        <f t="shared" si="2"/>
        <v>0</v>
      </c>
      <c r="AL49" s="47">
        <f t="shared" si="2"/>
        <v>0</v>
      </c>
      <c r="AM49" s="47">
        <f t="shared" ref="AM49:BR49" si="3">SUM(AM29:AM48)</f>
        <v>0</v>
      </c>
      <c r="AN49" s="47">
        <f t="shared" si="3"/>
        <v>0</v>
      </c>
      <c r="AO49" s="47">
        <f t="shared" si="3"/>
        <v>0</v>
      </c>
      <c r="AP49" s="47">
        <f t="shared" si="3"/>
        <v>0</v>
      </c>
      <c r="AQ49" s="47">
        <f t="shared" si="3"/>
        <v>0</v>
      </c>
      <c r="AR49" s="47">
        <f t="shared" si="3"/>
        <v>0</v>
      </c>
      <c r="AS49" s="47">
        <f t="shared" si="3"/>
        <v>0</v>
      </c>
      <c r="AT49" s="47">
        <f t="shared" si="3"/>
        <v>0</v>
      </c>
      <c r="AU49" s="47">
        <f t="shared" si="3"/>
        <v>0</v>
      </c>
      <c r="AV49" s="47">
        <f t="shared" si="3"/>
        <v>0</v>
      </c>
      <c r="AW49" s="47">
        <f t="shared" si="3"/>
        <v>0</v>
      </c>
      <c r="AX49" s="47">
        <f t="shared" si="3"/>
        <v>0</v>
      </c>
      <c r="AY49" s="47">
        <f t="shared" si="3"/>
        <v>0</v>
      </c>
      <c r="AZ49" s="47">
        <f t="shared" si="3"/>
        <v>0</v>
      </c>
      <c r="BA49" s="47">
        <f t="shared" si="3"/>
        <v>0</v>
      </c>
      <c r="BB49" s="47">
        <f t="shared" si="3"/>
        <v>0</v>
      </c>
      <c r="BC49" s="47">
        <f t="shared" si="3"/>
        <v>0</v>
      </c>
      <c r="BD49" s="47">
        <f t="shared" si="3"/>
        <v>0</v>
      </c>
      <c r="BE49" s="47">
        <f t="shared" si="3"/>
        <v>0</v>
      </c>
      <c r="BF49" s="47">
        <f t="shared" si="3"/>
        <v>0</v>
      </c>
      <c r="BG49" s="47">
        <f t="shared" si="3"/>
        <v>0</v>
      </c>
      <c r="BH49" s="47">
        <f t="shared" si="3"/>
        <v>0</v>
      </c>
      <c r="BI49" s="47">
        <f t="shared" si="3"/>
        <v>0</v>
      </c>
      <c r="BJ49" s="47">
        <f t="shared" si="3"/>
        <v>0</v>
      </c>
      <c r="BK49" s="47">
        <f t="shared" si="3"/>
        <v>0</v>
      </c>
      <c r="BL49" s="47">
        <f t="shared" si="3"/>
        <v>0</v>
      </c>
      <c r="BM49" s="47">
        <f t="shared" si="3"/>
        <v>0</v>
      </c>
      <c r="BN49" s="47">
        <f t="shared" si="3"/>
        <v>0</v>
      </c>
      <c r="BO49" s="47">
        <f t="shared" si="3"/>
        <v>0</v>
      </c>
      <c r="BP49" s="47">
        <f t="shared" si="3"/>
        <v>0</v>
      </c>
      <c r="BQ49" s="47">
        <f t="shared" si="3"/>
        <v>0</v>
      </c>
      <c r="BR49" s="47">
        <f t="shared" si="3"/>
        <v>0</v>
      </c>
      <c r="BS49" s="47">
        <f t="shared" ref="BS49:BT49" si="4">SUM(BS29:BS48)</f>
        <v>0</v>
      </c>
      <c r="BT49" s="48">
        <f t="shared" si="4"/>
        <v>0</v>
      </c>
      <c r="BU49" s="49"/>
    </row>
    <row r="50" spans="1:73" x14ac:dyDescent="0.25">
      <c r="C50" s="50"/>
      <c r="D50" s="51"/>
      <c r="G50" s="49" t="s">
        <v>123</v>
      </c>
      <c r="H50" s="51"/>
      <c r="I50" s="49" t="s">
        <v>123</v>
      </c>
      <c r="J50" s="51"/>
      <c r="K50" s="49" t="s">
        <v>123</v>
      </c>
      <c r="L50" s="51"/>
      <c r="M50" s="49" t="s">
        <v>123</v>
      </c>
      <c r="N50" s="51"/>
      <c r="O50" s="49" t="s">
        <v>123</v>
      </c>
      <c r="P50" s="51"/>
      <c r="Q50" s="49" t="s">
        <v>123</v>
      </c>
      <c r="R50" s="51"/>
      <c r="S50" s="49" t="s">
        <v>123</v>
      </c>
      <c r="T50" s="51"/>
      <c r="U50" s="49">
        <v>0</v>
      </c>
      <c r="V50" s="51"/>
      <c r="W50" s="49">
        <v>0</v>
      </c>
      <c r="X50" s="51"/>
      <c r="Y50" s="49">
        <v>0</v>
      </c>
      <c r="Z50" s="51"/>
      <c r="AA50" s="49">
        <v>0</v>
      </c>
      <c r="AB50" s="51"/>
      <c r="AC50" s="49">
        <v>0</v>
      </c>
      <c r="AD50" s="51"/>
      <c r="AE50" s="49">
        <v>0</v>
      </c>
      <c r="AF50" s="51"/>
      <c r="AG50" s="49">
        <v>0</v>
      </c>
      <c r="AH50" s="51"/>
      <c r="AI50" s="49">
        <v>0</v>
      </c>
      <c r="AJ50" s="51"/>
      <c r="AK50" s="49">
        <v>0</v>
      </c>
      <c r="AL50" s="51"/>
      <c r="AM50" s="49">
        <v>0</v>
      </c>
      <c r="AN50" s="51"/>
      <c r="AO50" s="49">
        <v>0</v>
      </c>
      <c r="AP50" s="51"/>
      <c r="AQ50" s="49">
        <v>0</v>
      </c>
      <c r="AR50" s="51"/>
      <c r="AS50" s="49">
        <v>0</v>
      </c>
      <c r="AT50" s="51"/>
      <c r="AU50" s="49">
        <v>0</v>
      </c>
      <c r="AV50" s="51"/>
      <c r="AW50" s="49">
        <v>0</v>
      </c>
      <c r="AX50" s="51"/>
      <c r="AY50" s="49">
        <v>0</v>
      </c>
      <c r="AZ50" s="51"/>
      <c r="BA50" s="49">
        <v>0</v>
      </c>
      <c r="BB50" s="51"/>
      <c r="BC50" s="49">
        <v>0</v>
      </c>
      <c r="BD50" s="51"/>
      <c r="BE50" s="49">
        <v>0</v>
      </c>
      <c r="BF50" s="51"/>
      <c r="BG50" s="49">
        <v>0</v>
      </c>
      <c r="BH50" s="51"/>
      <c r="BI50" s="49">
        <v>0</v>
      </c>
      <c r="BJ50" s="51"/>
      <c r="BK50" s="49">
        <v>0</v>
      </c>
      <c r="BL50" s="51"/>
      <c r="BM50" s="49">
        <v>0</v>
      </c>
      <c r="BN50" s="51"/>
      <c r="BO50" s="49" t="s">
        <v>123</v>
      </c>
      <c r="BP50" s="51"/>
      <c r="BQ50" s="49" t="s">
        <v>123</v>
      </c>
      <c r="BR50" s="51"/>
      <c r="BS50" s="49">
        <v>0</v>
      </c>
      <c r="BT50" s="51"/>
      <c r="BU50" s="52"/>
    </row>
    <row r="51" spans="1:73" hidden="1" x14ac:dyDescent="0.25">
      <c r="C51" s="50"/>
      <c r="D51" s="51" t="str">
        <f>D32</f>
        <v>MOVILIZAC / DESMOVILIZ DESDE BASE</v>
      </c>
      <c r="G51" s="53">
        <f>IF((G$23+G$26)&lt;15,G32,0)</f>
        <v>0</v>
      </c>
      <c r="H51" s="53"/>
      <c r="I51" s="53">
        <f>IF((I$23+I$26)&lt;15,I32,0)</f>
        <v>0</v>
      </c>
      <c r="J51" s="53"/>
      <c r="K51" s="53">
        <f>IF((K$23+K$26)&lt;15,K32,0)</f>
        <v>0</v>
      </c>
      <c r="L51" s="53"/>
      <c r="M51" s="53">
        <f>IF((M$23+M$26)&lt;15,M32,0)</f>
        <v>0</v>
      </c>
      <c r="N51" s="53"/>
      <c r="O51" s="53">
        <f>IF((O$23+O$26)&lt;15,O32,0)</f>
        <v>0</v>
      </c>
      <c r="P51" s="53"/>
      <c r="Q51" s="53">
        <f>IF((Q$23+Q$26)&lt;15,Q32,0)</f>
        <v>0</v>
      </c>
      <c r="R51" s="53"/>
      <c r="S51" s="53">
        <f>IF((S$23+S$26)&lt;15,S32,0)</f>
        <v>0</v>
      </c>
      <c r="T51" s="53"/>
      <c r="U51" s="53">
        <f>IF((U$23+U$26)&lt;15,U32,0)</f>
        <v>0</v>
      </c>
      <c r="V51" s="53"/>
      <c r="W51" s="53">
        <f>IF((W$23+W$26)&lt;15,W32,0)</f>
        <v>0</v>
      </c>
      <c r="X51" s="53"/>
      <c r="Y51" s="53">
        <f>IF((Y$23+Y$26)&lt;15,Y32,0)</f>
        <v>0</v>
      </c>
      <c r="Z51" s="53"/>
      <c r="AA51" s="53">
        <f>IF((AA$23+AA$26)&lt;15,AA32,0)</f>
        <v>0</v>
      </c>
      <c r="AB51" s="53"/>
      <c r="AC51" s="53">
        <f>IF((AC$23+AC$26)&lt;15,AC32,0)</f>
        <v>0</v>
      </c>
      <c r="AD51" s="53"/>
      <c r="AE51" s="53">
        <f>IF((AE$23+AE$26)&lt;15,AE32,0)</f>
        <v>0</v>
      </c>
      <c r="AF51" s="53"/>
      <c r="AG51" s="53">
        <f>IF((AG$23+AG$26)&lt;15,AG32,0)</f>
        <v>0</v>
      </c>
      <c r="AH51" s="53"/>
      <c r="AI51" s="53">
        <f>IF((AI$23+AI$26)&lt;15,AI32,0)</f>
        <v>0</v>
      </c>
      <c r="AJ51" s="53"/>
      <c r="AK51" s="53">
        <f>IF((AK$23+AK$26)&lt;15,AK32,0)</f>
        <v>0</v>
      </c>
      <c r="AL51" s="53"/>
      <c r="AM51" s="53">
        <f>IF((AM$23+AM$26)&lt;15,AM32,0)</f>
        <v>0</v>
      </c>
      <c r="AN51" s="53"/>
      <c r="AO51" s="53">
        <f>IF((AO$23+AO$26)&lt;15,AO32,0)</f>
        <v>0</v>
      </c>
      <c r="AP51" s="53"/>
      <c r="AQ51" s="53">
        <f>IF((AQ$23+AQ$26)&lt;15,AQ32,0)</f>
        <v>0</v>
      </c>
      <c r="AR51" s="53"/>
      <c r="AS51" s="53">
        <f>IF((AS$23+AS$26)&lt;15,AS32,0)</f>
        <v>0</v>
      </c>
      <c r="AT51" s="53"/>
      <c r="AU51" s="53">
        <f>IF((AU$23+AU$26)&lt;15,AU32,0)</f>
        <v>0</v>
      </c>
      <c r="AV51" s="53"/>
      <c r="AW51" s="53">
        <f>IF((AW$23+AW$26)&lt;15,AW32,0)</f>
        <v>0</v>
      </c>
      <c r="AX51" s="53"/>
      <c r="AY51" s="53">
        <f>IF((AY$23+AY$26)&lt;15,AY32,0)</f>
        <v>0</v>
      </c>
      <c r="AZ51" s="53"/>
      <c r="BA51" s="53">
        <f>IF((BA$23+BA$26)&lt;15,BA32,0)</f>
        <v>0</v>
      </c>
      <c r="BB51" s="53"/>
      <c r="BC51" s="53">
        <f>IF((BC$23+BC$26)&lt;15,BC32,0)</f>
        <v>0</v>
      </c>
      <c r="BD51" s="53"/>
      <c r="BE51" s="53">
        <f>IF((BE$23+BE$26)&lt;15,BE32,0)</f>
        <v>0</v>
      </c>
      <c r="BF51" s="53"/>
      <c r="BG51" s="53">
        <f>IF((BG$23+BG$26)&lt;15,BG32,0)</f>
        <v>0</v>
      </c>
      <c r="BH51" s="53"/>
      <c r="BI51" s="53">
        <f>IF((BI$23+BI$26)&lt;15,BI32,0)</f>
        <v>0</v>
      </c>
      <c r="BJ51" s="53"/>
      <c r="BK51" s="53">
        <f>IF((BK$23+BK$26)&lt;15,BK32,0)</f>
        <v>0</v>
      </c>
      <c r="BL51" s="53"/>
      <c r="BM51" s="53">
        <f>IF((BM$23+BM$26)&lt;15,BM32,0)</f>
        <v>0</v>
      </c>
      <c r="BN51" s="53"/>
      <c r="BO51" s="53">
        <f>IF((BO$23+BO$26)&lt;15,BO32,0)</f>
        <v>0</v>
      </c>
      <c r="BP51" s="53"/>
      <c r="BQ51" s="53">
        <f>IF((BQ$23+BQ$26)&lt;15,BQ32,0)</f>
        <v>0</v>
      </c>
      <c r="BR51" s="53"/>
      <c r="BS51" s="53">
        <f t="shared" ref="BS51:BT57" si="5">G51+I51+K51+M51+O51+Q51+S51+U51+W51+Y51+AA51+AC51+AE51+AG51+AI51+AK51+AM51+AO51+AQ51+AS51+AU51+AW51+AY51+BA51+BC51+BE51+BG51+BI51+BK51+BM51+BO51+BQ51</f>
        <v>0</v>
      </c>
      <c r="BT51" s="54">
        <f t="shared" si="5"/>
        <v>0</v>
      </c>
    </row>
    <row r="52" spans="1:73" hidden="1" x14ac:dyDescent="0.25">
      <c r="C52" s="50"/>
      <c r="D52" s="51" t="str">
        <f>D33</f>
        <v>ANCLAJE E INSTALACIÓN</v>
      </c>
      <c r="G52" s="53">
        <f>IF((G$23+G$26)&lt;15,G33,0)</f>
        <v>0</v>
      </c>
      <c r="H52" s="53"/>
      <c r="I52" s="53">
        <f>IF((I$23+I$26)&lt;15,I33,0)</f>
        <v>0</v>
      </c>
      <c r="J52" s="53"/>
      <c r="K52" s="53">
        <f>IF((K$23+K$26)&lt;15,K33,0)</f>
        <v>0</v>
      </c>
      <c r="L52" s="53"/>
      <c r="M52" s="53">
        <f>IF((M$23+M$26)&lt;15,M33,0)</f>
        <v>0</v>
      </c>
      <c r="N52" s="53"/>
      <c r="O52" s="53">
        <f>IF((O$23+O$26)&lt;15,O33,0)</f>
        <v>0</v>
      </c>
      <c r="P52" s="53"/>
      <c r="Q52" s="53">
        <f>IF((Q$23+Q$26)&lt;15,Q33,0)</f>
        <v>0</v>
      </c>
      <c r="R52" s="53"/>
      <c r="S52" s="53">
        <f>IF((S$23+S$26)&lt;15,S33,0)</f>
        <v>0</v>
      </c>
      <c r="T52" s="53"/>
      <c r="U52" s="53">
        <f>IF((U$23+U$26)&lt;15,U33,0)</f>
        <v>0</v>
      </c>
      <c r="V52" s="53"/>
      <c r="W52" s="53">
        <f>IF((W$23+W$26)&lt;15,W33,0)</f>
        <v>0</v>
      </c>
      <c r="X52" s="53"/>
      <c r="Y52" s="53">
        <f>IF((Y$23+Y$26)&lt;15,Y33,0)</f>
        <v>0</v>
      </c>
      <c r="Z52" s="53"/>
      <c r="AA52" s="53">
        <f>IF((AA$23+AA$26)&lt;15,AA33,0)</f>
        <v>0</v>
      </c>
      <c r="AB52" s="53"/>
      <c r="AC52" s="53">
        <f>IF((AC$23+AC$26)&lt;15,AC33,0)</f>
        <v>0</v>
      </c>
      <c r="AD52" s="53"/>
      <c r="AE52" s="53">
        <f>IF((AE$23+AE$26)&lt;15,AE33,0)</f>
        <v>0</v>
      </c>
      <c r="AF52" s="53"/>
      <c r="AG52" s="53">
        <f>IF((AG$23+AG$26)&lt;15,AG33,0)</f>
        <v>0</v>
      </c>
      <c r="AH52" s="53"/>
      <c r="AI52" s="53">
        <f>IF((AI$23+AI$26)&lt;15,AI33,0)</f>
        <v>0</v>
      </c>
      <c r="AJ52" s="53"/>
      <c r="AK52" s="53">
        <f>IF((AK$23+AK$26)&lt;15,AK33,0)</f>
        <v>0</v>
      </c>
      <c r="AL52" s="53"/>
      <c r="AM52" s="53">
        <f>IF((AM$23+AM$26)&lt;15,AM33,0)</f>
        <v>0</v>
      </c>
      <c r="AN52" s="53"/>
      <c r="AO52" s="53">
        <f>IF((AO$23+AO$26)&lt;15,AO33,0)</f>
        <v>0</v>
      </c>
      <c r="AP52" s="53"/>
      <c r="AQ52" s="53">
        <f>IF((AQ$23+AQ$26)&lt;15,AQ33,0)</f>
        <v>0</v>
      </c>
      <c r="AR52" s="53"/>
      <c r="AS52" s="53">
        <f>IF((AS$23+AS$26)&lt;15,AS33,0)</f>
        <v>0</v>
      </c>
      <c r="AT52" s="53"/>
      <c r="AU52" s="53">
        <f>IF((AU$23+AU$26)&lt;15,AU33,0)</f>
        <v>0</v>
      </c>
      <c r="AV52" s="53"/>
      <c r="AW52" s="53">
        <f>IF((AW$23+AW$26)&lt;15,AW33,0)</f>
        <v>0</v>
      </c>
      <c r="AX52" s="53"/>
      <c r="AY52" s="53">
        <f>IF((AY$23+AY$26)&lt;15,AY33,0)</f>
        <v>0</v>
      </c>
      <c r="AZ52" s="53"/>
      <c r="BA52" s="53">
        <f>IF((BA$23+BA$26)&lt;15,BA33,0)</f>
        <v>0</v>
      </c>
      <c r="BB52" s="53"/>
      <c r="BC52" s="53">
        <f>IF((BC$23+BC$26)&lt;15,BC33,0)</f>
        <v>0</v>
      </c>
      <c r="BD52" s="53"/>
      <c r="BE52" s="53">
        <f>IF((BE$23+BE$26)&lt;15,BE33,0)</f>
        <v>0</v>
      </c>
      <c r="BF52" s="53"/>
      <c r="BG52" s="53">
        <f>IF((BG$23+BG$26)&lt;15,BG33,0)</f>
        <v>0</v>
      </c>
      <c r="BH52" s="53"/>
      <c r="BI52" s="53">
        <f>IF((BI$23+BI$26)&lt;15,BI33,0)</f>
        <v>0</v>
      </c>
      <c r="BJ52" s="53"/>
      <c r="BK52" s="53">
        <f>IF((BK$23+BK$26)&lt;15,BK33,0)</f>
        <v>0</v>
      </c>
      <c r="BL52" s="53"/>
      <c r="BM52" s="53">
        <f>IF((BM$23+BM$26)&lt;15,BM33,0)</f>
        <v>0</v>
      </c>
      <c r="BN52" s="53"/>
      <c r="BO52" s="53">
        <f>IF((BO$23+BO$26)&lt;15,BO33,0)</f>
        <v>0</v>
      </c>
      <c r="BP52" s="53"/>
      <c r="BQ52" s="53">
        <f>IF((BQ$23+BQ$26)&lt;15,BQ33,0)</f>
        <v>0</v>
      </c>
      <c r="BR52" s="53"/>
      <c r="BS52" s="53">
        <f t="shared" si="5"/>
        <v>0</v>
      </c>
      <c r="BT52" s="54">
        <f t="shared" si="5"/>
        <v>0</v>
      </c>
    </row>
    <row r="53" spans="1:73" hidden="1" x14ac:dyDescent="0.25">
      <c r="C53" s="50"/>
      <c r="D53" s="51" t="str">
        <f>D34</f>
        <v>SUMINISTRO DE AGUA</v>
      </c>
      <c r="G53" s="53">
        <f>IF((G$23+G$26)&lt;15,G34,0)</f>
        <v>0</v>
      </c>
      <c r="H53" s="53"/>
      <c r="I53" s="53">
        <f>IF((I$23+I$26)&lt;15,I34,0)</f>
        <v>0</v>
      </c>
      <c r="J53" s="53"/>
      <c r="K53" s="53">
        <f>IF((K$23+K$26)&lt;15,K34,0)</f>
        <v>0</v>
      </c>
      <c r="L53" s="53"/>
      <c r="M53" s="53">
        <f>IF((M$23+M$26)&lt;15,M34,0)</f>
        <v>0</v>
      </c>
      <c r="N53" s="53"/>
      <c r="O53" s="53">
        <f>IF((O$23+O$26)&lt;15,O34,0)</f>
        <v>0</v>
      </c>
      <c r="P53" s="53"/>
      <c r="Q53" s="53">
        <f>IF((Q$23+Q$26)&lt;15,Q34,0)</f>
        <v>0</v>
      </c>
      <c r="R53" s="53"/>
      <c r="S53" s="53">
        <f>IF((S$23+S$26)&lt;15,S34,0)</f>
        <v>0</v>
      </c>
      <c r="T53" s="53"/>
      <c r="U53" s="53">
        <f>IF((U$23+U$26)&lt;15,U34,0)</f>
        <v>0</v>
      </c>
      <c r="V53" s="53"/>
      <c r="W53" s="53">
        <f>IF((W$23+W$26)&lt;15,W34,0)</f>
        <v>0</v>
      </c>
      <c r="X53" s="53"/>
      <c r="Y53" s="53">
        <f>IF((Y$23+Y$26)&lt;15,Y34,0)</f>
        <v>0</v>
      </c>
      <c r="Z53" s="53"/>
      <c r="AA53" s="53">
        <f>IF((AA$23+AA$26)&lt;15,AA34,0)</f>
        <v>0</v>
      </c>
      <c r="AB53" s="53"/>
      <c r="AC53" s="53">
        <f>IF((AC$23+AC$26)&lt;15,AC34,0)</f>
        <v>0</v>
      </c>
      <c r="AD53" s="53"/>
      <c r="AE53" s="53">
        <f>IF((AE$23+AE$26)&lt;15,AE34,0)</f>
        <v>0</v>
      </c>
      <c r="AF53" s="53"/>
      <c r="AG53" s="53">
        <f>IF((AG$23+AG$26)&lt;15,AG34,0)</f>
        <v>0</v>
      </c>
      <c r="AH53" s="53"/>
      <c r="AI53" s="53">
        <f>IF((AI$23+AI$26)&lt;15,AI34,0)</f>
        <v>0</v>
      </c>
      <c r="AJ53" s="53"/>
      <c r="AK53" s="53">
        <f>IF((AK$23+AK$26)&lt;15,AK34,0)</f>
        <v>0</v>
      </c>
      <c r="AL53" s="53"/>
      <c r="AM53" s="53">
        <f>IF((AM$23+AM$26)&lt;15,AM34,0)</f>
        <v>0</v>
      </c>
      <c r="AN53" s="53"/>
      <c r="AO53" s="53">
        <f>IF((AO$23+AO$26)&lt;15,AO34,0)</f>
        <v>0</v>
      </c>
      <c r="AP53" s="53"/>
      <c r="AQ53" s="53">
        <f>IF((AQ$23+AQ$26)&lt;15,AQ34,0)</f>
        <v>0</v>
      </c>
      <c r="AR53" s="53"/>
      <c r="AS53" s="53">
        <f>IF((AS$23+AS$26)&lt;15,AS34,0)</f>
        <v>0</v>
      </c>
      <c r="AT53" s="53"/>
      <c r="AU53" s="53">
        <f>IF((AU$23+AU$26)&lt;15,AU34,0)</f>
        <v>0</v>
      </c>
      <c r="AV53" s="53"/>
      <c r="AW53" s="53">
        <f>IF((AW$23+AW$26)&lt;15,AW34,0)</f>
        <v>0</v>
      </c>
      <c r="AX53" s="53"/>
      <c r="AY53" s="53">
        <f>IF((AY$23+AY$26)&lt;15,AY34,0)</f>
        <v>0</v>
      </c>
      <c r="AZ53" s="53"/>
      <c r="BA53" s="53">
        <f>IF((BA$23+BA$26)&lt;15,BA34,0)</f>
        <v>0</v>
      </c>
      <c r="BB53" s="53"/>
      <c r="BC53" s="53">
        <f>IF((BC$23+BC$26)&lt;15,BC34,0)</f>
        <v>0</v>
      </c>
      <c r="BD53" s="53"/>
      <c r="BE53" s="53">
        <f>IF((BE$23+BE$26)&lt;15,BE34,0)</f>
        <v>0</v>
      </c>
      <c r="BF53" s="53"/>
      <c r="BG53" s="53">
        <f>IF((BG$23+BG$26)&lt;15,BG34,0)</f>
        <v>0</v>
      </c>
      <c r="BH53" s="53"/>
      <c r="BI53" s="53">
        <f>IF((BI$23+BI$26)&lt;15,BI34,0)</f>
        <v>0</v>
      </c>
      <c r="BJ53" s="53"/>
      <c r="BK53" s="53">
        <f>IF((BK$23+BK$26)&lt;15,BK34,0)</f>
        <v>0</v>
      </c>
      <c r="BL53" s="53"/>
      <c r="BM53" s="53">
        <f>IF((BM$23+BM$26)&lt;15,BM34,0)</f>
        <v>0</v>
      </c>
      <c r="BN53" s="53"/>
      <c r="BO53" s="53">
        <f>IF((BO$23+BO$26)&lt;15,BO34,0)</f>
        <v>0</v>
      </c>
      <c r="BP53" s="53"/>
      <c r="BQ53" s="53">
        <f>IF((BQ$23+BQ$26)&lt;15,BQ34,0)</f>
        <v>0</v>
      </c>
      <c r="BR53" s="53"/>
      <c r="BS53" s="53">
        <f t="shared" si="5"/>
        <v>0</v>
      </c>
      <c r="BT53" s="54">
        <f t="shared" si="5"/>
        <v>0</v>
      </c>
    </row>
    <row r="54" spans="1:73" hidden="1" x14ac:dyDescent="0.25">
      <c r="C54" s="50"/>
      <c r="D54" s="51" t="str">
        <f>D37</f>
        <v>CEMENTACIÓN</v>
      </c>
      <c r="G54" s="53">
        <f>IF((G$23+G$26)&lt;15,G37,0)</f>
        <v>0</v>
      </c>
      <c r="H54" s="53"/>
      <c r="I54" s="53">
        <f>IF((I$23+I$26)&lt;15,I37,0)</f>
        <v>0</v>
      </c>
      <c r="J54" s="53"/>
      <c r="K54" s="53">
        <f>IF((K$23+K$26)&lt;15,K37,0)</f>
        <v>0</v>
      </c>
      <c r="L54" s="53"/>
      <c r="M54" s="53">
        <f>IF((M$23+M$26)&lt;15,M37,0)</f>
        <v>0</v>
      </c>
      <c r="N54" s="53"/>
      <c r="O54" s="53">
        <f>IF((O$23+O$26)&lt;15,O37,0)</f>
        <v>0</v>
      </c>
      <c r="P54" s="53"/>
      <c r="Q54" s="53">
        <f>IF((Q$23+Q$26)&lt;15,Q37,0)</f>
        <v>0</v>
      </c>
      <c r="R54" s="53"/>
      <c r="S54" s="53">
        <f>IF((S$23+S$26)&lt;15,S37,0)</f>
        <v>0</v>
      </c>
      <c r="T54" s="53"/>
      <c r="U54" s="53">
        <f>IF((U$23+U$26)&lt;15,U37,0)</f>
        <v>0</v>
      </c>
      <c r="V54" s="53"/>
      <c r="W54" s="53">
        <f>IF((W$23+W$26)&lt;15,W37,0)</f>
        <v>0</v>
      </c>
      <c r="X54" s="53"/>
      <c r="Y54" s="53">
        <f>IF((Y$23+Y$26)&lt;15,Y37,0)</f>
        <v>0</v>
      </c>
      <c r="Z54" s="53"/>
      <c r="AA54" s="53">
        <f>IF((AA$23+AA$26)&lt;15,AA37,0)</f>
        <v>0</v>
      </c>
      <c r="AB54" s="53"/>
      <c r="AC54" s="53">
        <f>IF((AC$23+AC$26)&lt;15,AC37,0)</f>
        <v>0</v>
      </c>
      <c r="AD54" s="53"/>
      <c r="AE54" s="53">
        <f>IF((AE$23+AE$26)&lt;15,AE37,0)</f>
        <v>0</v>
      </c>
      <c r="AF54" s="53"/>
      <c r="AG54" s="53">
        <f>IF((AG$23+AG$26)&lt;15,AG37,0)</f>
        <v>0</v>
      </c>
      <c r="AH54" s="53"/>
      <c r="AI54" s="53">
        <f>IF((AI$23+AI$26)&lt;15,AI37,0)</f>
        <v>0</v>
      </c>
      <c r="AJ54" s="53"/>
      <c r="AK54" s="53">
        <f>IF((AK$23+AK$26)&lt;15,AK37,0)</f>
        <v>0</v>
      </c>
      <c r="AL54" s="53"/>
      <c r="AM54" s="53">
        <f>IF((AM$23+AM$26)&lt;15,AM37,0)</f>
        <v>0</v>
      </c>
      <c r="AN54" s="53"/>
      <c r="AO54" s="53">
        <f>IF((AO$23+AO$26)&lt;15,AO37,0)</f>
        <v>0</v>
      </c>
      <c r="AP54" s="53"/>
      <c r="AQ54" s="53">
        <f>IF((AQ$23+AQ$26)&lt;15,AQ37,0)</f>
        <v>0</v>
      </c>
      <c r="AR54" s="53"/>
      <c r="AS54" s="53">
        <f>IF((AS$23+AS$26)&lt;15,AS37,0)</f>
        <v>0</v>
      </c>
      <c r="AT54" s="53"/>
      <c r="AU54" s="53">
        <f>IF((AU$23+AU$26)&lt;15,AU37,0)</f>
        <v>0</v>
      </c>
      <c r="AV54" s="53"/>
      <c r="AW54" s="53">
        <f>IF((AW$23+AW$26)&lt;15,AW37,0)</f>
        <v>0</v>
      </c>
      <c r="AX54" s="53"/>
      <c r="AY54" s="53">
        <f>IF((AY$23+AY$26)&lt;15,AY37,0)</f>
        <v>0</v>
      </c>
      <c r="AZ54" s="53"/>
      <c r="BA54" s="53">
        <f>IF((BA$23+BA$26)&lt;15,BA37,0)</f>
        <v>0</v>
      </c>
      <c r="BB54" s="53"/>
      <c r="BC54" s="53">
        <f>IF((BC$23+BC$26)&lt;15,BC37,0)</f>
        <v>0</v>
      </c>
      <c r="BD54" s="53"/>
      <c r="BE54" s="53">
        <f>IF((BE$23+BE$26)&lt;15,BE37,0)</f>
        <v>0</v>
      </c>
      <c r="BF54" s="53"/>
      <c r="BG54" s="53">
        <f>IF((BG$23+BG$26)&lt;15,BG37,0)</f>
        <v>0</v>
      </c>
      <c r="BH54" s="53"/>
      <c r="BI54" s="53">
        <f>IF((BI$23+BI$26)&lt;15,BI37,0)</f>
        <v>0</v>
      </c>
      <c r="BJ54" s="53"/>
      <c r="BK54" s="53">
        <f>IF((BK$23+BK$26)&lt;15,BK37,0)</f>
        <v>0</v>
      </c>
      <c r="BL54" s="53"/>
      <c r="BM54" s="53">
        <f>IF((BM$23+BM$26)&lt;15,BM37,0)</f>
        <v>0</v>
      </c>
      <c r="BN54" s="53"/>
      <c r="BO54" s="53">
        <f>IF((BO$23+BO$26)&lt;15,BO37,0)</f>
        <v>0</v>
      </c>
      <c r="BP54" s="53"/>
      <c r="BQ54" s="53">
        <f>IF((BQ$23+BQ$26)&lt;15,BQ37,0)</f>
        <v>0</v>
      </c>
      <c r="BR54" s="53"/>
      <c r="BS54" s="53">
        <f t="shared" si="5"/>
        <v>0</v>
      </c>
      <c r="BT54" s="54">
        <f t="shared" si="5"/>
        <v>0</v>
      </c>
    </row>
    <row r="55" spans="1:73" hidden="1" x14ac:dyDescent="0.25">
      <c r="C55" s="50"/>
      <c r="D55" s="51" t="str">
        <f>D36</f>
        <v>ESTABILIZ / ACONDICIONAM</v>
      </c>
      <c r="G55" s="53">
        <f>IF((G$23+G$26)&lt;15,G36,0)</f>
        <v>0</v>
      </c>
      <c r="H55" s="53"/>
      <c r="I55" s="53">
        <f>IF((I$23+I$26)&lt;15,I36,0)</f>
        <v>0</v>
      </c>
      <c r="J55" s="53"/>
      <c r="K55" s="53">
        <f>IF((K$23+K$26)&lt;15,K36,0)</f>
        <v>0</v>
      </c>
      <c r="L55" s="53"/>
      <c r="M55" s="53">
        <f>IF((M$23+M$26)&lt;15,M36,0)</f>
        <v>0</v>
      </c>
      <c r="N55" s="53"/>
      <c r="O55" s="53">
        <f>IF((O$23+O$26)&lt;15,O36,0)</f>
        <v>0</v>
      </c>
      <c r="P55" s="53"/>
      <c r="Q55" s="53">
        <f>IF((Q$23+Q$26)&lt;15,Q36,0)</f>
        <v>0</v>
      </c>
      <c r="R55" s="53"/>
      <c r="S55" s="53">
        <f>IF((S$23+S$26)&lt;15,S36,0)</f>
        <v>0</v>
      </c>
      <c r="T55" s="53"/>
      <c r="U55" s="53">
        <f>IF((U$23+U$26)&lt;15,U36,0)</f>
        <v>0</v>
      </c>
      <c r="V55" s="53"/>
      <c r="W55" s="53">
        <f>IF((W$23+W$26)&lt;15,W36,0)</f>
        <v>0</v>
      </c>
      <c r="X55" s="53"/>
      <c r="Y55" s="53">
        <f>IF((Y$23+Y$26)&lt;15,Y36,0)</f>
        <v>0</v>
      </c>
      <c r="Z55" s="53"/>
      <c r="AA55" s="53">
        <f>IF((AA$23+AA$26)&lt;15,AA36,0)</f>
        <v>0</v>
      </c>
      <c r="AB55" s="53"/>
      <c r="AC55" s="53">
        <f>IF((AC$23+AC$26)&lt;15,AC36,0)</f>
        <v>0</v>
      </c>
      <c r="AD55" s="53"/>
      <c r="AE55" s="53">
        <f>IF((AE$23+AE$26)&lt;15,AE36,0)</f>
        <v>0</v>
      </c>
      <c r="AF55" s="53"/>
      <c r="AG55" s="53">
        <f>IF((AG$23+AG$26)&lt;15,AG36,0)</f>
        <v>0</v>
      </c>
      <c r="AH55" s="53"/>
      <c r="AI55" s="53">
        <f>IF((AI$23+AI$26)&lt;15,AI36,0)</f>
        <v>0</v>
      </c>
      <c r="AJ55" s="53"/>
      <c r="AK55" s="53">
        <f>IF((AK$23+AK$26)&lt;15,AK36,0)</f>
        <v>0</v>
      </c>
      <c r="AL55" s="53"/>
      <c r="AM55" s="53">
        <f>IF((AM$23+AM$26)&lt;15,AM36,0)</f>
        <v>0</v>
      </c>
      <c r="AN55" s="53"/>
      <c r="AO55" s="53">
        <f>IF((AO$23+AO$26)&lt;15,AO36,0)</f>
        <v>0</v>
      </c>
      <c r="AP55" s="53"/>
      <c r="AQ55" s="53">
        <f>IF((AQ$23+AQ$26)&lt;15,AQ36,0)</f>
        <v>0</v>
      </c>
      <c r="AR55" s="53"/>
      <c r="AS55" s="53">
        <f>IF((AS$23+AS$26)&lt;15,AS36,0)</f>
        <v>0</v>
      </c>
      <c r="AT55" s="53"/>
      <c r="AU55" s="53">
        <f>IF((AU$23+AU$26)&lt;15,AU36,0)</f>
        <v>0</v>
      </c>
      <c r="AV55" s="53"/>
      <c r="AW55" s="53">
        <f>IF((AW$23+AW$26)&lt;15,AW36,0)</f>
        <v>0</v>
      </c>
      <c r="AX55" s="53"/>
      <c r="AY55" s="53">
        <f>IF((AY$23+AY$26)&lt;15,AY36,0)</f>
        <v>0</v>
      </c>
      <c r="AZ55" s="53"/>
      <c r="BA55" s="53">
        <f>IF((BA$23+BA$26)&lt;15,BA36,0)</f>
        <v>0</v>
      </c>
      <c r="BB55" s="53"/>
      <c r="BC55" s="53">
        <f>IF((BC$23+BC$26)&lt;15,BC36,0)</f>
        <v>0</v>
      </c>
      <c r="BD55" s="53"/>
      <c r="BE55" s="53">
        <f>IF((BE$23+BE$26)&lt;15,BE36,0)</f>
        <v>0</v>
      </c>
      <c r="BF55" s="53"/>
      <c r="BG55" s="53">
        <f>IF((BG$23+BG$26)&lt;15,BG36,0)</f>
        <v>0</v>
      </c>
      <c r="BH55" s="53"/>
      <c r="BI55" s="53">
        <f>IF((BI$23+BI$26)&lt;15,BI36,0)</f>
        <v>0</v>
      </c>
      <c r="BJ55" s="53"/>
      <c r="BK55" s="53">
        <f>IF((BK$23+BK$26)&lt;15,BK36,0)</f>
        <v>0</v>
      </c>
      <c r="BL55" s="53"/>
      <c r="BM55" s="53">
        <f>IF((BM$23+BM$26)&lt;15,BM36,0)</f>
        <v>0</v>
      </c>
      <c r="BN55" s="53"/>
      <c r="BO55" s="53">
        <f>IF((BO$23+BO$26)&lt;15,BO36,0)</f>
        <v>0</v>
      </c>
      <c r="BP55" s="53"/>
      <c r="BQ55" s="53">
        <f>IF((BQ$23+BQ$26)&lt;15,BQ36,0)</f>
        <v>0</v>
      </c>
      <c r="BR55" s="53"/>
      <c r="BS55" s="53">
        <f t="shared" si="5"/>
        <v>0</v>
      </c>
      <c r="BT55" s="54">
        <f t="shared" si="5"/>
        <v>0</v>
      </c>
    </row>
    <row r="56" spans="1:73" hidden="1" x14ac:dyDescent="0.25">
      <c r="C56" s="50"/>
      <c r="D56" s="51" t="str">
        <f>D47</f>
        <v>OTHER</v>
      </c>
      <c r="G56" s="53">
        <f>IF((G$23+G$26)&lt;15,G47,0)</f>
        <v>0</v>
      </c>
      <c r="H56" s="53"/>
      <c r="I56" s="53">
        <f>IF((I$23+I$26)&lt;15,I47,0)</f>
        <v>0</v>
      </c>
      <c r="J56" s="53"/>
      <c r="K56" s="53">
        <f>IF((K$23+K$26)&lt;15,K47,0)</f>
        <v>0</v>
      </c>
      <c r="L56" s="53"/>
      <c r="M56" s="53">
        <f>IF((M$23+M$26)&lt;15,M47,0)</f>
        <v>0</v>
      </c>
      <c r="N56" s="53"/>
      <c r="O56" s="53">
        <f>IF((O$23+O$26)&lt;15,O47,0)</f>
        <v>0</v>
      </c>
      <c r="P56" s="53"/>
      <c r="Q56" s="53">
        <f>IF((Q$23+Q$26)&lt;15,Q47,0)</f>
        <v>0</v>
      </c>
      <c r="R56" s="53"/>
      <c r="S56" s="53">
        <f>IF((S$23+S$26)&lt;15,S47,0)</f>
        <v>0</v>
      </c>
      <c r="T56" s="53"/>
      <c r="U56" s="53">
        <f>IF((U$23+U$26)&lt;15,U47,0)</f>
        <v>0</v>
      </c>
      <c r="V56" s="53"/>
      <c r="W56" s="53">
        <f>IF((W$23+W$26)&lt;15,W47,0)</f>
        <v>0</v>
      </c>
      <c r="X56" s="53"/>
      <c r="Y56" s="53">
        <f>IF((Y$23+Y$26)&lt;15,Y47,0)</f>
        <v>0</v>
      </c>
      <c r="Z56" s="53"/>
      <c r="AA56" s="53">
        <f>IF((AA$23+AA$26)&lt;15,AA47,0)</f>
        <v>0</v>
      </c>
      <c r="AB56" s="53"/>
      <c r="AC56" s="53">
        <f>IF((AC$23+AC$26)&lt;15,AC47,0)</f>
        <v>0</v>
      </c>
      <c r="AD56" s="53"/>
      <c r="AE56" s="53">
        <f>IF((AE$23+AE$26)&lt;15,AE47,0)</f>
        <v>0</v>
      </c>
      <c r="AF56" s="53"/>
      <c r="AG56" s="53">
        <f>IF((AG$23+AG$26)&lt;15,AG47,0)</f>
        <v>0</v>
      </c>
      <c r="AH56" s="53"/>
      <c r="AI56" s="53">
        <f>IF((AI$23+AI$26)&lt;15,AI47,0)</f>
        <v>0</v>
      </c>
      <c r="AJ56" s="53"/>
      <c r="AK56" s="53">
        <f>IF((AK$23+AK$26)&lt;15,AK47,0)</f>
        <v>0</v>
      </c>
      <c r="AL56" s="53"/>
      <c r="AM56" s="53">
        <f>IF((AM$23+AM$26)&lt;15,AM47,0)</f>
        <v>0</v>
      </c>
      <c r="AN56" s="53"/>
      <c r="AO56" s="53">
        <f>IF((AO$23+AO$26)&lt;15,AO47,0)</f>
        <v>0</v>
      </c>
      <c r="AP56" s="53"/>
      <c r="AQ56" s="53">
        <f>IF((AQ$23+AQ$26)&lt;15,AQ47,0)</f>
        <v>0</v>
      </c>
      <c r="AR56" s="53"/>
      <c r="AS56" s="53">
        <f>IF((AS$23+AS$26)&lt;15,AS47,0)</f>
        <v>0</v>
      </c>
      <c r="AT56" s="53"/>
      <c r="AU56" s="53">
        <f>IF((AU$23+AU$26)&lt;15,AU47,0)</f>
        <v>0</v>
      </c>
      <c r="AV56" s="53"/>
      <c r="AW56" s="53">
        <f>IF((AW$23+AW$26)&lt;15,AW47,0)</f>
        <v>0</v>
      </c>
      <c r="AX56" s="53"/>
      <c r="AY56" s="53">
        <f>IF((AY$23+AY$26)&lt;15,AY47,0)</f>
        <v>0</v>
      </c>
      <c r="AZ56" s="53"/>
      <c r="BA56" s="53">
        <f>IF((BA$23+BA$26)&lt;15,BA47,0)</f>
        <v>0</v>
      </c>
      <c r="BB56" s="53"/>
      <c r="BC56" s="53">
        <f>IF((BC$23+BC$26)&lt;15,BC47,0)</f>
        <v>0</v>
      </c>
      <c r="BD56" s="53"/>
      <c r="BE56" s="53">
        <f>IF((BE$23+BE$26)&lt;15,BE47,0)</f>
        <v>0</v>
      </c>
      <c r="BF56" s="53"/>
      <c r="BG56" s="53">
        <f>IF((BG$23+BG$26)&lt;15,BG47,0)</f>
        <v>0</v>
      </c>
      <c r="BH56" s="53"/>
      <c r="BI56" s="53">
        <f>IF((BI$23+BI$26)&lt;15,BI47,0)</f>
        <v>0</v>
      </c>
      <c r="BJ56" s="53"/>
      <c r="BK56" s="53">
        <f>IF((BK$23+BK$26)&lt;15,BK47,0)</f>
        <v>0</v>
      </c>
      <c r="BL56" s="53"/>
      <c r="BM56" s="53">
        <f>IF((BM$23+BM$26)&lt;15,BM47,0)</f>
        <v>0</v>
      </c>
      <c r="BN56" s="53"/>
      <c r="BO56" s="53">
        <f>IF((BO$23+BO$26)&lt;15,BO47,0)</f>
        <v>0</v>
      </c>
      <c r="BP56" s="53"/>
      <c r="BQ56" s="53">
        <f>IF((BQ$23+BQ$26)&lt;15,BQ47,0)</f>
        <v>0</v>
      </c>
      <c r="BR56" s="53"/>
      <c r="BS56" s="53">
        <f t="shared" si="5"/>
        <v>0</v>
      </c>
      <c r="BT56" s="54">
        <f t="shared" si="5"/>
        <v>0</v>
      </c>
    </row>
    <row r="57" spans="1:73" hidden="1" x14ac:dyDescent="0.25">
      <c r="C57" s="50"/>
      <c r="D57" s="51" t="s">
        <v>49</v>
      </c>
      <c r="G57" s="53">
        <f>IF((G39+H39)&gt;2,(G39+H39)-2,0)</f>
        <v>0</v>
      </c>
      <c r="H57" s="53"/>
      <c r="I57" s="53">
        <f>IF((I39+J39)&gt;2,(I39+J39)-2,0)</f>
        <v>0</v>
      </c>
      <c r="J57" s="53"/>
      <c r="K57" s="53">
        <f>IF((K39+L39)&gt;2,(K39+L39)-2,0)</f>
        <v>0</v>
      </c>
      <c r="L57" s="53"/>
      <c r="M57" s="53">
        <f>IF((M39+N39)&gt;2,(M39+N39)-2,0)</f>
        <v>0</v>
      </c>
      <c r="N57" s="53"/>
      <c r="O57" s="53">
        <f>IF((O39+P39)&gt;2,(O39+P39)-2,0)</f>
        <v>0</v>
      </c>
      <c r="P57" s="53"/>
      <c r="Q57" s="53">
        <f>IF((Q39+R39)&gt;2,(Q39+R39)-2,0)</f>
        <v>0</v>
      </c>
      <c r="R57" s="53"/>
      <c r="S57" s="53">
        <f>IF((S39+T39)&gt;2,(S39+T39)-2,0)</f>
        <v>0</v>
      </c>
      <c r="T57" s="53"/>
      <c r="U57" s="53">
        <f>IF((U39+V39)&gt;2,(U39+V39)-2,0)</f>
        <v>0</v>
      </c>
      <c r="V57" s="53"/>
      <c r="W57" s="53">
        <f>IF((W39+X39)&gt;2,(W39+X39)-2,0)</f>
        <v>0</v>
      </c>
      <c r="X57" s="53"/>
      <c r="Y57" s="53">
        <f>IF((Y39+Z39)&gt;2,(Y39+Z39)-2,0)</f>
        <v>0</v>
      </c>
      <c r="Z57" s="53"/>
      <c r="AA57" s="53">
        <f>IF((AA39+AB39)&gt;2,(AA39+AB39)-2,0)</f>
        <v>0</v>
      </c>
      <c r="AB57" s="53"/>
      <c r="AC57" s="53">
        <f>IF((AC39+AD39)&gt;2,(AC39+AD39)-2,0)</f>
        <v>0</v>
      </c>
      <c r="AD57" s="53"/>
      <c r="AE57" s="53">
        <f>IF((AE39+AF39)&gt;2,(AE39+AF39)-2,0)</f>
        <v>0</v>
      </c>
      <c r="AF57" s="53"/>
      <c r="AG57" s="53">
        <f>IF((AG39+AH39)&gt;2,(AG39+AH39)-2,0)</f>
        <v>0</v>
      </c>
      <c r="AH57" s="53"/>
      <c r="AI57" s="53">
        <f>IF((AI39+AJ39)&gt;2,(AI39+AJ39)-2,0)</f>
        <v>0</v>
      </c>
      <c r="AJ57" s="53"/>
      <c r="AK57" s="53">
        <f>IF((AK39+AL39)&gt;2,(AK39+AL39)-2,0)</f>
        <v>0</v>
      </c>
      <c r="AL57" s="53"/>
      <c r="AM57" s="53">
        <f>IF((AM39+AN39)&gt;2,(AM39+AN39)-2,0)</f>
        <v>0</v>
      </c>
      <c r="AN57" s="53"/>
      <c r="AO57" s="53">
        <f>IF((AO39+AP39)&gt;2,(AO39+AP39)-2,0)</f>
        <v>0</v>
      </c>
      <c r="AP57" s="53"/>
      <c r="AQ57" s="53">
        <f>IF((AQ39+AR39)&gt;2,(AQ39+AR39)-2,0)</f>
        <v>0</v>
      </c>
      <c r="AR57" s="53"/>
      <c r="AS57" s="53">
        <f>IF((AS39+AT39)&gt;2,(AS39+AT39)-2,0)</f>
        <v>0</v>
      </c>
      <c r="AT57" s="53"/>
      <c r="AU57" s="53">
        <f>IF((AU39+AV39)&gt;2,(AU39+AV39)-2,0)</f>
        <v>0</v>
      </c>
      <c r="AV57" s="53"/>
      <c r="AW57" s="53">
        <f>IF((AW39+AX39)&gt;2,(AW39+AX39)-2,0)</f>
        <v>0</v>
      </c>
      <c r="AX57" s="53"/>
      <c r="AY57" s="53">
        <f>IF((AY39+AZ39)&gt;2,(AY39+AZ39)-2,0)</f>
        <v>0</v>
      </c>
      <c r="AZ57" s="53"/>
      <c r="BA57" s="53">
        <f>IF((BA39+BB39)&gt;2,(BA39+BB39)-2,0)</f>
        <v>0</v>
      </c>
      <c r="BB57" s="53"/>
      <c r="BC57" s="53">
        <f>IF((BC39+BD39)&gt;2,(BC39+BD39)-2,0)</f>
        <v>0</v>
      </c>
      <c r="BD57" s="53"/>
      <c r="BE57" s="53">
        <f>IF((BE39+BF39)&gt;2,(BE39+BF39)-2,0)</f>
        <v>0</v>
      </c>
      <c r="BF57" s="53"/>
      <c r="BG57" s="53">
        <f>IF((BG39+BH39)&gt;2,(BG39+BH39)-2,0)</f>
        <v>0</v>
      </c>
      <c r="BH57" s="53"/>
      <c r="BI57" s="53">
        <f>IF((BI39+BJ39)&gt;2,(BI39+BJ39)-2,0)</f>
        <v>0</v>
      </c>
      <c r="BJ57" s="53"/>
      <c r="BK57" s="53">
        <f>IF((BK39+BL39)&gt;2,(BK39+BL39)-2,0)</f>
        <v>0</v>
      </c>
      <c r="BL57" s="53"/>
      <c r="BM57" s="53">
        <f>IF((BM39+BN39)&gt;2,(BM39+BN39)-2,0)</f>
        <v>0</v>
      </c>
      <c r="BN57" s="53"/>
      <c r="BO57" s="53">
        <f>IF((BO39+BP39)&gt;2,(BO39+BP39)-2,0)</f>
        <v>0</v>
      </c>
      <c r="BP57" s="53"/>
      <c r="BQ57" s="53">
        <f>IF((BQ39+BR39)&gt;2,(BQ39+BR39)-2,0)</f>
        <v>0</v>
      </c>
      <c r="BR57" s="53"/>
      <c r="BS57" s="53">
        <f t="shared" si="5"/>
        <v>0</v>
      </c>
      <c r="BT57" s="54">
        <f t="shared" si="5"/>
        <v>0</v>
      </c>
    </row>
    <row r="58" spans="1:73" hidden="1" x14ac:dyDescent="0.25">
      <c r="C58" s="50"/>
      <c r="D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</row>
    <row r="59" spans="1:73" x14ac:dyDescent="0.25">
      <c r="B59" s="9"/>
      <c r="C59" s="235" t="s">
        <v>55</v>
      </c>
      <c r="D59" s="243" t="s">
        <v>56</v>
      </c>
      <c r="E59" s="243"/>
      <c r="F59" s="243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55"/>
      <c r="BJ59" s="55"/>
      <c r="BK59" s="55"/>
      <c r="BL59" s="55"/>
      <c r="BM59" s="55"/>
      <c r="BN59" s="55"/>
      <c r="BO59" s="55"/>
      <c r="BP59" s="55"/>
      <c r="BQ59" s="55"/>
      <c r="BR59" s="55"/>
      <c r="BS59" s="55"/>
      <c r="BT59" s="56">
        <f>SUM(G59:BR70)</f>
        <v>0</v>
      </c>
    </row>
    <row r="60" spans="1:73" x14ac:dyDescent="0.25">
      <c r="C60" s="235"/>
      <c r="D60" s="227" t="s">
        <v>57</v>
      </c>
      <c r="E60" s="227"/>
      <c r="F60" s="22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57"/>
      <c r="BP60" s="57"/>
      <c r="BQ60" s="57"/>
      <c r="BR60" s="57"/>
      <c r="BS60" s="57"/>
      <c r="BT60" s="58">
        <f t="shared" ref="BT60:BT70" si="6">SUM(G60:BR60)</f>
        <v>0</v>
      </c>
    </row>
    <row r="61" spans="1:73" x14ac:dyDescent="0.25">
      <c r="C61" s="235"/>
      <c r="D61" s="227" t="s">
        <v>58</v>
      </c>
      <c r="E61" s="227"/>
      <c r="F61" s="22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  <c r="BL61" s="57"/>
      <c r="BM61" s="57"/>
      <c r="BN61" s="57"/>
      <c r="BO61" s="57"/>
      <c r="BP61" s="57"/>
      <c r="BQ61" s="57"/>
      <c r="BR61" s="57"/>
      <c r="BS61" s="57"/>
      <c r="BT61" s="58">
        <f t="shared" si="6"/>
        <v>0</v>
      </c>
    </row>
    <row r="62" spans="1:73" x14ac:dyDescent="0.25">
      <c r="C62" s="235"/>
      <c r="D62" s="227" t="s">
        <v>59</v>
      </c>
      <c r="E62" s="227"/>
      <c r="F62" s="22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/>
      <c r="BL62" s="57"/>
      <c r="BM62" s="57"/>
      <c r="BN62" s="57"/>
      <c r="BO62" s="57"/>
      <c r="BP62" s="57"/>
      <c r="BQ62" s="57"/>
      <c r="BR62" s="57"/>
      <c r="BS62" s="57"/>
      <c r="BT62" s="58">
        <f t="shared" si="6"/>
        <v>0</v>
      </c>
    </row>
    <row r="63" spans="1:73" x14ac:dyDescent="0.25">
      <c r="C63" s="235"/>
      <c r="D63" s="227" t="s">
        <v>60</v>
      </c>
      <c r="E63" s="227"/>
      <c r="F63" s="22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57"/>
      <c r="BK63" s="57"/>
      <c r="BL63" s="57"/>
      <c r="BM63" s="57"/>
      <c r="BN63" s="57"/>
      <c r="BO63" s="57"/>
      <c r="BP63" s="57"/>
      <c r="BQ63" s="57"/>
      <c r="BR63" s="57"/>
      <c r="BS63" s="57"/>
      <c r="BT63" s="58">
        <f t="shared" si="6"/>
        <v>0</v>
      </c>
    </row>
    <row r="64" spans="1:73" x14ac:dyDescent="0.25">
      <c r="A64" s="1">
        <v>1</v>
      </c>
      <c r="C64" s="235"/>
      <c r="D64" s="227" t="s">
        <v>61</v>
      </c>
      <c r="E64" s="227"/>
      <c r="F64" s="22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57"/>
      <c r="BK64" s="57"/>
      <c r="BL64" s="57"/>
      <c r="BM64" s="57"/>
      <c r="BN64" s="57"/>
      <c r="BO64" s="57"/>
      <c r="BP64" s="57"/>
      <c r="BQ64" s="57"/>
      <c r="BR64" s="57"/>
      <c r="BS64" s="57"/>
      <c r="BT64" s="58">
        <f t="shared" si="6"/>
        <v>0</v>
      </c>
    </row>
    <row r="65" spans="3:72" x14ac:dyDescent="0.25">
      <c r="C65" s="235"/>
      <c r="D65" s="227" t="s">
        <v>62</v>
      </c>
      <c r="E65" s="227"/>
      <c r="F65" s="22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57"/>
      <c r="BK65" s="57"/>
      <c r="BL65" s="57"/>
      <c r="BM65" s="57"/>
      <c r="BN65" s="57"/>
      <c r="BO65" s="57"/>
      <c r="BP65" s="57"/>
      <c r="BQ65" s="57"/>
      <c r="BR65" s="57"/>
      <c r="BS65" s="57"/>
      <c r="BT65" s="58">
        <f t="shared" si="6"/>
        <v>0</v>
      </c>
    </row>
    <row r="66" spans="3:72" x14ac:dyDescent="0.25">
      <c r="C66" s="235"/>
      <c r="D66" s="227" t="s">
        <v>63</v>
      </c>
      <c r="E66" s="227"/>
      <c r="F66" s="22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57"/>
      <c r="BK66" s="57"/>
      <c r="BL66" s="57"/>
      <c r="BM66" s="57"/>
      <c r="BN66" s="57"/>
      <c r="BO66" s="57"/>
      <c r="BP66" s="57"/>
      <c r="BQ66" s="57"/>
      <c r="BR66" s="57"/>
      <c r="BS66" s="57"/>
      <c r="BT66" s="58">
        <f t="shared" si="6"/>
        <v>0</v>
      </c>
    </row>
    <row r="67" spans="3:72" x14ac:dyDescent="0.25">
      <c r="C67" s="235"/>
      <c r="D67" s="227" t="s">
        <v>64</v>
      </c>
      <c r="E67" s="227"/>
      <c r="F67" s="22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  <c r="BO67" s="57"/>
      <c r="BP67" s="57"/>
      <c r="BQ67" s="57"/>
      <c r="BR67" s="57"/>
      <c r="BS67" s="57"/>
      <c r="BT67" s="58">
        <f t="shared" si="6"/>
        <v>0</v>
      </c>
    </row>
    <row r="68" spans="3:72" x14ac:dyDescent="0.25">
      <c r="C68" s="235"/>
      <c r="D68" s="227" t="s">
        <v>65</v>
      </c>
      <c r="E68" s="227"/>
      <c r="F68" s="22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  <c r="BO68" s="57"/>
      <c r="BP68" s="57"/>
      <c r="BQ68" s="57"/>
      <c r="BR68" s="57"/>
      <c r="BS68" s="57"/>
      <c r="BT68" s="58">
        <f t="shared" si="6"/>
        <v>0</v>
      </c>
    </row>
    <row r="69" spans="3:72" x14ac:dyDescent="0.25">
      <c r="C69" s="235"/>
      <c r="D69" s="227" t="s">
        <v>66</v>
      </c>
      <c r="E69" s="227"/>
      <c r="F69" s="22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  <c r="BO69" s="57"/>
      <c r="BP69" s="57"/>
      <c r="BQ69" s="57"/>
      <c r="BR69" s="57"/>
      <c r="BS69" s="57"/>
      <c r="BT69" s="58">
        <f t="shared" si="6"/>
        <v>0</v>
      </c>
    </row>
    <row r="70" spans="3:72" x14ac:dyDescent="0.25">
      <c r="C70" s="235"/>
      <c r="D70" s="228" t="s">
        <v>67</v>
      </c>
      <c r="E70" s="228"/>
      <c r="F70" s="228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59"/>
      <c r="AU70" s="59"/>
      <c r="AV70" s="59"/>
      <c r="AW70" s="59"/>
      <c r="AX70" s="59"/>
      <c r="AY70" s="59"/>
      <c r="AZ70" s="59"/>
      <c r="BA70" s="59"/>
      <c r="BB70" s="59"/>
      <c r="BC70" s="59"/>
      <c r="BD70" s="59"/>
      <c r="BE70" s="59"/>
      <c r="BF70" s="59"/>
      <c r="BG70" s="59"/>
      <c r="BH70" s="59"/>
      <c r="BI70" s="59"/>
      <c r="BJ70" s="59"/>
      <c r="BK70" s="59"/>
      <c r="BL70" s="59"/>
      <c r="BM70" s="59"/>
      <c r="BN70" s="59"/>
      <c r="BO70" s="59"/>
      <c r="BP70" s="59"/>
      <c r="BQ70" s="59"/>
      <c r="BR70" s="59"/>
      <c r="BS70" s="59"/>
      <c r="BT70" s="60">
        <f t="shared" si="6"/>
        <v>0</v>
      </c>
    </row>
    <row r="71" spans="3:72" x14ac:dyDescent="0.25">
      <c r="C71" s="61"/>
      <c r="D71" s="10"/>
      <c r="E71" s="10"/>
      <c r="F71" s="10"/>
    </row>
    <row r="72" spans="3:72" hidden="1" x14ac:dyDescent="0.25">
      <c r="C72" s="240" t="s">
        <v>68</v>
      </c>
      <c r="D72" s="241" t="s">
        <v>26</v>
      </c>
      <c r="E72" s="62"/>
      <c r="F72" s="63">
        <v>50</v>
      </c>
      <c r="G72" s="64">
        <f>IF(AND(G12&lt;=$F$72,G13&lt;=$F$72),G14,IF(AND(G12&lt;=$F$72,G13&gt;$F$72),$F$72-G12,0))</f>
        <v>0</v>
      </c>
      <c r="H72" s="64"/>
      <c r="I72" s="64">
        <f>IF(AND(I12&lt;=$F$72,I13&lt;=$F$72),I14,IF(AND(I12&lt;=$F$72,I13&gt;$F$72),$F$72-I12,0))</f>
        <v>0</v>
      </c>
      <c r="J72" s="64"/>
      <c r="K72" s="64">
        <f>IF(AND(K12&lt;=$F$72,K13&lt;=$F$72),K14,IF(AND(K12&lt;=$F$72,K13&gt;$F$72),$F$72-K12,0))</f>
        <v>0</v>
      </c>
      <c r="L72" s="64"/>
      <c r="M72" s="64">
        <f>IF(AND(M12&lt;=$F$72,M13&lt;=$F$72),M14,IF(AND(M12&lt;=$F$72,M13&gt;$F$72),$F$72-M12,0))</f>
        <v>0</v>
      </c>
      <c r="N72" s="64"/>
      <c r="O72" s="64">
        <f>IF(AND(O12&lt;=$F$72,O13&lt;=$F$72),O14,IF(AND(O12&lt;=$F$72,O13&gt;$F$72),$F$72-O12,0))</f>
        <v>0</v>
      </c>
      <c r="P72" s="64"/>
      <c r="Q72" s="64">
        <f>IF(AND(Q12&lt;=$F$72,Q13&lt;=$F$72),Q14,IF(AND(Q12&lt;=$F$72,Q13&gt;$F$72),$F$72-Q12,0))</f>
        <v>0</v>
      </c>
      <c r="R72" s="64"/>
      <c r="S72" s="64">
        <f>IF(AND(S12&lt;=$F$72,S13&lt;=$F$72),S14,IF(AND(S12&lt;=$F$72,S13&gt;$F$72),$F$72-S12,0))</f>
        <v>0</v>
      </c>
      <c r="T72" s="64"/>
      <c r="U72" s="64">
        <f>IF(AND(U12&lt;=$F$72,U13&lt;=$F$72),U14,IF(AND(U12&lt;=$F$72,U13&gt;$F$72),$F$72-U12,0))</f>
        <v>0</v>
      </c>
      <c r="V72" s="64"/>
      <c r="W72" s="64">
        <f>IF(AND(W12&lt;=$F$72,W13&lt;=$F$72),W14,IF(AND(W12&lt;=$F$72,W13&gt;$F$72),$F$72-W12,0))</f>
        <v>0</v>
      </c>
      <c r="X72" s="64"/>
      <c r="Y72" s="64">
        <f>IF(AND(Y12&lt;=$F$72,Y13&lt;=$F$72),Y14,IF(AND(Y12&lt;=$F$72,Y13&gt;$F$72),$F$72-Y12,0))</f>
        <v>0</v>
      </c>
      <c r="Z72" s="64"/>
      <c r="AA72" s="64">
        <f>IF(AND(AA12&lt;=$F$72,AA13&lt;=$F$72),AA14,IF(AND(AA12&lt;=$F$72,AA13&gt;$F$72),$F$72-AA12,0))</f>
        <v>0</v>
      </c>
      <c r="AB72" s="64"/>
      <c r="AC72" s="64">
        <f>IF(AND(AC12&lt;=$F$72,AC13&lt;=$F$72),AC14,IF(AND(AC12&lt;=$F$72,AC13&gt;$F$72),$F$72-AC12,0))</f>
        <v>0</v>
      </c>
      <c r="AD72" s="64"/>
      <c r="AE72" s="64">
        <f>IF(AND(AE12&lt;=$F$72,AE13&lt;=$F$72),AE14,IF(AND(AE12&lt;=$F$72,AE13&gt;$F$72),$F$72-AE12,0))</f>
        <v>0</v>
      </c>
      <c r="AF72" s="64"/>
      <c r="AG72" s="64">
        <f>IF(AND(AG12&lt;=$F$72,AG13&lt;=$F$72),AG14,IF(AND(AG12&lt;=$F$72,AG13&gt;$F$72),$F$72-AG12,0))</f>
        <v>0</v>
      </c>
      <c r="AH72" s="64"/>
      <c r="AI72" s="64">
        <f>IF(AND(AI12&lt;=$F$72,AI13&lt;=$F$72),AI14,IF(AND(AI12&lt;=$F$72,AI13&gt;$F$72),$F$72-AI12,0))</f>
        <v>0</v>
      </c>
      <c r="AJ72" s="64"/>
      <c r="AK72" s="64">
        <f>IF(AND(AK12&lt;=$F$72,AK13&lt;=$F$72),AK14,IF(AND(AK12&lt;=$F$72,AK13&gt;$F$72),$F$72-AK12,0))</f>
        <v>0</v>
      </c>
      <c r="AL72" s="64"/>
      <c r="AM72" s="64">
        <f>IF(AND(AM12&lt;=$F$72,AM13&lt;=$F$72),AM14,IF(AND(AM12&lt;=$F$72,AM13&gt;$F$72),$F$72-AM12,0))</f>
        <v>0</v>
      </c>
      <c r="AN72" s="64"/>
      <c r="AO72" s="64">
        <f>IF(AND(AO12&lt;=$F$72,AO13&lt;=$F$72),AO14,IF(AND(AO12&lt;=$F$72,AO13&gt;$F$72),$F$72-AO12,0))</f>
        <v>0</v>
      </c>
      <c r="AP72" s="64"/>
      <c r="AQ72" s="64">
        <f>IF(AND(AQ12&lt;=$F$72,AQ13&lt;=$F$72),AQ14,IF(AND(AQ12&lt;=$F$72,AQ13&gt;$F$72),$F$72-AQ12,0))</f>
        <v>0</v>
      </c>
      <c r="AR72" s="64"/>
      <c r="AS72" s="64">
        <f>IF(AND(AS12&lt;=$F$72,AS13&lt;=$F$72),AS14,IF(AND(AS12&lt;=$F$72,AS13&gt;$F$72),$F$72-AS12,0))</f>
        <v>0</v>
      </c>
      <c r="AT72" s="64"/>
      <c r="AU72" s="64">
        <f>IF(AND(AU12&lt;=$F$72,AU13&lt;=$F$72),AU14,IF(AND(AU12&lt;=$F$72,AU13&gt;$F$72),$F$72-AU12,0))</f>
        <v>0</v>
      </c>
      <c r="AV72" s="64"/>
      <c r="AW72" s="64">
        <f>IF(AND(AW12&lt;=$F$72,AW13&lt;=$F$72),AW14,IF(AND(AW12&lt;=$F$72,AW13&gt;$F$72),$F$72-AW12,0))</f>
        <v>0</v>
      </c>
      <c r="AX72" s="64"/>
      <c r="AY72" s="64">
        <f>IF(AND(AY12&lt;=$F$72,AY13&lt;=$F$72),AY14,IF(AND(AY12&lt;=$F$72,AY13&gt;$F$72),$F$72-AY12,0))</f>
        <v>0</v>
      </c>
      <c r="AZ72" s="64"/>
      <c r="BA72" s="64">
        <f>IF(AND(BA12&lt;=$F$72,BA13&lt;=$F$72),BA14,IF(AND(BA12&lt;=$F$72,BA13&gt;$F$72),$F$72-BA12,0))</f>
        <v>0</v>
      </c>
      <c r="BB72" s="64"/>
      <c r="BC72" s="64">
        <f>IF(AND(BC12&lt;=$F$72,BC13&lt;=$F$72),BC14,IF(AND(BC12&lt;=$F$72,BC13&gt;$F$72),$F$72-BC12,0))</f>
        <v>0</v>
      </c>
      <c r="BD72" s="64"/>
      <c r="BE72" s="64">
        <f>IF(AND(BE12&lt;=$F$72,BE13&lt;=$F$72),BE14,IF(AND(BE12&lt;=$F$72,BE13&gt;$F$72),$F$72-BE12,0))</f>
        <v>0</v>
      </c>
      <c r="BF72" s="64"/>
      <c r="BG72" s="64">
        <f>IF(AND(BG12&lt;=$F$72,BG13&lt;=$F$72),BG14,IF(AND(BG12&lt;=$F$72,BG13&gt;$F$72),$F$72-BG12,0))</f>
        <v>0</v>
      </c>
      <c r="BH72" s="64"/>
      <c r="BI72" s="64">
        <f>IF(AND(BI12&lt;=$F$72,BI13&lt;=$F$72),BI14,IF(AND(BI12&lt;=$F$72,BI13&gt;$F$72),$F$72-BI12,0))</f>
        <v>0</v>
      </c>
      <c r="BJ72" s="64"/>
      <c r="BK72" s="64">
        <f>IF(AND(BK12&lt;=$F$72,BK13&lt;=$F$72),BK14,IF(AND(BK12&lt;=$F$72,BK13&gt;$F$72),$F$72-BK12,0))</f>
        <v>0</v>
      </c>
      <c r="BL72" s="64"/>
      <c r="BM72" s="64">
        <f>IF(AND(BM12&lt;=$F$72,BM13&lt;=$F$72),BM14,IF(AND(BM12&lt;=$F$72,BM13&gt;$F$72),$F$72-BM12,0))</f>
        <v>0</v>
      </c>
      <c r="BN72" s="64"/>
      <c r="BO72" s="64">
        <f>IF(AND(BO12&lt;=$F$72,BO13&lt;=$F$72),BO14,IF(AND(BO12&lt;=$F$72,BO13&gt;$F$72),$F$72-BO12,0))</f>
        <v>0</v>
      </c>
      <c r="BP72" s="64"/>
      <c r="BQ72" s="64">
        <f>IF(AND(BQ12&lt;=$F$72,BQ13&lt;=$F$72),BQ14,IF(AND(BQ12&lt;=$F$72,BQ13&gt;$F$72),$F$72-BQ12,0))</f>
        <v>0</v>
      </c>
      <c r="BR72" s="64"/>
      <c r="BS72" s="65">
        <f t="shared" ref="BS72:BS94" si="7">SUM(G72:BR72)</f>
        <v>0</v>
      </c>
    </row>
    <row r="73" spans="3:72" hidden="1" x14ac:dyDescent="0.25">
      <c r="C73" s="240"/>
      <c r="D73" s="241"/>
      <c r="E73" s="66"/>
      <c r="F73" s="67">
        <v>100</v>
      </c>
      <c r="G73" s="68">
        <f>IF(AND(G12&lt;=$F$73,G13&lt;=$F$73),G14,IF(AND(G12&lt;=$F$73,G13&gt;$F$73),$F$73-G12,0))-G72</f>
        <v>0</v>
      </c>
      <c r="H73" s="68"/>
      <c r="I73" s="68">
        <f>IF(AND(I12&lt;=$F$73,I13&lt;=$F$73),I14,IF(AND(I12&lt;=$F$73,I13&gt;$F$73),$F$73-I12,0))-I72</f>
        <v>0</v>
      </c>
      <c r="J73" s="68"/>
      <c r="K73" s="68">
        <f>IF(AND(K12&lt;=$F$73,K13&lt;=$F$73),K14,IF(AND(K12&lt;=$F$73,K13&gt;$F$73),$F$73-K12,0))-K72</f>
        <v>0</v>
      </c>
      <c r="L73" s="68"/>
      <c r="M73" s="68">
        <f>IF(AND(M12&lt;=$F$73,M13&lt;=$F$73),M14,IF(AND(M12&lt;=$F$73,M13&gt;$F$73),$F$73-M12,0))-M72</f>
        <v>0</v>
      </c>
      <c r="N73" s="68"/>
      <c r="O73" s="68">
        <f>IF(AND(O12&lt;=$F$73,O13&lt;=$F$73),O14,IF(AND(O12&lt;=$F$73,O13&gt;$F$73),$F$73-O12,0))-O72</f>
        <v>0</v>
      </c>
      <c r="P73" s="68"/>
      <c r="Q73" s="68">
        <f>IF(AND(Q12&lt;=$F$73,Q13&lt;=$F$73),Q14,IF(AND(Q12&lt;=$F$73,Q13&gt;$F$73),$F$73-Q12,0))-Q72</f>
        <v>0</v>
      </c>
      <c r="R73" s="68"/>
      <c r="S73" s="68">
        <f>IF(AND(S12&lt;=$F$73,S13&lt;=$F$73),S14,IF(AND(S12&lt;=$F$73,S13&gt;$F$73),$F$73-S12,0))-S72</f>
        <v>0</v>
      </c>
      <c r="T73" s="68"/>
      <c r="U73" s="68">
        <f>IF(AND(U12&lt;=$F$73,U13&lt;=$F$73),U14,IF(AND(U12&lt;=$F$73,U13&gt;$F$73),$F$73-U12,0))-U72</f>
        <v>0</v>
      </c>
      <c r="V73" s="68"/>
      <c r="W73" s="68">
        <f>IF(AND(W12&lt;=$F$73,W13&lt;=$F$73),W14,IF(AND(W12&lt;=$F$73,W13&gt;$F$73),$F$73-W12,0))-W72</f>
        <v>0</v>
      </c>
      <c r="X73" s="68"/>
      <c r="Y73" s="68">
        <f>IF(AND(Y12&lt;=$F$73,Y13&lt;=$F$73),Y14,IF(AND(Y12&lt;=$F$73,Y13&gt;$F$73),$F$73-Y12,0))-Y72</f>
        <v>0</v>
      </c>
      <c r="Z73" s="68"/>
      <c r="AA73" s="68">
        <f>IF(AND(AA12&lt;=$F$73,AA13&lt;=$F$73),AA14,IF(AND(AA12&lt;=$F$73,AA13&gt;$F$73),$F$73-AA12,0))-AA72</f>
        <v>0</v>
      </c>
      <c r="AB73" s="68"/>
      <c r="AC73" s="68">
        <f>IF(AND(AC12&lt;=$F$73,AC13&lt;=$F$73),AC14,IF(AND(AC12&lt;=$F$73,AC13&gt;$F$73),$F$73-AC12,0))-AC72</f>
        <v>0</v>
      </c>
      <c r="AD73" s="68"/>
      <c r="AE73" s="68">
        <f>IF(AND(AE12&lt;=$F$73,AE13&lt;=$F$73),AE14,IF(AND(AE12&lt;=$F$73,AE13&gt;$F$73),$F$73-AE12,0))-AE72</f>
        <v>0</v>
      </c>
      <c r="AF73" s="68"/>
      <c r="AG73" s="68">
        <f>IF(AND(AG12&lt;=$F$73,AG13&lt;=$F$73),AG14,IF(AND(AG12&lt;=$F$73,AG13&gt;$F$73),$F$73-AG12,0))-AG72</f>
        <v>0</v>
      </c>
      <c r="AH73" s="68"/>
      <c r="AI73" s="68">
        <f>IF(AND(AI12&lt;=$F$73,AI13&lt;=$F$73),AI14,IF(AND(AI12&lt;=$F$73,AI13&gt;$F$73),$F$73-AI12,0))-AI72</f>
        <v>0</v>
      </c>
      <c r="AJ73" s="68"/>
      <c r="AK73" s="68">
        <f>IF(AND(AK12&lt;=$F$73,AK13&lt;=$F$73),AK14,IF(AND(AK12&lt;=$F$73,AK13&gt;$F$73),$F$73-AK12,0))-AK72</f>
        <v>0</v>
      </c>
      <c r="AL73" s="68"/>
      <c r="AM73" s="68">
        <f>IF(AND(AM12&lt;=$F$73,AM13&lt;=$F$73),AM14,IF(AND(AM12&lt;=$F$73,AM13&gt;$F$73),$F$73-AM12,0))-AM72</f>
        <v>0</v>
      </c>
      <c r="AN73" s="68"/>
      <c r="AO73" s="68">
        <f>IF(AND(AO12&lt;=$F$73,AO13&lt;=$F$73),AO14,IF(AND(AO12&lt;=$F$73,AO13&gt;$F$73),$F$73-AO12,0))-AO72</f>
        <v>0</v>
      </c>
      <c r="AP73" s="68"/>
      <c r="AQ73" s="68">
        <f>IF(AND(AQ12&lt;=$F$73,AQ13&lt;=$F$73),AQ14,IF(AND(AQ12&lt;=$F$73,AQ13&gt;$F$73),$F$73-AQ12,0))-AQ72</f>
        <v>0</v>
      </c>
      <c r="AR73" s="68"/>
      <c r="AS73" s="68">
        <f>IF(AND(AS12&lt;=$F$73,AS13&lt;=$F$73),AS14,IF(AND(AS12&lt;=$F$73,AS13&gt;$F$73),$F$73-AS12,0))-AS72</f>
        <v>0</v>
      </c>
      <c r="AT73" s="68"/>
      <c r="AU73" s="68">
        <f>IF(AND(AU12&lt;=$F$73,AU13&lt;=$F$73),AU14,IF(AND(AU12&lt;=$F$73,AU13&gt;$F$73),$F$73-AU12,0))-AU72</f>
        <v>0</v>
      </c>
      <c r="AV73" s="68"/>
      <c r="AW73" s="68">
        <f>IF(AND(AW12&lt;=$F$73,AW13&lt;=$F$73),AW14,IF(AND(AW12&lt;=$F$73,AW13&gt;$F$73),$F$73-AW12,0))-AW72</f>
        <v>0</v>
      </c>
      <c r="AX73" s="68"/>
      <c r="AY73" s="68">
        <f>IF(AND(AY12&lt;=$F$73,AY13&lt;=$F$73),AY14,IF(AND(AY12&lt;=$F$73,AY13&gt;$F$73),$F$73-AY12,0))-AY72</f>
        <v>0</v>
      </c>
      <c r="AZ73" s="68"/>
      <c r="BA73" s="68">
        <f>IF(AND(BA12&lt;=$F$73,BA13&lt;=$F$73),BA14,IF(AND(BA12&lt;=$F$73,BA13&gt;$F$73),$F$73-BA12,0))-BA72</f>
        <v>0</v>
      </c>
      <c r="BB73" s="68"/>
      <c r="BC73" s="68">
        <f>IF(AND(BC12&lt;=$F$73,BC13&lt;=$F$73),BC14,IF(AND(BC12&lt;=$F$73,BC13&gt;$F$73),$F$73-BC12,0))-BC72</f>
        <v>0</v>
      </c>
      <c r="BD73" s="68"/>
      <c r="BE73" s="68">
        <f>IF(AND(BE12&lt;=$F$73,BE13&lt;=$F$73),BE14,IF(AND(BE12&lt;=$F$73,BE13&gt;$F$73),$F$73-BE12,0))-BE72</f>
        <v>0</v>
      </c>
      <c r="BF73" s="68"/>
      <c r="BG73" s="68">
        <f>IF(AND(BG12&lt;=$F$73,BG13&lt;=$F$73),BG14,IF(AND(BG12&lt;=$F$73,BG13&gt;$F$73),$F$73-BG12,0))-BG72</f>
        <v>0</v>
      </c>
      <c r="BH73" s="68"/>
      <c r="BI73" s="68">
        <f>IF(AND(BI12&lt;=$F$73,BI13&lt;=$F$73),BI14,IF(AND(BI12&lt;=$F$73,BI13&gt;$F$73),$F$73-BI12,0))-BI72</f>
        <v>0</v>
      </c>
      <c r="BJ73" s="68"/>
      <c r="BK73" s="68">
        <f>IF(AND(BK12&lt;=$F$73,BK13&lt;=$F$73),BK14,IF(AND(BK12&lt;=$F$73,BK13&gt;$F$73),$F$73-BK12,0))-BK72</f>
        <v>0</v>
      </c>
      <c r="BL73" s="68"/>
      <c r="BM73" s="68">
        <f>IF(AND(BM12&lt;=$F$73,BM13&lt;=$F$73),BM14,IF(AND(BM12&lt;=$F$73,BM13&gt;$F$73),$F$73-BM12,0))-BM72</f>
        <v>0</v>
      </c>
      <c r="BN73" s="68"/>
      <c r="BO73" s="68">
        <f>IF(AND(BO12&lt;=$F$73,BO13&lt;=$F$73),BO14,IF(AND(BO12&lt;=$F$73,BO13&gt;$F$73),$F$73-BO12,0))-BO72</f>
        <v>0</v>
      </c>
      <c r="BP73" s="68"/>
      <c r="BQ73" s="68">
        <f>IF(AND(BQ12&lt;=$F$73,BQ13&lt;=$F$73),BQ14,IF(AND(BQ12&lt;=$F$73,BQ13&gt;$F$73),$F$73-BQ12,0))-BQ72</f>
        <v>0</v>
      </c>
      <c r="BR73" s="68"/>
      <c r="BS73" s="69">
        <f t="shared" si="7"/>
        <v>0</v>
      </c>
    </row>
    <row r="74" spans="3:72" hidden="1" x14ac:dyDescent="0.25">
      <c r="C74" s="240"/>
      <c r="D74" s="241"/>
      <c r="E74" s="66"/>
      <c r="F74" s="67">
        <v>2000</v>
      </c>
      <c r="G74" s="68">
        <f>IF(AND(G12&lt;=$F$74,G13&lt;=$F$74),G14,IF(AND(G12&lt;=$F$74,G13&gt;$F$74),$F$74-G12,0))-G73-G72</f>
        <v>0</v>
      </c>
      <c r="H74" s="68"/>
      <c r="I74" s="68">
        <f>IF(AND(I12&lt;=$F$74,I13&lt;=$F$74),I14,IF(AND(I12&lt;=$F$74,I13&gt;$F$74),$F$74-I12,0))-I73-I72</f>
        <v>0</v>
      </c>
      <c r="J74" s="68"/>
      <c r="K74" s="68">
        <f>IF(AND(K12&lt;=$F$74,K13&lt;=$F$74),K14,IF(AND(K12&lt;=$F$74,K13&gt;$F$74),$F$74-K12,0))-K73-K72</f>
        <v>0</v>
      </c>
      <c r="L74" s="68"/>
      <c r="M74" s="68">
        <f>IF(AND(M12&lt;=$F$74,M13&lt;=$F$74),M14,IF(AND(M12&lt;=$F$74,M13&gt;$F$74),$F$74-M12,0))-M73-M72</f>
        <v>0</v>
      </c>
      <c r="N74" s="68"/>
      <c r="O74" s="68">
        <f>IF(AND(O12&lt;=$F$74,O13&lt;=$F$74),O14,IF(AND(O12&lt;=$F$74,O13&gt;$F$74),$F$74-O12,0))-O73-O72</f>
        <v>0</v>
      </c>
      <c r="P74" s="68"/>
      <c r="Q74" s="68">
        <f>IF(AND(Q12&lt;=$F$74,Q13&lt;=$F$74),Q14,IF(AND(Q12&lt;=$F$74,Q13&gt;$F$74),$F$74-Q12,0))-Q73-Q72</f>
        <v>0</v>
      </c>
      <c r="R74" s="68"/>
      <c r="S74" s="68">
        <f>IF(AND(S12&lt;=$F$74,S13&lt;=$F$74),S14,IF(AND(S12&lt;=$F$74,S13&gt;$F$74),$F$74-S12,0))-S73-S72</f>
        <v>0</v>
      </c>
      <c r="T74" s="68"/>
      <c r="U74" s="68">
        <f>IF(AND(U12&lt;=$F$74,U13&lt;=$F$74),U14,IF(AND(U12&lt;=$F$74,U13&gt;$F$74),$F$74-U12,0))-U73-U72</f>
        <v>0</v>
      </c>
      <c r="V74" s="68"/>
      <c r="W74" s="68">
        <f>IF(AND(W12&lt;=$F$74,W13&lt;=$F$74),W14,IF(AND(W12&lt;=$F$74,W13&gt;$F$74),$F$74-W12,0))-W73-W72</f>
        <v>0</v>
      </c>
      <c r="X74" s="68"/>
      <c r="Y74" s="68">
        <f>IF(AND(Y12&lt;=$F$74,Y13&lt;=$F$74),Y14,IF(AND(Y12&lt;=$F$74,Y13&gt;$F$74),$F$74-Y12,0))-Y73-Y72</f>
        <v>0</v>
      </c>
      <c r="Z74" s="68"/>
      <c r="AA74" s="68">
        <f>IF(AND(AA12&lt;=$F$74,AA13&lt;=$F$74),AA14,IF(AND(AA12&lt;=$F$74,AA13&gt;$F$74),$F$74-AA12,0))-AA73-AA72</f>
        <v>0</v>
      </c>
      <c r="AB74" s="68"/>
      <c r="AC74" s="68">
        <f>IF(AND(AC12&lt;=$F$74,AC13&lt;=$F$74),AC14,IF(AND(AC12&lt;=$F$74,AC13&gt;$F$74),$F$74-AC12,0))-AC73-AC72</f>
        <v>0</v>
      </c>
      <c r="AD74" s="68"/>
      <c r="AE74" s="68">
        <f>IF(AND(AE12&lt;=$F$74,AE13&lt;=$F$74),AE14,IF(AND(AE12&lt;=$F$74,AE13&gt;$F$74),$F$74-AE12,0))-AE73-AE72</f>
        <v>0</v>
      </c>
      <c r="AF74" s="68"/>
      <c r="AG74" s="68">
        <f>IF(AND(AG12&lt;=$F$74,AG13&lt;=$F$74),AG14,IF(AND(AG12&lt;=$F$74,AG13&gt;$F$74),$F$74-AG12,0))-AG73-AG72</f>
        <v>0</v>
      </c>
      <c r="AH74" s="68"/>
      <c r="AI74" s="68">
        <f>IF(AND(AI12&lt;=$F$74,AI13&lt;=$F$74),AI14,IF(AND(AI12&lt;=$F$74,AI13&gt;$F$74),$F$74-AI12,0))-AI73-AI72</f>
        <v>0</v>
      </c>
      <c r="AJ74" s="68"/>
      <c r="AK74" s="68">
        <f>IF(AND(AK12&lt;=$F$74,AK13&lt;=$F$74),AK14,IF(AND(AK12&lt;=$F$74,AK13&gt;$F$74),$F$74-AK12,0))-AK73-AK72</f>
        <v>0</v>
      </c>
      <c r="AL74" s="68"/>
      <c r="AM74" s="68">
        <f>IF(AND(AM12&lt;=$F$74,AM13&lt;=$F$74),AM14,IF(AND(AM12&lt;=$F$74,AM13&gt;$F$74),$F$74-AM12,0))-AM73-AM72</f>
        <v>0</v>
      </c>
      <c r="AN74" s="68"/>
      <c r="AO74" s="68">
        <f>IF(AND(AO12&lt;=$F$74,AO13&lt;=$F$74),AO14,IF(AND(AO12&lt;=$F$74,AO13&gt;$F$74),$F$74-AO12,0))-AO73-AO72</f>
        <v>0</v>
      </c>
      <c r="AP74" s="68"/>
      <c r="AQ74" s="68">
        <f>IF(AND(AQ12&lt;=$F$74,AQ13&lt;=$F$74),AQ14,IF(AND(AQ12&lt;=$F$74,AQ13&gt;$F$74),$F$74-AQ12,0))-AQ73-AQ72</f>
        <v>0</v>
      </c>
      <c r="AR74" s="68"/>
      <c r="AS74" s="68">
        <f>IF(AND(AS12&lt;=$F$74,AS13&lt;=$F$74),AS14,IF(AND(AS12&lt;=$F$74,AS13&gt;$F$74),$F$74-AS12,0))-AS73-AS72</f>
        <v>0</v>
      </c>
      <c r="AT74" s="68"/>
      <c r="AU74" s="68">
        <f>IF(AND(AU12&lt;=$F$74,AU13&lt;=$F$74),AU14,IF(AND(AU12&lt;=$F$74,AU13&gt;$F$74),$F$74-AU12,0))-AU73-AU72</f>
        <v>0</v>
      </c>
      <c r="AV74" s="68"/>
      <c r="AW74" s="68">
        <f>IF(AND(AW12&lt;=$F$74,AW13&lt;=$F$74),AW14,IF(AND(AW12&lt;=$F$74,AW13&gt;$F$74),$F$74-AW12,0))-AW73-AW72</f>
        <v>0</v>
      </c>
      <c r="AX74" s="68"/>
      <c r="AY74" s="68">
        <f>IF(AND(AY12&lt;=$F$74,AY13&lt;=$F$74),AY14,IF(AND(AY12&lt;=$F$74,AY13&gt;$F$74),$F$74-AY12,0))-AY73-AY72</f>
        <v>0</v>
      </c>
      <c r="AZ74" s="68"/>
      <c r="BA74" s="68">
        <f>IF(AND(BA12&lt;=$F$74,BA13&lt;=$F$74),BA14,IF(AND(BA12&lt;=$F$74,BA13&gt;$F$74),$F$74-BA12,0))-BA73-BA72</f>
        <v>0</v>
      </c>
      <c r="BB74" s="68"/>
      <c r="BC74" s="68">
        <f>IF(AND(BC12&lt;=$F$74,BC13&lt;=$F$74),BC14,IF(AND(BC12&lt;=$F$74,BC13&gt;$F$74),$F$74-BC12,0))-BC73-BC72</f>
        <v>0</v>
      </c>
      <c r="BD74" s="68"/>
      <c r="BE74" s="68">
        <f>IF(AND(BE12&lt;=$F$74,BE13&lt;=$F$74),BE14,IF(AND(BE12&lt;=$F$74,BE13&gt;$F$74),$F$74-BE12,0))-BE73-BE72</f>
        <v>0</v>
      </c>
      <c r="BF74" s="68"/>
      <c r="BG74" s="68">
        <f>IF(AND(BG12&lt;=$F$74,BG13&lt;=$F$74),BG14,IF(AND(BG12&lt;=$F$74,BG13&gt;$F$74),$F$74-BG12,0))-BG73-BG72</f>
        <v>0</v>
      </c>
      <c r="BH74" s="68"/>
      <c r="BI74" s="68">
        <f>IF(AND(BI12&lt;=$F$74,BI13&lt;=$F$74),BI14,IF(AND(BI12&lt;=$F$74,BI13&gt;$F$74),$F$74-BI12,0))-BI73-BI72</f>
        <v>0</v>
      </c>
      <c r="BJ74" s="68"/>
      <c r="BK74" s="68">
        <f>IF(AND(BK12&lt;=$F$74,BK13&lt;=$F$74),BK14,IF(AND(BK12&lt;=$F$74,BK13&gt;$F$74),$F$74-BK12,0))-BK73-BK72</f>
        <v>0</v>
      </c>
      <c r="BL74" s="68"/>
      <c r="BM74" s="68">
        <f>IF(AND(BM12&lt;=$F$74,BM13&lt;=$F$74),BM14,IF(AND(BM12&lt;=$F$74,BM13&gt;$F$74),$F$74-BM12,0))-BM73-BM72</f>
        <v>0</v>
      </c>
      <c r="BN74" s="68"/>
      <c r="BO74" s="68">
        <f>IF(AND(BO12&lt;=$F$74,BO13&lt;=$F$74),BO14,IF(AND(BO12&lt;=$F$74,BO13&gt;$F$74),$F$74-BO12,0))-BO73-BO72</f>
        <v>0</v>
      </c>
      <c r="BP74" s="68"/>
      <c r="BQ74" s="68">
        <f>IF(AND(BQ12&lt;=$F$74,BQ13&lt;=$F$74),BQ14,IF(AND(BQ12&lt;=$F$74,BQ13&gt;$F$74),$F$74-BQ12,0))-BQ73-BQ72</f>
        <v>0</v>
      </c>
      <c r="BR74" s="68"/>
      <c r="BS74" s="69">
        <f t="shared" si="7"/>
        <v>0</v>
      </c>
    </row>
    <row r="75" spans="3:72" hidden="1" x14ac:dyDescent="0.25">
      <c r="C75" s="240"/>
      <c r="D75" s="241"/>
      <c r="E75" s="70"/>
      <c r="F75" s="71" t="s">
        <v>69</v>
      </c>
      <c r="G75" s="72">
        <f>SUM(G72:G74)</f>
        <v>0</v>
      </c>
      <c r="H75" s="72"/>
      <c r="I75" s="72">
        <f>SUM(I72:I74)</f>
        <v>0</v>
      </c>
      <c r="J75" s="72"/>
      <c r="K75" s="72">
        <f>SUM(K72:K74)</f>
        <v>0</v>
      </c>
      <c r="L75" s="72"/>
      <c r="M75" s="72">
        <f>SUM(M72:M74)</f>
        <v>0</v>
      </c>
      <c r="N75" s="72"/>
      <c r="O75" s="72">
        <f>SUM(O72:O74)</f>
        <v>0</v>
      </c>
      <c r="P75" s="72"/>
      <c r="Q75" s="72">
        <f>SUM(Q72:Q74)</f>
        <v>0</v>
      </c>
      <c r="R75" s="72"/>
      <c r="S75" s="72">
        <f>SUM(S72:S74)</f>
        <v>0</v>
      </c>
      <c r="T75" s="72"/>
      <c r="U75" s="72">
        <f>SUM(U72:U74)</f>
        <v>0</v>
      </c>
      <c r="V75" s="72"/>
      <c r="W75" s="72">
        <f>SUM(W72:W74)</f>
        <v>0</v>
      </c>
      <c r="X75" s="72"/>
      <c r="Y75" s="72">
        <f>SUM(Y72:Y74)</f>
        <v>0</v>
      </c>
      <c r="Z75" s="72"/>
      <c r="AA75" s="72">
        <f>SUM(AA72:AA74)</f>
        <v>0</v>
      </c>
      <c r="AB75" s="72"/>
      <c r="AC75" s="72">
        <f>SUM(AC72:AC74)</f>
        <v>0</v>
      </c>
      <c r="AD75" s="72"/>
      <c r="AE75" s="72">
        <f>SUM(AE72:AE74)</f>
        <v>0</v>
      </c>
      <c r="AF75" s="72"/>
      <c r="AG75" s="72">
        <f>SUM(AG72:AG74)</f>
        <v>0</v>
      </c>
      <c r="AH75" s="72"/>
      <c r="AI75" s="72">
        <f>SUM(AI72:AI74)</f>
        <v>0</v>
      </c>
      <c r="AJ75" s="72"/>
      <c r="AK75" s="72">
        <f>SUM(AK72:AK74)</f>
        <v>0</v>
      </c>
      <c r="AL75" s="72"/>
      <c r="AM75" s="72">
        <f>SUM(AM72:AM74)</f>
        <v>0</v>
      </c>
      <c r="AN75" s="72"/>
      <c r="AO75" s="72">
        <f>SUM(AO72:AO74)</f>
        <v>0</v>
      </c>
      <c r="AP75" s="72"/>
      <c r="AQ75" s="72">
        <f>SUM(AQ72:AQ74)</f>
        <v>0</v>
      </c>
      <c r="AR75" s="72"/>
      <c r="AS75" s="72">
        <f>SUM(AS72:AS74)</f>
        <v>0</v>
      </c>
      <c r="AT75" s="72"/>
      <c r="AU75" s="72">
        <f>SUM(AU72:AU74)</f>
        <v>0</v>
      </c>
      <c r="AV75" s="72"/>
      <c r="AW75" s="72">
        <f>SUM(AW72:AW74)</f>
        <v>0</v>
      </c>
      <c r="AX75" s="72"/>
      <c r="AY75" s="72">
        <f>SUM(AY72:AY74)</f>
        <v>0</v>
      </c>
      <c r="AZ75" s="72"/>
      <c r="BA75" s="72">
        <f>SUM(BA72:BA74)</f>
        <v>0</v>
      </c>
      <c r="BB75" s="72"/>
      <c r="BC75" s="72">
        <f>SUM(BC72:BC74)</f>
        <v>0</v>
      </c>
      <c r="BD75" s="72"/>
      <c r="BE75" s="72">
        <f>SUM(BE72:BE74)</f>
        <v>0</v>
      </c>
      <c r="BF75" s="72"/>
      <c r="BG75" s="72">
        <f>SUM(BG72:BG74)</f>
        <v>0</v>
      </c>
      <c r="BH75" s="72"/>
      <c r="BI75" s="72">
        <f>SUM(BI72:BI74)</f>
        <v>0</v>
      </c>
      <c r="BJ75" s="72"/>
      <c r="BK75" s="72">
        <f>SUM(BK72:BK74)</f>
        <v>0</v>
      </c>
      <c r="BL75" s="72"/>
      <c r="BM75" s="72">
        <f>SUM(BM72:BM74)</f>
        <v>0</v>
      </c>
      <c r="BN75" s="72"/>
      <c r="BO75" s="72">
        <f>SUM(BO72:BO74)</f>
        <v>0</v>
      </c>
      <c r="BP75" s="72"/>
      <c r="BQ75" s="72">
        <f>SUM(BQ72:BQ74)</f>
        <v>0</v>
      </c>
      <c r="BR75" s="72"/>
      <c r="BS75" s="73">
        <f t="shared" si="7"/>
        <v>0</v>
      </c>
    </row>
    <row r="76" spans="3:72" hidden="1" x14ac:dyDescent="0.25">
      <c r="C76" s="240"/>
      <c r="D76" s="241" t="s">
        <v>70</v>
      </c>
      <c r="E76" s="62"/>
      <c r="F76" s="63">
        <v>20</v>
      </c>
      <c r="G76" s="64">
        <f>IF(AND(G15&lt;=$F$76,G16&lt;=$F$76),G17,IF(AND(G15&lt;=$F$76,G16&gt;$F$76),$F$76-G15,0))</f>
        <v>0</v>
      </c>
      <c r="H76" s="64"/>
      <c r="I76" s="64">
        <f>IF(AND(I15&lt;=$F$76,I16&lt;=$F$76),I17,IF(AND(I15&lt;=$F$76,I16&gt;$F$76),$F$76-I15,0))</f>
        <v>0</v>
      </c>
      <c r="J76" s="64"/>
      <c r="K76" s="64">
        <f>IF(AND(K15&lt;=$F$76,K16&lt;=$F$76),K17,IF(AND(K15&lt;=$F$76,K16&gt;$F$76),$F$76-K15,0))</f>
        <v>0</v>
      </c>
      <c r="L76" s="64"/>
      <c r="M76" s="64">
        <f>IF(AND(M15&lt;=$F$76,M16&lt;=$F$76),M17,IF(AND(M15&lt;=$F$76,M16&gt;$F$76),$F$76-M15,0))</f>
        <v>0</v>
      </c>
      <c r="N76" s="64"/>
      <c r="O76" s="64">
        <f>IF(AND(O15&lt;=$F$76,O16&lt;=$F$76),O17,IF(AND(O15&lt;=$F$76,O16&gt;$F$76),$F$76-O15,0))</f>
        <v>0</v>
      </c>
      <c r="P76" s="64"/>
      <c r="Q76" s="64">
        <f>IF(AND(Q15&lt;=$F$76,Q16&lt;=$F$76),Q17,IF(AND(Q15&lt;=$F$76,Q16&gt;$F$76),$F$76-Q15,0))</f>
        <v>0</v>
      </c>
      <c r="R76" s="64"/>
      <c r="S76" s="64">
        <f>IF(AND(S15&lt;=$F$76,S16&lt;=$F$76),S17,IF(AND(S15&lt;=$F$76,S16&gt;$F$76),$F$76-S15,0))</f>
        <v>0</v>
      </c>
      <c r="T76" s="64"/>
      <c r="U76" s="64">
        <f>IF(AND(U15&lt;=$F$76,U16&lt;=$F$76),U17,IF(AND(U15&lt;=$F$76,U16&gt;$F$76),$F$76-U15,0))</f>
        <v>0</v>
      </c>
      <c r="V76" s="64"/>
      <c r="W76" s="64">
        <f>IF(AND(W15&lt;=$F$76,W16&lt;=$F$76),W17,IF(AND(W15&lt;=$F$76,W16&gt;$F$76),$F$76-W15,0))</f>
        <v>0</v>
      </c>
      <c r="X76" s="64"/>
      <c r="Y76" s="64">
        <f>IF(AND(Y15&lt;=$F$76,Y16&lt;=$F$76),Y17,IF(AND(Y15&lt;=$F$76,Y16&gt;$F$76),$F$76-Y15,0))</f>
        <v>0</v>
      </c>
      <c r="Z76" s="64"/>
      <c r="AA76" s="64">
        <f>IF(AND(AA15&lt;=$F$76,AA16&lt;=$F$76),AA17,IF(AND(AA15&lt;=$F$76,AA16&gt;$F$76),$F$76-AA15,0))</f>
        <v>0</v>
      </c>
      <c r="AB76" s="64"/>
      <c r="AC76" s="64">
        <f>IF(AND(AC15&lt;=$F$76,AC16&lt;=$F$76),AC17,IF(AND(AC15&lt;=$F$76,AC16&gt;$F$76),$F$76-AC15,0))</f>
        <v>0</v>
      </c>
      <c r="AD76" s="64"/>
      <c r="AE76" s="64">
        <f>IF(AND(AE15&lt;=$F$76,AE16&lt;=$F$76),AE17,IF(AND(AE15&lt;=$F$76,AE16&gt;$F$76),$F$76-AE15,0))</f>
        <v>0</v>
      </c>
      <c r="AF76" s="64"/>
      <c r="AG76" s="64">
        <f>IF(AND(AG15&lt;=$F$76,AG16&lt;=$F$76),AG17,IF(AND(AG15&lt;=$F$76,AG16&gt;$F$76),$F$76-AG15,0))</f>
        <v>0</v>
      </c>
      <c r="AH76" s="64"/>
      <c r="AI76" s="64">
        <f>IF(AND(AI15&lt;=$F$76,AI16&lt;=$F$76),AI17,IF(AND(AI15&lt;=$F$76,AI16&gt;$F$76),$F$76-AI15,0))</f>
        <v>0</v>
      </c>
      <c r="AJ76" s="64"/>
      <c r="AK76" s="64">
        <f>IF(AND(AK15&lt;=$F$76,AK16&lt;=$F$76),AK17,IF(AND(AK15&lt;=$F$76,AK16&gt;$F$76),$F$76-AK15,0))</f>
        <v>0</v>
      </c>
      <c r="AL76" s="64"/>
      <c r="AM76" s="64">
        <f>IF(AND(AM15&lt;=$F$76,AM16&lt;=$F$76),AM17,IF(AND(AM15&lt;=$F$76,AM16&gt;$F$76),$F$76-AM15,0))</f>
        <v>0</v>
      </c>
      <c r="AN76" s="64"/>
      <c r="AO76" s="64">
        <f>IF(AND(AO15&lt;=$F$76,AO16&lt;=$F$76),AO17,IF(AND(AO15&lt;=$F$76,AO16&gt;$F$76),$F$76-AO15,0))</f>
        <v>0</v>
      </c>
      <c r="AP76" s="64"/>
      <c r="AQ76" s="64">
        <f>IF(AND(AQ15&lt;=$F$76,AQ16&lt;=$F$76),AQ17,IF(AND(AQ15&lt;=$F$76,AQ16&gt;$F$76),$F$76-AQ15,0))</f>
        <v>0</v>
      </c>
      <c r="AR76" s="64"/>
      <c r="AS76" s="64">
        <f>IF(AND(AS15&lt;=$F$76,AS16&lt;=$F$76),AS17,IF(AND(AS15&lt;=$F$76,AS16&gt;$F$76),$F$76-AS15,0))</f>
        <v>0</v>
      </c>
      <c r="AT76" s="64"/>
      <c r="AU76" s="64">
        <f>IF(AND(AU15&lt;=$F$76,AU16&lt;=$F$76),AU17,IF(AND(AU15&lt;=$F$76,AU16&gt;$F$76),$F$76-AU15,0))</f>
        <v>0</v>
      </c>
      <c r="AV76" s="64"/>
      <c r="AW76" s="64">
        <f>IF(AND(AW15&lt;=$F$76,AW16&lt;=$F$76),AW17,IF(AND(AW15&lt;=$F$76,AW16&gt;$F$76),$F$76-AW15,0))</f>
        <v>0</v>
      </c>
      <c r="AX76" s="64"/>
      <c r="AY76" s="64">
        <f>IF(AND(AY15&lt;=$F$76,AY16&lt;=$F$76),AY17,IF(AND(AY15&lt;=$F$76,AY16&gt;$F$76),$F$76-AY15,0))</f>
        <v>0</v>
      </c>
      <c r="AZ76" s="64"/>
      <c r="BA76" s="64">
        <f>IF(AND(BA15&lt;=$F$76,BA16&lt;=$F$76),BA17,IF(AND(BA15&lt;=$F$76,BA16&gt;$F$76),$F$76-BA15,0))</f>
        <v>0</v>
      </c>
      <c r="BB76" s="64"/>
      <c r="BC76" s="64">
        <f>IF(AND(BC15&lt;=$F$76,BC16&lt;=$F$76),BC17,IF(AND(BC15&lt;=$F$76,BC16&gt;$F$76),$F$76-BC15,0))</f>
        <v>0</v>
      </c>
      <c r="BD76" s="64"/>
      <c r="BE76" s="64">
        <f>IF(AND(BE15&lt;=$F$76,BE16&lt;=$F$76),BE17,IF(AND(BE15&lt;=$F$76,BE16&gt;$F$76),$F$76-BE15,0))</f>
        <v>0</v>
      </c>
      <c r="BF76" s="64"/>
      <c r="BG76" s="64">
        <f>IF(AND(BG15&lt;=$F$76,BG16&lt;=$F$76),BG17,IF(AND(BG15&lt;=$F$76,BG16&gt;$F$76),$F$76-BG15,0))</f>
        <v>0</v>
      </c>
      <c r="BH76" s="64"/>
      <c r="BI76" s="64">
        <f>IF(AND(BI15&lt;=$F$76,BI16&lt;=$F$76),BI17,IF(AND(BI15&lt;=$F$76,BI16&gt;$F$76),$F$76-BI15,0))</f>
        <v>0</v>
      </c>
      <c r="BJ76" s="64"/>
      <c r="BK76" s="64">
        <f>IF(AND(BK15&lt;=$F$76,BK16&lt;=$F$76),BK17,IF(AND(BK15&lt;=$F$76,BK16&gt;$F$76),$F$76-BK15,0))</f>
        <v>0</v>
      </c>
      <c r="BL76" s="64"/>
      <c r="BM76" s="64">
        <f>IF(AND(BM15&lt;=$F$76,BM16&lt;=$F$76),BM17,IF(AND(BM15&lt;=$F$76,BM16&gt;$F$76),$F$76-BM15,0))</f>
        <v>0</v>
      </c>
      <c r="BN76" s="64"/>
      <c r="BO76" s="64">
        <f>IF(AND(BO15&lt;=$F$76,BO16&lt;=$F$76),BO17,IF(AND(BO15&lt;=$F$76,BO16&gt;$F$76),$F$76-BO15,0))</f>
        <v>0</v>
      </c>
      <c r="BP76" s="64"/>
      <c r="BQ76" s="64">
        <f>IF(AND(BQ15&lt;=$F$76,BQ16&lt;=$F$76),BQ17,IF(AND(BQ15&lt;=$F$76,BQ16&gt;$F$76),$F$76-BQ15,0))</f>
        <v>0</v>
      </c>
      <c r="BR76" s="64"/>
      <c r="BS76" s="65">
        <f t="shared" si="7"/>
        <v>0</v>
      </c>
    </row>
    <row r="77" spans="3:72" hidden="1" x14ac:dyDescent="0.25">
      <c r="C77" s="240"/>
      <c r="D77" s="241"/>
      <c r="E77" s="66"/>
      <c r="F77" s="67">
        <v>40</v>
      </c>
      <c r="G77" s="68">
        <f>IF(AND(G15&lt;=$F$77,G16&lt;=$F$77),G17,IF(AND(G15&lt;=$F$77,G16&gt;$F$77),$F$77-G15,0))-G76</f>
        <v>0</v>
      </c>
      <c r="H77" s="68"/>
      <c r="I77" s="68">
        <f>IF(AND(I15&lt;=$F$77,I16&lt;=$F$77),I17,IF(AND(I15&lt;=$F$77,I16&gt;$F$77),$F$77-I15,0))-I76</f>
        <v>0</v>
      </c>
      <c r="J77" s="68"/>
      <c r="K77" s="68">
        <f>IF(AND(K15&lt;=$F$77,K16&lt;=$F$77),K17,IF(AND(K15&lt;=$F$77,K16&gt;$F$77),$F$77-K15,0))-K76</f>
        <v>0</v>
      </c>
      <c r="L77" s="68"/>
      <c r="M77" s="68">
        <f>IF(AND(M15&lt;=$F$77,M16&lt;=$F$77),M17,IF(AND(M15&lt;=$F$77,M16&gt;$F$77),$F$77-M15,0))-M76</f>
        <v>0</v>
      </c>
      <c r="N77" s="68"/>
      <c r="O77" s="68">
        <f>IF(AND(O15&lt;=$F$77,O16&lt;=$F$77),O17,IF(AND(O15&lt;=$F$77,O16&gt;$F$77),$F$77-O15,0))-O76</f>
        <v>0</v>
      </c>
      <c r="P77" s="68"/>
      <c r="Q77" s="68">
        <f>IF(AND(Q15&lt;=$F$77,Q16&lt;=$F$77),Q17,IF(AND(Q15&lt;=$F$77,Q16&gt;$F$77),$F$77-Q15,0))-Q76</f>
        <v>0</v>
      </c>
      <c r="R77" s="68"/>
      <c r="S77" s="68">
        <f>IF(AND(S15&lt;=$F$77,S16&lt;=$F$77),S17,IF(AND(S15&lt;=$F$77,S16&gt;$F$77),$F$77-S15,0))-S76</f>
        <v>0</v>
      </c>
      <c r="T77" s="68"/>
      <c r="U77" s="68">
        <f>IF(AND(U15&lt;=$F$77,U16&lt;=$F$77),U17,IF(AND(U15&lt;=$F$77,U16&gt;$F$77),$F$77-U15,0))-U76</f>
        <v>0</v>
      </c>
      <c r="V77" s="68"/>
      <c r="W77" s="68">
        <f>IF(AND(W15&lt;=$F$77,W16&lt;=$F$77),W17,IF(AND(W15&lt;=$F$77,W16&gt;$F$77),$F$77-W15,0))-W76</f>
        <v>0</v>
      </c>
      <c r="X77" s="68"/>
      <c r="Y77" s="68">
        <f>IF(AND(Y15&lt;=$F$77,Y16&lt;=$F$77),Y17,IF(AND(Y15&lt;=$F$77,Y16&gt;$F$77),$F$77-Y15,0))-Y76</f>
        <v>0</v>
      </c>
      <c r="Z77" s="68"/>
      <c r="AA77" s="68">
        <f>IF(AND(AA15&lt;=$F$77,AA16&lt;=$F$77),AA17,IF(AND(AA15&lt;=$F$77,AA16&gt;$F$77),$F$77-AA15,0))-AA76</f>
        <v>0</v>
      </c>
      <c r="AB77" s="68"/>
      <c r="AC77" s="68">
        <f>IF(AND(AC15&lt;=$F$77,AC16&lt;=$F$77),AC17,IF(AND(AC15&lt;=$F$77,AC16&gt;$F$77),$F$77-AC15,0))-AC76</f>
        <v>0</v>
      </c>
      <c r="AD77" s="68"/>
      <c r="AE77" s="68">
        <f>IF(AND(AE15&lt;=$F$77,AE16&lt;=$F$77),AE17,IF(AND(AE15&lt;=$F$77,AE16&gt;$F$77),$F$77-AE15,0))-AE76</f>
        <v>0</v>
      </c>
      <c r="AF77" s="68"/>
      <c r="AG77" s="68">
        <f>IF(AND(AG15&lt;=$F$77,AG16&lt;=$F$77),AG17,IF(AND(AG15&lt;=$F$77,AG16&gt;$F$77),$F$77-AG15,0))-AG76</f>
        <v>0</v>
      </c>
      <c r="AH77" s="68"/>
      <c r="AI77" s="68">
        <f>IF(AND(AI15&lt;=$F$77,AI16&lt;=$F$77),AI17,IF(AND(AI15&lt;=$F$77,AI16&gt;$F$77),$F$77-AI15,0))-AI76</f>
        <v>0</v>
      </c>
      <c r="AJ77" s="68"/>
      <c r="AK77" s="68">
        <f>IF(AND(AK15&lt;=$F$77,AK16&lt;=$F$77),AK17,IF(AND(AK15&lt;=$F$77,AK16&gt;$F$77),$F$77-AK15,0))-AK76</f>
        <v>0</v>
      </c>
      <c r="AL77" s="68"/>
      <c r="AM77" s="68">
        <f>IF(AND(AM15&lt;=$F$77,AM16&lt;=$F$77),AM17,IF(AND(AM15&lt;=$F$77,AM16&gt;$F$77),$F$77-AM15,0))-AM76</f>
        <v>0</v>
      </c>
      <c r="AN77" s="68"/>
      <c r="AO77" s="68">
        <f>IF(AND(AO15&lt;=$F$77,AO16&lt;=$F$77),AO17,IF(AND(AO15&lt;=$F$77,AO16&gt;$F$77),$F$77-AO15,0))-AO76</f>
        <v>0</v>
      </c>
      <c r="AP77" s="68"/>
      <c r="AQ77" s="68">
        <f>IF(AND(AQ15&lt;=$F$77,AQ16&lt;=$F$77),AQ17,IF(AND(AQ15&lt;=$F$77,AQ16&gt;$F$77),$F$77-AQ15,0))-AQ76</f>
        <v>0</v>
      </c>
      <c r="AR77" s="68"/>
      <c r="AS77" s="68">
        <f>IF(AND(AS15&lt;=$F$77,AS16&lt;=$F$77),AS17,IF(AND(AS15&lt;=$F$77,AS16&gt;$F$77),$F$77-AS15,0))-AS76</f>
        <v>0</v>
      </c>
      <c r="AT77" s="68"/>
      <c r="AU77" s="68">
        <f>IF(AND(AU15&lt;=$F$77,AU16&lt;=$F$77),AU17,IF(AND(AU15&lt;=$F$77,AU16&gt;$F$77),$F$77-AU15,0))-AU76</f>
        <v>0</v>
      </c>
      <c r="AV77" s="68"/>
      <c r="AW77" s="68">
        <f>IF(AND(AW15&lt;=$F$77,AW16&lt;=$F$77),AW17,IF(AND(AW15&lt;=$F$77,AW16&gt;$F$77),$F$77-AW15,0))-AW76</f>
        <v>0</v>
      </c>
      <c r="AX77" s="68"/>
      <c r="AY77" s="68">
        <f>IF(AND(AY15&lt;=$F$77,AY16&lt;=$F$77),AY17,IF(AND(AY15&lt;=$F$77,AY16&gt;$F$77),$F$77-AY15,0))-AY76</f>
        <v>0</v>
      </c>
      <c r="AZ77" s="68"/>
      <c r="BA77" s="68">
        <f>IF(AND(BA15&lt;=$F$77,BA16&lt;=$F$77),BA17,IF(AND(BA15&lt;=$F$77,BA16&gt;$F$77),$F$77-BA15,0))-BA76</f>
        <v>0</v>
      </c>
      <c r="BB77" s="68"/>
      <c r="BC77" s="68">
        <f>IF(AND(BC15&lt;=$F$77,BC16&lt;=$F$77),BC17,IF(AND(BC15&lt;=$F$77,BC16&gt;$F$77),$F$77-BC15,0))-BC76</f>
        <v>0</v>
      </c>
      <c r="BD77" s="68"/>
      <c r="BE77" s="68">
        <f>IF(AND(BE15&lt;=$F$77,BE16&lt;=$F$77),BE17,IF(AND(BE15&lt;=$F$77,BE16&gt;$F$77),$F$77-BE15,0))-BE76</f>
        <v>0</v>
      </c>
      <c r="BF77" s="68"/>
      <c r="BG77" s="68">
        <f>IF(AND(BG15&lt;=$F$77,BG16&lt;=$F$77),BG17,IF(AND(BG15&lt;=$F$77,BG16&gt;$F$77),$F$77-BG15,0))-BG76</f>
        <v>0</v>
      </c>
      <c r="BH77" s="68"/>
      <c r="BI77" s="68">
        <f>IF(AND(BI15&lt;=$F$77,BI16&lt;=$F$77),BI17,IF(AND(BI15&lt;=$F$77,BI16&gt;$F$77),$F$77-BI15,0))-BI76</f>
        <v>0</v>
      </c>
      <c r="BJ77" s="68"/>
      <c r="BK77" s="68">
        <f>IF(AND(BK15&lt;=$F$77,BK16&lt;=$F$77),BK17,IF(AND(BK15&lt;=$F$77,BK16&gt;$F$77),$F$77-BK15,0))-BK76</f>
        <v>0</v>
      </c>
      <c r="BL77" s="68"/>
      <c r="BM77" s="68">
        <f>IF(AND(BM15&lt;=$F$77,BM16&lt;=$F$77),BM17,IF(AND(BM15&lt;=$F$77,BM16&gt;$F$77),$F$77-BM15,0))-BM76</f>
        <v>0</v>
      </c>
      <c r="BN77" s="68"/>
      <c r="BO77" s="68">
        <f>IF(AND(BO15&lt;=$F$77,BO16&lt;=$F$77),BO17,IF(AND(BO15&lt;=$F$77,BO16&gt;$F$77),$F$77-BO15,0))-BO76</f>
        <v>0</v>
      </c>
      <c r="BP77" s="68"/>
      <c r="BQ77" s="68">
        <f>IF(AND(BQ15&lt;=$F$77,BQ16&lt;=$F$77),BQ17,IF(AND(BQ15&lt;=$F$77,BQ16&gt;$F$77),$F$77-BQ15,0))-BQ76</f>
        <v>0</v>
      </c>
      <c r="BR77" s="68"/>
      <c r="BS77" s="69">
        <f t="shared" si="7"/>
        <v>0</v>
      </c>
    </row>
    <row r="78" spans="3:72" hidden="1" x14ac:dyDescent="0.25">
      <c r="C78" s="240"/>
      <c r="D78" s="241"/>
      <c r="E78" s="66"/>
      <c r="F78" s="67">
        <v>2000</v>
      </c>
      <c r="G78" s="68">
        <f>IF(AND(G15&lt;=$F$78,G16&lt;=$F$78),G17,IF(AND(G15&lt;=$F$78,G16&gt;$F$78),$F$78-G15,0))-G77-G76</f>
        <v>0</v>
      </c>
      <c r="H78" s="68"/>
      <c r="I78" s="68">
        <f>IF(AND(I15&lt;=$F$78,I16&lt;=$F$78),I17,IF(AND(I15&lt;=$F$78,I16&gt;$F$78),$F$78-I15,0))-I77-I76</f>
        <v>0</v>
      </c>
      <c r="J78" s="68"/>
      <c r="K78" s="68">
        <f>IF(AND(K15&lt;=$F$78,K16&lt;=$F$78),K17,IF(AND(K15&lt;=$F$78,K16&gt;$F$78),$F$78-K15,0))-K77-K76</f>
        <v>0</v>
      </c>
      <c r="L78" s="68"/>
      <c r="M78" s="68">
        <f>IF(AND(M15&lt;=$F$78,M16&lt;=$F$78),M17,IF(AND(M15&lt;=$F$78,M16&gt;$F$78),$F$78-M15,0))-M77-M76</f>
        <v>0</v>
      </c>
      <c r="N78" s="68"/>
      <c r="O78" s="68">
        <f>IF(AND(O15&lt;=$F$78,O16&lt;=$F$78),O17,IF(AND(O15&lt;=$F$78,O16&gt;$F$78),$F$78-O15,0))-O77-O76</f>
        <v>0</v>
      </c>
      <c r="P78" s="68"/>
      <c r="Q78" s="68">
        <f>IF(AND(Q15&lt;=$F$78,Q16&lt;=$F$78),Q17,IF(AND(Q15&lt;=$F$78,Q16&gt;$F$78),$F$78-Q15,0))-Q77-Q76</f>
        <v>0</v>
      </c>
      <c r="R78" s="68"/>
      <c r="S78" s="68">
        <f>IF(AND(S15&lt;=$F$78,S16&lt;=$F$78),S17,IF(AND(S15&lt;=$F$78,S16&gt;$F$78),$F$78-S15,0))-S77-S76</f>
        <v>0</v>
      </c>
      <c r="T78" s="68"/>
      <c r="U78" s="68">
        <f>IF(AND(U15&lt;=$F$78,U16&lt;=$F$78),U17,IF(AND(U15&lt;=$F$78,U16&gt;$F$78),$F$78-U15,0))-U77-U76</f>
        <v>0</v>
      </c>
      <c r="V78" s="68"/>
      <c r="W78" s="68">
        <f>IF(AND(W15&lt;=$F$78,W16&lt;=$F$78),W17,IF(AND(W15&lt;=$F$78,W16&gt;$F$78),$F$78-W15,0))-W77-W76</f>
        <v>0</v>
      </c>
      <c r="X78" s="68"/>
      <c r="Y78" s="68">
        <f>IF(AND(Y15&lt;=$F$78,Y16&lt;=$F$78),Y17,IF(AND(Y15&lt;=$F$78,Y16&gt;$F$78),$F$78-Y15,0))-Y77-Y76</f>
        <v>0</v>
      </c>
      <c r="Z78" s="68"/>
      <c r="AA78" s="68">
        <f>IF(AND(AA15&lt;=$F$78,AA16&lt;=$F$78),AA17,IF(AND(AA15&lt;=$F$78,AA16&gt;$F$78),$F$78-AA15,0))-AA77-AA76</f>
        <v>0</v>
      </c>
      <c r="AB78" s="68"/>
      <c r="AC78" s="68">
        <f>IF(AND(AC15&lt;=$F$78,AC16&lt;=$F$78),AC17,IF(AND(AC15&lt;=$F$78,AC16&gt;$F$78),$F$78-AC15,0))-AC77-AC76</f>
        <v>0</v>
      </c>
      <c r="AD78" s="68"/>
      <c r="AE78" s="68">
        <f>IF(AND(AE15&lt;=$F$78,AE16&lt;=$F$78),AE17,IF(AND(AE15&lt;=$F$78,AE16&gt;$F$78),$F$78-AE15,0))-AE77-AE76</f>
        <v>0</v>
      </c>
      <c r="AF78" s="68"/>
      <c r="AG78" s="68">
        <f>IF(AND(AG15&lt;=$F$78,AG16&lt;=$F$78),AG17,IF(AND(AG15&lt;=$F$78,AG16&gt;$F$78),$F$78-AG15,0))-AG77-AG76</f>
        <v>0</v>
      </c>
      <c r="AH78" s="68"/>
      <c r="AI78" s="68">
        <f>IF(AND(AI15&lt;=$F$78,AI16&lt;=$F$78),AI17,IF(AND(AI15&lt;=$F$78,AI16&gt;$F$78),$F$78-AI15,0))-AI77-AI76</f>
        <v>0</v>
      </c>
      <c r="AJ78" s="68"/>
      <c r="AK78" s="68">
        <f>IF(AND(AK15&lt;=$F$78,AK16&lt;=$F$78),AK17,IF(AND(AK15&lt;=$F$78,AK16&gt;$F$78),$F$78-AK15,0))-AK77-AK76</f>
        <v>0</v>
      </c>
      <c r="AL78" s="68"/>
      <c r="AM78" s="68">
        <f>IF(AND(AM15&lt;=$F$78,AM16&lt;=$F$78),AM17,IF(AND(AM15&lt;=$F$78,AM16&gt;$F$78),$F$78-AM15,0))-AM77-AM76</f>
        <v>0</v>
      </c>
      <c r="AN78" s="68"/>
      <c r="AO78" s="68">
        <f>IF(AND(AO15&lt;=$F$78,AO16&lt;=$F$78),AO17,IF(AND(AO15&lt;=$F$78,AO16&gt;$F$78),$F$78-AO15,0))-AO77-AO76</f>
        <v>0</v>
      </c>
      <c r="AP78" s="68"/>
      <c r="AQ78" s="68">
        <f>IF(AND(AQ15&lt;=$F$78,AQ16&lt;=$F$78),AQ17,IF(AND(AQ15&lt;=$F$78,AQ16&gt;$F$78),$F$78-AQ15,0))-AQ77-AQ76</f>
        <v>0</v>
      </c>
      <c r="AR78" s="68"/>
      <c r="AS78" s="68">
        <f>IF(AND(AS15&lt;=$F$78,AS16&lt;=$F$78),AS17,IF(AND(AS15&lt;=$F$78,AS16&gt;$F$78),$F$78-AS15,0))-AS77-AS76</f>
        <v>0</v>
      </c>
      <c r="AT78" s="68"/>
      <c r="AU78" s="68">
        <f>IF(AND(AU15&lt;=$F$78,AU16&lt;=$F$78),AU17,IF(AND(AU15&lt;=$F$78,AU16&gt;$F$78),$F$78-AU15,0))-AU77-AU76</f>
        <v>0</v>
      </c>
      <c r="AV78" s="68"/>
      <c r="AW78" s="68">
        <f>IF(AND(AW15&lt;=$F$78,AW16&lt;=$F$78),AW17,IF(AND(AW15&lt;=$F$78,AW16&gt;$F$78),$F$78-AW15,0))-AW77-AW76</f>
        <v>0</v>
      </c>
      <c r="AX78" s="68"/>
      <c r="AY78" s="68">
        <f>IF(AND(AY15&lt;=$F$78,AY16&lt;=$F$78),AY17,IF(AND(AY15&lt;=$F$78,AY16&gt;$F$78),$F$78-AY15,0))-AY77-AY76</f>
        <v>0</v>
      </c>
      <c r="AZ78" s="68"/>
      <c r="BA78" s="68">
        <f>IF(AND(BA15&lt;=$F$78,BA16&lt;=$F$78),BA17,IF(AND(BA15&lt;=$F$78,BA16&gt;$F$78),$F$78-BA15,0))-BA77-BA76</f>
        <v>0</v>
      </c>
      <c r="BB78" s="68"/>
      <c r="BC78" s="68">
        <f>IF(AND(BC15&lt;=$F$78,BC16&lt;=$F$78),BC17,IF(AND(BC15&lt;=$F$78,BC16&gt;$F$78),$F$78-BC15,0))-BC77-BC76</f>
        <v>0</v>
      </c>
      <c r="BD78" s="68"/>
      <c r="BE78" s="68">
        <f>IF(AND(BE15&lt;=$F$78,BE16&lt;=$F$78),BE17,IF(AND(BE15&lt;=$F$78,BE16&gt;$F$78),$F$78-BE15,0))-BE77-BE76</f>
        <v>0</v>
      </c>
      <c r="BF78" s="68"/>
      <c r="BG78" s="68">
        <f>IF(AND(BG15&lt;=$F$78,BG16&lt;=$F$78),BG17,IF(AND(BG15&lt;=$F$78,BG16&gt;$F$78),$F$78-BG15,0))-BG77-BG76</f>
        <v>0</v>
      </c>
      <c r="BH78" s="68"/>
      <c r="BI78" s="68">
        <f>IF(AND(BI15&lt;=$F$78,BI16&lt;=$F$78),BI17,IF(AND(BI15&lt;=$F$78,BI16&gt;$F$78),$F$78-BI15,0))-BI77-BI76</f>
        <v>0</v>
      </c>
      <c r="BJ78" s="68"/>
      <c r="BK78" s="68">
        <f>IF(AND(BK15&lt;=$F$78,BK16&lt;=$F$78),BK17,IF(AND(BK15&lt;=$F$78,BK16&gt;$F$78),$F$78-BK15,0))-BK77-BK76</f>
        <v>0</v>
      </c>
      <c r="BL78" s="68"/>
      <c r="BM78" s="68">
        <f>IF(AND(BM15&lt;=$F$78,BM16&lt;=$F$78),BM17,IF(AND(BM15&lt;=$F$78,BM16&gt;$F$78),$F$78-BM15,0))-BM77-BM76</f>
        <v>0</v>
      </c>
      <c r="BN78" s="68"/>
      <c r="BO78" s="68">
        <f>IF(AND(BO15&lt;=$F$78,BO16&lt;=$F$78),BO17,IF(AND(BO15&lt;=$F$78,BO16&gt;$F$78),$F$78-BO15,0))-BO77-BO76</f>
        <v>0</v>
      </c>
      <c r="BP78" s="68"/>
      <c r="BQ78" s="68">
        <f>IF(AND(BQ15&lt;=$F$78,BQ16&lt;=$F$78),BQ17,IF(AND(BQ15&lt;=$F$78,BQ16&gt;$F$78),$F$78-BQ15,0))-BQ77-BQ76</f>
        <v>0</v>
      </c>
      <c r="BR78" s="68"/>
      <c r="BS78" s="69">
        <f t="shared" si="7"/>
        <v>0</v>
      </c>
    </row>
    <row r="79" spans="3:72" hidden="1" x14ac:dyDescent="0.25">
      <c r="C79" s="240"/>
      <c r="D79" s="241"/>
      <c r="E79" s="70"/>
      <c r="F79" s="71" t="s">
        <v>69</v>
      </c>
      <c r="G79" s="72">
        <f>SUM(G76:G78)</f>
        <v>0</v>
      </c>
      <c r="H79" s="72"/>
      <c r="I79" s="72">
        <f>SUM(I76:I78)</f>
        <v>0</v>
      </c>
      <c r="J79" s="72"/>
      <c r="K79" s="72">
        <f>SUM(K76:K78)</f>
        <v>0</v>
      </c>
      <c r="L79" s="72"/>
      <c r="M79" s="72">
        <f>SUM(M76:M78)</f>
        <v>0</v>
      </c>
      <c r="N79" s="72"/>
      <c r="O79" s="72">
        <f>SUM(O76:O78)</f>
        <v>0</v>
      </c>
      <c r="P79" s="72"/>
      <c r="Q79" s="72">
        <f>SUM(Q76:Q78)</f>
        <v>0</v>
      </c>
      <c r="R79" s="72"/>
      <c r="S79" s="72">
        <f>SUM(S76:S78)</f>
        <v>0</v>
      </c>
      <c r="T79" s="72"/>
      <c r="U79" s="72">
        <f>SUM(U76:U78)</f>
        <v>0</v>
      </c>
      <c r="V79" s="72"/>
      <c r="W79" s="72">
        <f>SUM(W76:W78)</f>
        <v>0</v>
      </c>
      <c r="X79" s="72"/>
      <c r="Y79" s="72">
        <f>SUM(Y76:Y78)</f>
        <v>0</v>
      </c>
      <c r="Z79" s="72"/>
      <c r="AA79" s="72">
        <f>SUM(AA76:AA78)</f>
        <v>0</v>
      </c>
      <c r="AB79" s="72"/>
      <c r="AC79" s="72">
        <f>SUM(AC76:AC78)</f>
        <v>0</v>
      </c>
      <c r="AD79" s="72"/>
      <c r="AE79" s="72">
        <f>SUM(AE76:AE78)</f>
        <v>0</v>
      </c>
      <c r="AF79" s="72"/>
      <c r="AG79" s="72">
        <f>SUM(AG76:AG78)</f>
        <v>0</v>
      </c>
      <c r="AH79" s="72"/>
      <c r="AI79" s="72">
        <f>SUM(AI76:AI78)</f>
        <v>0</v>
      </c>
      <c r="AJ79" s="72"/>
      <c r="AK79" s="72">
        <f>SUM(AK76:AK78)</f>
        <v>0</v>
      </c>
      <c r="AL79" s="72"/>
      <c r="AM79" s="72">
        <f>SUM(AM76:AM78)</f>
        <v>0</v>
      </c>
      <c r="AN79" s="72"/>
      <c r="AO79" s="72">
        <f>SUM(AO76:AO78)</f>
        <v>0</v>
      </c>
      <c r="AP79" s="72"/>
      <c r="AQ79" s="72">
        <f>SUM(AQ76:AQ78)</f>
        <v>0</v>
      </c>
      <c r="AR79" s="72"/>
      <c r="AS79" s="72">
        <f>SUM(AS76:AS78)</f>
        <v>0</v>
      </c>
      <c r="AT79" s="72"/>
      <c r="AU79" s="72">
        <f>SUM(AU76:AU78)</f>
        <v>0</v>
      </c>
      <c r="AV79" s="72"/>
      <c r="AW79" s="72">
        <f>SUM(AW76:AW78)</f>
        <v>0</v>
      </c>
      <c r="AX79" s="72"/>
      <c r="AY79" s="72">
        <f>SUM(AY76:AY78)</f>
        <v>0</v>
      </c>
      <c r="AZ79" s="72"/>
      <c r="BA79" s="72">
        <f>SUM(BA76:BA78)</f>
        <v>0</v>
      </c>
      <c r="BB79" s="72"/>
      <c r="BC79" s="72">
        <f>SUM(BC76:BC78)</f>
        <v>0</v>
      </c>
      <c r="BD79" s="72"/>
      <c r="BE79" s="72">
        <f>SUM(BE76:BE78)</f>
        <v>0</v>
      </c>
      <c r="BF79" s="72"/>
      <c r="BG79" s="72">
        <f>SUM(BG76:BG78)</f>
        <v>0</v>
      </c>
      <c r="BH79" s="72"/>
      <c r="BI79" s="72">
        <f>SUM(BI76:BI78)</f>
        <v>0</v>
      </c>
      <c r="BJ79" s="72"/>
      <c r="BK79" s="72">
        <f>SUM(BK76:BK78)</f>
        <v>0</v>
      </c>
      <c r="BL79" s="72"/>
      <c r="BM79" s="72">
        <f>SUM(BM76:BM78)</f>
        <v>0</v>
      </c>
      <c r="BN79" s="72"/>
      <c r="BO79" s="72">
        <f>SUM(BO76:BO78)</f>
        <v>0</v>
      </c>
      <c r="BP79" s="72"/>
      <c r="BQ79" s="72">
        <f>SUM(BQ76:BQ78)</f>
        <v>0</v>
      </c>
      <c r="BR79" s="72"/>
      <c r="BS79" s="73">
        <f t="shared" si="7"/>
        <v>0</v>
      </c>
    </row>
    <row r="80" spans="3:72" hidden="1" x14ac:dyDescent="0.25">
      <c r="C80" s="240"/>
      <c r="D80" s="241" t="s">
        <v>71</v>
      </c>
      <c r="E80" s="62"/>
      <c r="F80" s="63">
        <v>100</v>
      </c>
      <c r="G80" s="64">
        <f>IF(AND(G18&lt;=$F$80,G19&lt;=$F$80),G20,IF(AND(G18&lt;=$F$80,G19&gt;$F$80),$F$80-G18,0))</f>
        <v>0</v>
      </c>
      <c r="H80" s="64"/>
      <c r="I80" s="64">
        <f>IF(AND(I18&lt;=$F$80,I19&lt;=$F$80),I20,IF(AND(I18&lt;=$F$80,I19&gt;$F$80),$F$80-I18,0))</f>
        <v>0</v>
      </c>
      <c r="J80" s="64"/>
      <c r="K80" s="64">
        <f>IF(AND(K18&lt;=$F$80,K19&lt;=$F$80),K20,IF(AND(K18&lt;=$F$80,K19&gt;$F$80),$F$80-K18,0))</f>
        <v>0</v>
      </c>
      <c r="L80" s="64"/>
      <c r="M80" s="64">
        <f>IF(AND(M18&lt;=$F$80,M19&lt;=$F$80),M20,IF(AND(M18&lt;=$F$80,M19&gt;$F$80),$F$80-M18,0))</f>
        <v>0</v>
      </c>
      <c r="N80" s="64"/>
      <c r="O80" s="64">
        <f>IF(AND(O18&lt;=$F$80,O19&lt;=$F$80),O20,IF(AND(O18&lt;=$F$80,O19&gt;$F$80),$F$80-O18,0))</f>
        <v>0</v>
      </c>
      <c r="P80" s="64"/>
      <c r="Q80" s="64">
        <f>IF(AND(Q18&lt;=$F$80,Q19&lt;=$F$80),Q20,IF(AND(Q18&lt;=$F$80,Q19&gt;$F$80),$F$80-Q18,0))</f>
        <v>0</v>
      </c>
      <c r="R80" s="64"/>
      <c r="S80" s="64">
        <f>IF(AND(S18&lt;=$F$80,S19&lt;=$F$80),S20,IF(AND(S18&lt;=$F$80,S19&gt;$F$80),$F$80-S18,0))</f>
        <v>0</v>
      </c>
      <c r="T80" s="64"/>
      <c r="U80" s="64">
        <f>IF(AND(U18&lt;=$F$80,U19&lt;=$F$80),U20,IF(AND(U18&lt;=$F$80,U19&gt;$F$80),$F$80-U18,0))</f>
        <v>0</v>
      </c>
      <c r="V80" s="64"/>
      <c r="W80" s="64">
        <f>IF(AND(W18&lt;=$F$80,W19&lt;=$F$80),W20,IF(AND(W18&lt;=$F$80,W19&gt;$F$80),$F$80-W18,0))</f>
        <v>0</v>
      </c>
      <c r="X80" s="64"/>
      <c r="Y80" s="64">
        <f>IF(AND(Y18&lt;=$F$80,Y19&lt;=$F$80),Y20,IF(AND(Y18&lt;=$F$80,Y19&gt;$F$80),$F$80-Y18,0))</f>
        <v>0</v>
      </c>
      <c r="Z80" s="64"/>
      <c r="AA80" s="64">
        <f>IF(AND(AA18&lt;=$F$80,AA19&lt;=$F$80),AA20,IF(AND(AA18&lt;=$F$80,AA19&gt;$F$80),$F$80-AA18,0))</f>
        <v>0</v>
      </c>
      <c r="AB80" s="64"/>
      <c r="AC80" s="64">
        <f>IF(AND(AC18&lt;=$F$80,AC19&lt;=$F$80),AC20,IF(AND(AC18&lt;=$F$80,AC19&gt;$F$80),$F$80-AC18,0))</f>
        <v>0</v>
      </c>
      <c r="AD80" s="64"/>
      <c r="AE80" s="64">
        <f>IF(AND(AE18&lt;=$F$80,AE19&lt;=$F$80),AE20,IF(AND(AE18&lt;=$F$80,AE19&gt;$F$80),$F$80-AE18,0))</f>
        <v>0</v>
      </c>
      <c r="AF80" s="64"/>
      <c r="AG80" s="64">
        <f>IF(AND(AG18&lt;=$F$80,AG19&lt;=$F$80),AG20,IF(AND(AG18&lt;=$F$80,AG19&gt;$F$80),$F$80-AG18,0))</f>
        <v>0</v>
      </c>
      <c r="AH80" s="64"/>
      <c r="AI80" s="64">
        <f>IF(AND(AI18&lt;=$F$80,AI19&lt;=$F$80),AI20,IF(AND(AI18&lt;=$F$80,AI19&gt;$F$80),$F$80-AI18,0))</f>
        <v>0</v>
      </c>
      <c r="AJ80" s="64"/>
      <c r="AK80" s="64">
        <f>IF(AND(AK18&lt;=$F$80,AK19&lt;=$F$80),AK20,IF(AND(AK18&lt;=$F$80,AK19&gt;$F$80),$F$80-AK18,0))</f>
        <v>0</v>
      </c>
      <c r="AL80" s="64"/>
      <c r="AM80" s="64">
        <f>IF(AND(AM18&lt;=$F$80,AM19&lt;=$F$80),AM20,IF(AND(AM18&lt;=$F$80,AM19&gt;$F$80),$F$80-AM18,0))</f>
        <v>0</v>
      </c>
      <c r="AN80" s="64"/>
      <c r="AO80" s="64">
        <f>IF(AND(AO18&lt;=$F$80,AO19&lt;=$F$80),AO20,IF(AND(AO18&lt;=$F$80,AO19&gt;$F$80),$F$80-AO18,0))</f>
        <v>0</v>
      </c>
      <c r="AP80" s="64"/>
      <c r="AQ80" s="64">
        <f>IF(AND(AQ18&lt;=$F$80,AQ19&lt;=$F$80),AQ20,IF(AND(AQ18&lt;=$F$80,AQ19&gt;$F$80),$F$80-AQ18,0))</f>
        <v>0</v>
      </c>
      <c r="AR80" s="64"/>
      <c r="AS80" s="64">
        <f>IF(AND(AS18&lt;=$F$80,AS19&lt;=$F$80),AS20,IF(AND(AS18&lt;=$F$80,AS19&gt;$F$80),$F$80-AS18,0))</f>
        <v>0</v>
      </c>
      <c r="AT80" s="64"/>
      <c r="AU80" s="64">
        <f>IF(AND(AU18&lt;=$F$80,AU19&lt;=$F$80),AU20,IF(AND(AU18&lt;=$F$80,AU19&gt;$F$80),$F$80-AU18,0))</f>
        <v>0</v>
      </c>
      <c r="AV80" s="64"/>
      <c r="AW80" s="64">
        <f>IF(AND(AW18&lt;=$F$80,AW19&lt;=$F$80),AW20,IF(AND(AW18&lt;=$F$80,AW19&gt;$F$80),$F$80-AW18,0))</f>
        <v>0</v>
      </c>
      <c r="AX80" s="64"/>
      <c r="AY80" s="64">
        <f>IF(AND(AY18&lt;=$F$80,AY19&lt;=$F$80),AY20,IF(AND(AY18&lt;=$F$80,AY19&gt;$F$80),$F$80-AY18,0))</f>
        <v>0</v>
      </c>
      <c r="AZ80" s="64"/>
      <c r="BA80" s="64">
        <f>IF(AND(BA18&lt;=$F$80,BA19&lt;=$F$80),BA20,IF(AND(BA18&lt;=$F$80,BA19&gt;$F$80),$F$80-BA18,0))</f>
        <v>0</v>
      </c>
      <c r="BB80" s="64"/>
      <c r="BC80" s="64">
        <f>IF(AND(BC18&lt;=$F$80,BC19&lt;=$F$80),BC20,IF(AND(BC18&lt;=$F$80,BC19&gt;$F$80),$F$80-BC18,0))</f>
        <v>0</v>
      </c>
      <c r="BD80" s="64"/>
      <c r="BE80" s="64">
        <f>IF(AND(BE18&lt;=$F$80,BE19&lt;=$F$80),BE20,IF(AND(BE18&lt;=$F$80,BE19&gt;$F$80),$F$80-BE18,0))</f>
        <v>0</v>
      </c>
      <c r="BF80" s="64"/>
      <c r="BG80" s="64">
        <f>IF(AND(BG18&lt;=$F$80,BG19&lt;=$F$80),BG20,IF(AND(BG18&lt;=$F$80,BG19&gt;$F$80),$F$80-BG18,0))</f>
        <v>0</v>
      </c>
      <c r="BH80" s="64"/>
      <c r="BI80" s="64">
        <f>IF(AND(BI18&lt;=$F$80,BI19&lt;=$F$80),BI20,IF(AND(BI18&lt;=$F$80,BI19&gt;$F$80),$F$80-BI18,0))</f>
        <v>0</v>
      </c>
      <c r="BJ80" s="64"/>
      <c r="BK80" s="64">
        <f>IF(AND(BK18&lt;=$F$80,BK19&lt;=$F$80),BK20,IF(AND(BK18&lt;=$F$80,BK19&gt;$F$80),$F$80-BK18,0))</f>
        <v>0</v>
      </c>
      <c r="BL80" s="64"/>
      <c r="BM80" s="64">
        <f>IF(AND(BM18&lt;=$F$80,BM19&lt;=$F$80),BM20,IF(AND(BM18&lt;=$F$80,BM19&gt;$F$80),$F$80-BM18,0))</f>
        <v>0</v>
      </c>
      <c r="BN80" s="64"/>
      <c r="BO80" s="64">
        <f>IF(AND(BO18&lt;=$F$80,BO19&lt;=$F$80),BO20,IF(AND(BO18&lt;=$F$80,BO19&gt;$F$80),$F$80-BO18,0))</f>
        <v>0</v>
      </c>
      <c r="BP80" s="64"/>
      <c r="BQ80" s="64">
        <f>IF(AND(BQ18&lt;=$F$80,BQ19&lt;=$F$80),BQ20,IF(AND(BQ18&lt;=$F$80,BQ19&gt;$F$80),$F$80-BQ18,0))</f>
        <v>0</v>
      </c>
      <c r="BR80" s="64"/>
      <c r="BS80" s="65">
        <f t="shared" si="7"/>
        <v>0</v>
      </c>
    </row>
    <row r="81" spans="3:73" hidden="1" x14ac:dyDescent="0.25">
      <c r="C81" s="240"/>
      <c r="D81" s="241"/>
      <c r="E81" s="66"/>
      <c r="F81" s="67">
        <v>200</v>
      </c>
      <c r="G81" s="68">
        <f>IF(AND(G18&lt;=$F$81,G19&lt;=$F$81),G20,IF(AND(G18&lt;=$F$81,G19&gt;$F$81),$F$81-G18,0))-G80</f>
        <v>0</v>
      </c>
      <c r="H81" s="68"/>
      <c r="I81" s="68">
        <f>IF(AND(I18&lt;=$F$81,I19&lt;=$F$81),I20,IF(AND(I18&lt;=$F$81,I19&gt;$F$81),$F$81-I18,0))-I80</f>
        <v>0</v>
      </c>
      <c r="J81" s="68"/>
      <c r="K81" s="68">
        <f>IF(AND(K18&lt;=$F$81,K19&lt;=$F$81),K20,IF(AND(K18&lt;=$F$81,K19&gt;$F$81),$F$81-K18,0))-K80</f>
        <v>0</v>
      </c>
      <c r="L81" s="68"/>
      <c r="M81" s="68">
        <f>IF(AND(M18&lt;=$F$81,M19&lt;=$F$81),M20,IF(AND(M18&lt;=$F$81,M19&gt;$F$81),$F$81-M18,0))-M80</f>
        <v>0</v>
      </c>
      <c r="N81" s="68"/>
      <c r="O81" s="68">
        <f>IF(AND(O18&lt;=$F$81,O19&lt;=$F$81),O20,IF(AND(O18&lt;=$F$81,O19&gt;$F$81),$F$81-O18,0))-O80</f>
        <v>0</v>
      </c>
      <c r="P81" s="68"/>
      <c r="Q81" s="68">
        <f>IF(AND(Q18&lt;=$F$81,Q19&lt;=$F$81),Q20,IF(AND(Q18&lt;=$F$81,Q19&gt;$F$81),$F$81-Q18,0))-Q80</f>
        <v>0</v>
      </c>
      <c r="R81" s="68"/>
      <c r="S81" s="68">
        <f>IF(AND(S18&lt;=$F$81,S19&lt;=$F$81),S20,IF(AND(S18&lt;=$F$81,S19&gt;$F$81),$F$81-S18,0))-S80</f>
        <v>0</v>
      </c>
      <c r="T81" s="68"/>
      <c r="U81" s="68">
        <f>IF(AND(U18&lt;=$F$81,U19&lt;=$F$81),U20,IF(AND(U18&lt;=$F$81,U19&gt;$F$81),$F$81-U18,0))-U80</f>
        <v>0</v>
      </c>
      <c r="V81" s="68"/>
      <c r="W81" s="68">
        <f>IF(AND(W18&lt;=$F$81,W19&lt;=$F$81),W20,IF(AND(W18&lt;=$F$81,W19&gt;$F$81),$F$81-W18,0))-W80</f>
        <v>0</v>
      </c>
      <c r="X81" s="68"/>
      <c r="Y81" s="68">
        <f>IF(AND(Y18&lt;=$F$81,Y19&lt;=$F$81),Y20,IF(AND(Y18&lt;=$F$81,Y19&gt;$F$81),$F$81-Y18,0))-Y80</f>
        <v>0</v>
      </c>
      <c r="Z81" s="68"/>
      <c r="AA81" s="68">
        <f>IF(AND(AA18&lt;=$F$81,AA19&lt;=$F$81),AA20,IF(AND(AA18&lt;=$F$81,AA19&gt;$F$81),$F$81-AA18,0))-AA80</f>
        <v>0</v>
      </c>
      <c r="AB81" s="68"/>
      <c r="AC81" s="68">
        <f>IF(AND(AC18&lt;=$F$81,AC19&lt;=$F$81),AC20,IF(AND(AC18&lt;=$F$81,AC19&gt;$F$81),$F$81-AC18,0))-AC80</f>
        <v>0</v>
      </c>
      <c r="AD81" s="68"/>
      <c r="AE81" s="68">
        <f>IF(AND(AE18&lt;=$F$81,AE19&lt;=$F$81),AE20,IF(AND(AE18&lt;=$F$81,AE19&gt;$F$81),$F$81-AE18,0))-AE80</f>
        <v>0</v>
      </c>
      <c r="AF81" s="68"/>
      <c r="AG81" s="68">
        <f>IF(AND(AG18&lt;=$F$81,AG19&lt;=$F$81),AG20,IF(AND(AG18&lt;=$F$81,AG19&gt;$F$81),$F$81-AG18,0))-AG80</f>
        <v>0</v>
      </c>
      <c r="AH81" s="68"/>
      <c r="AI81" s="68">
        <f>IF(AND(AI18&lt;=$F$81,AI19&lt;=$F$81),AI20,IF(AND(AI18&lt;=$F$81,AI19&gt;$F$81),$F$81-AI18,0))-AI80</f>
        <v>0</v>
      </c>
      <c r="AJ81" s="68"/>
      <c r="AK81" s="68">
        <f>IF(AND(AK18&lt;=$F$81,AK19&lt;=$F$81),AK20,IF(AND(AK18&lt;=$F$81,AK19&gt;$F$81),$F$81-AK18,0))-AK80</f>
        <v>0</v>
      </c>
      <c r="AL81" s="68"/>
      <c r="AM81" s="68">
        <f>IF(AND(AM18&lt;=$F$81,AM19&lt;=$F$81),AM20,IF(AND(AM18&lt;=$F$81,AM19&gt;$F$81),$F$81-AM18,0))-AM80</f>
        <v>0</v>
      </c>
      <c r="AN81" s="68"/>
      <c r="AO81" s="68">
        <f>IF(AND(AO18&lt;=$F$81,AO19&lt;=$F$81),AO20,IF(AND(AO18&lt;=$F$81,AO19&gt;$F$81),$F$81-AO18,0))-AO80</f>
        <v>0</v>
      </c>
      <c r="AP81" s="68"/>
      <c r="AQ81" s="68">
        <f>IF(AND(AQ18&lt;=$F$81,AQ19&lt;=$F$81),AQ20,IF(AND(AQ18&lt;=$F$81,AQ19&gt;$F$81),$F$81-AQ18,0))-AQ80</f>
        <v>0</v>
      </c>
      <c r="AR81" s="68"/>
      <c r="AS81" s="68">
        <f>IF(AND(AS18&lt;=$F$81,AS19&lt;=$F$81),AS20,IF(AND(AS18&lt;=$F$81,AS19&gt;$F$81),$F$81-AS18,0))-AS80</f>
        <v>0</v>
      </c>
      <c r="AT81" s="68"/>
      <c r="AU81" s="68">
        <f>IF(AND(AU18&lt;=$F$81,AU19&lt;=$F$81),AU20,IF(AND(AU18&lt;=$F$81,AU19&gt;$F$81),$F$81-AU18,0))-AU80</f>
        <v>0</v>
      </c>
      <c r="AV81" s="68"/>
      <c r="AW81" s="68">
        <f>IF(AND(AW18&lt;=$F$81,AW19&lt;=$F$81),AW20,IF(AND(AW18&lt;=$F$81,AW19&gt;$F$81),$F$81-AW18,0))-AW80</f>
        <v>0</v>
      </c>
      <c r="AX81" s="68"/>
      <c r="AY81" s="68">
        <f>IF(AND(AY18&lt;=$F$81,AY19&lt;=$F$81),AY20,IF(AND(AY18&lt;=$F$81,AY19&gt;$F$81),$F$81-AY18,0))-AY80</f>
        <v>0</v>
      </c>
      <c r="AZ81" s="68"/>
      <c r="BA81" s="68">
        <f>IF(AND(BA18&lt;=$F$81,BA19&lt;=$F$81),BA20,IF(AND(BA18&lt;=$F$81,BA19&gt;$F$81),$F$81-BA18,0))-BA80</f>
        <v>0</v>
      </c>
      <c r="BB81" s="68"/>
      <c r="BC81" s="68">
        <f>IF(AND(BC18&lt;=$F$81,BC19&lt;=$F$81),BC20,IF(AND(BC18&lt;=$F$81,BC19&gt;$F$81),$F$81-BC18,0))-BC80</f>
        <v>0</v>
      </c>
      <c r="BD81" s="68"/>
      <c r="BE81" s="68">
        <f>IF(AND(BE18&lt;=$F$81,BE19&lt;=$F$81),BE20,IF(AND(BE18&lt;=$F$81,BE19&gt;$F$81),$F$81-BE18,0))-BE80</f>
        <v>0</v>
      </c>
      <c r="BF81" s="68"/>
      <c r="BG81" s="68">
        <f>IF(AND(BG18&lt;=$F$81,BG19&lt;=$F$81),BG20,IF(AND(BG18&lt;=$F$81,BG19&gt;$F$81),$F$81-BG18,0))-BG80</f>
        <v>0</v>
      </c>
      <c r="BH81" s="68"/>
      <c r="BI81" s="68">
        <f>IF(AND(BI18&lt;=$F$81,BI19&lt;=$F$81),BI20,IF(AND(BI18&lt;=$F$81,BI19&gt;$F$81),$F$81-BI18,0))-BI80</f>
        <v>0</v>
      </c>
      <c r="BJ81" s="68"/>
      <c r="BK81" s="68">
        <f>IF(AND(BK18&lt;=$F$81,BK19&lt;=$F$81),BK20,IF(AND(BK18&lt;=$F$81,BK19&gt;$F$81),$F$81-BK18,0))-BK80</f>
        <v>0</v>
      </c>
      <c r="BL81" s="68"/>
      <c r="BM81" s="68">
        <f>IF(AND(BM18&lt;=$F$81,BM19&lt;=$F$81),BM20,IF(AND(BM18&lt;=$F$81,BM19&gt;$F$81),$F$81-BM18,0))-BM80</f>
        <v>0</v>
      </c>
      <c r="BN81" s="68"/>
      <c r="BO81" s="68">
        <f>IF(AND(BO18&lt;=$F$81,BO19&lt;=$F$81),BO20,IF(AND(BO18&lt;=$F$81,BO19&gt;$F$81),$F$81-BO18,0))-BO80</f>
        <v>0</v>
      </c>
      <c r="BP81" s="68"/>
      <c r="BQ81" s="68">
        <f>IF(AND(BQ18&lt;=$F$81,BQ19&lt;=$F$81),BQ20,IF(AND(BQ18&lt;=$F$81,BQ19&gt;$F$81),$F$81-BQ18,0))-BQ80</f>
        <v>0</v>
      </c>
      <c r="BR81" s="68"/>
      <c r="BS81" s="69">
        <f t="shared" si="7"/>
        <v>0</v>
      </c>
    </row>
    <row r="82" spans="3:73" hidden="1" x14ac:dyDescent="0.25">
      <c r="C82" s="240"/>
      <c r="D82" s="241"/>
      <c r="E82" s="66"/>
      <c r="F82" s="67">
        <v>2000</v>
      </c>
      <c r="G82" s="68">
        <f>IF(AND(G18&lt;=$F$82,G19&lt;=$F$82),G20,IF(AND(G18&lt;=$F$82,G19&gt;$F$82),$F$82-G18,0))-G81-G80</f>
        <v>0</v>
      </c>
      <c r="H82" s="68"/>
      <c r="I82" s="68">
        <f>IF(AND(I18&lt;=$F$82,I19&lt;=$F$82),I20,IF(AND(I18&lt;=$F$82,I19&gt;$F$82),$F$82-I18,0))-I81-I80</f>
        <v>0</v>
      </c>
      <c r="J82" s="68"/>
      <c r="K82" s="68">
        <f>IF(AND(K18&lt;=$F$82,K19&lt;=$F$82),K20,IF(AND(K18&lt;=$F$82,K19&gt;$F$82),$F$82-K18,0))-K81-K80</f>
        <v>0</v>
      </c>
      <c r="L82" s="68"/>
      <c r="M82" s="68">
        <f>IF(AND(M18&lt;=$F$82,M19&lt;=$F$82),M20,IF(AND(M18&lt;=$F$82,M19&gt;$F$82),$F$82-M18,0))-M81-M80</f>
        <v>0</v>
      </c>
      <c r="N82" s="68"/>
      <c r="O82" s="68">
        <f>IF(AND(O18&lt;=$F$82,O19&lt;=$F$82),O20,IF(AND(O18&lt;=$F$82,O19&gt;$F$82),$F$82-O18,0))-O81-O80</f>
        <v>0</v>
      </c>
      <c r="P82" s="68"/>
      <c r="Q82" s="68">
        <f>IF(AND(Q18&lt;=$F$82,Q19&lt;=$F$82),Q20,IF(AND(Q18&lt;=$F$82,Q19&gt;$F$82),$F$82-Q18,0))-Q81-Q80</f>
        <v>0</v>
      </c>
      <c r="R82" s="68"/>
      <c r="S82" s="68">
        <f>IF(AND(S18&lt;=$F$82,S19&lt;=$F$82),S20,IF(AND(S18&lt;=$F$82,S19&gt;$F$82),$F$82-S18,0))-S81-S80</f>
        <v>0</v>
      </c>
      <c r="T82" s="68"/>
      <c r="U82" s="68">
        <f>IF(AND(U18&lt;=$F$82,U19&lt;=$F$82),U20,IF(AND(U18&lt;=$F$82,U19&gt;$F$82),$F$82-U18,0))-U81-U80</f>
        <v>0</v>
      </c>
      <c r="V82" s="68"/>
      <c r="W82" s="68">
        <f>IF(AND(W18&lt;=$F$82,W19&lt;=$F$82),W20,IF(AND(W18&lt;=$F$82,W19&gt;$F$82),$F$82-W18,0))-W81-W80</f>
        <v>0</v>
      </c>
      <c r="X82" s="68"/>
      <c r="Y82" s="68">
        <f>IF(AND(Y18&lt;=$F$82,Y19&lt;=$F$82),Y20,IF(AND(Y18&lt;=$F$82,Y19&gt;$F$82),$F$82-Y18,0))-Y81-Y80</f>
        <v>0</v>
      </c>
      <c r="Z82" s="68"/>
      <c r="AA82" s="68">
        <f>IF(AND(AA18&lt;=$F$82,AA19&lt;=$F$82),AA20,IF(AND(AA18&lt;=$F$82,AA19&gt;$F$82),$F$82-AA18,0))-AA81-AA80</f>
        <v>0</v>
      </c>
      <c r="AB82" s="68"/>
      <c r="AC82" s="68">
        <f>IF(AND(AC18&lt;=$F$82,AC19&lt;=$F$82),AC20,IF(AND(AC18&lt;=$F$82,AC19&gt;$F$82),$F$82-AC18,0))-AC81-AC80</f>
        <v>0</v>
      </c>
      <c r="AD82" s="68"/>
      <c r="AE82" s="68">
        <f>IF(AND(AE18&lt;=$F$82,AE19&lt;=$F$82),AE20,IF(AND(AE18&lt;=$F$82,AE19&gt;$F$82),$F$82-AE18,0))-AE81-AE80</f>
        <v>0</v>
      </c>
      <c r="AF82" s="68"/>
      <c r="AG82" s="68">
        <f>IF(AND(AG18&lt;=$F$82,AG19&lt;=$F$82),AG20,IF(AND(AG18&lt;=$F$82,AG19&gt;$F$82),$F$82-AG18,0))-AG81-AG80</f>
        <v>0</v>
      </c>
      <c r="AH82" s="68"/>
      <c r="AI82" s="68">
        <f>IF(AND(AI18&lt;=$F$82,AI19&lt;=$F$82),AI20,IF(AND(AI18&lt;=$F$82,AI19&gt;$F$82),$F$82-AI18,0))-AI81-AI80</f>
        <v>0</v>
      </c>
      <c r="AJ82" s="68"/>
      <c r="AK82" s="68">
        <f>IF(AND(AK18&lt;=$F$82,AK19&lt;=$F$82),AK20,IF(AND(AK18&lt;=$F$82,AK19&gt;$F$82),$F$82-AK18,0))-AK81-AK80</f>
        <v>0</v>
      </c>
      <c r="AL82" s="68"/>
      <c r="AM82" s="68">
        <f>IF(AND(AM18&lt;=$F$82,AM19&lt;=$F$82),AM20,IF(AND(AM18&lt;=$F$82,AM19&gt;$F$82),$F$82-AM18,0))-AM81-AM80</f>
        <v>0</v>
      </c>
      <c r="AN82" s="68"/>
      <c r="AO82" s="68">
        <f>IF(AND(AO18&lt;=$F$82,AO19&lt;=$F$82),AO20,IF(AND(AO18&lt;=$F$82,AO19&gt;$F$82),$F$82-AO18,0))-AO81-AO80</f>
        <v>0</v>
      </c>
      <c r="AP82" s="68"/>
      <c r="AQ82" s="68">
        <f>IF(AND(AQ18&lt;=$F$82,AQ19&lt;=$F$82),AQ20,IF(AND(AQ18&lt;=$F$82,AQ19&gt;$F$82),$F$82-AQ18,0))-AQ81-AQ80</f>
        <v>0</v>
      </c>
      <c r="AR82" s="68"/>
      <c r="AS82" s="68">
        <f>IF(AND(AS18&lt;=$F$82,AS19&lt;=$F$82),AS20,IF(AND(AS18&lt;=$F$82,AS19&gt;$F$82),$F$82-AS18,0))-AS81-AS80</f>
        <v>0</v>
      </c>
      <c r="AT82" s="68"/>
      <c r="AU82" s="68">
        <f>IF(AND(AU18&lt;=$F$82,AU19&lt;=$F$82),AU20,IF(AND(AU18&lt;=$F$82,AU19&gt;$F$82),$F$82-AU18,0))-AU81-AU80</f>
        <v>0</v>
      </c>
      <c r="AV82" s="68"/>
      <c r="AW82" s="68">
        <f>IF(AND(AW18&lt;=$F$82,AW19&lt;=$F$82),AW20,IF(AND(AW18&lt;=$F$82,AW19&gt;$F$82),$F$82-AW18,0))-AW81-AW80</f>
        <v>0</v>
      </c>
      <c r="AX82" s="68"/>
      <c r="AY82" s="68">
        <f>IF(AND(AY18&lt;=$F$82,AY19&lt;=$F$82),AY20,IF(AND(AY18&lt;=$F$82,AY19&gt;$F$82),$F$82-AY18,0))-AY81-AY80</f>
        <v>0</v>
      </c>
      <c r="AZ82" s="68"/>
      <c r="BA82" s="68">
        <f>IF(AND(BA18&lt;=$F$82,BA19&lt;=$F$82),BA20,IF(AND(BA18&lt;=$F$82,BA19&gt;$F$82),$F$82-BA18,0))-BA81-BA80</f>
        <v>0</v>
      </c>
      <c r="BB82" s="68"/>
      <c r="BC82" s="68">
        <f>IF(AND(BC18&lt;=$F$82,BC19&lt;=$F$82),BC20,IF(AND(BC18&lt;=$F$82,BC19&gt;$F$82),$F$82-BC18,0))-BC81-BC80</f>
        <v>0</v>
      </c>
      <c r="BD82" s="68"/>
      <c r="BE82" s="68">
        <f>IF(AND(BE18&lt;=$F$82,BE19&lt;=$F$82),BE20,IF(AND(BE18&lt;=$F$82,BE19&gt;$F$82),$F$82-BE18,0))-BE81-BE80</f>
        <v>0</v>
      </c>
      <c r="BF82" s="68"/>
      <c r="BG82" s="68">
        <f>IF(AND(BG18&lt;=$F$82,BG19&lt;=$F$82),BG20,IF(AND(BG18&lt;=$F$82,BG19&gt;$F$82),$F$82-BG18,0))-BG81-BG80</f>
        <v>0</v>
      </c>
      <c r="BH82" s="68"/>
      <c r="BI82" s="68">
        <f>IF(AND(BI18&lt;=$F$82,BI19&lt;=$F$82),BI20,IF(AND(BI18&lt;=$F$82,BI19&gt;$F$82),$F$82-BI18,0))-BI81-BI80</f>
        <v>0</v>
      </c>
      <c r="BJ82" s="68"/>
      <c r="BK82" s="68">
        <f>IF(AND(BK18&lt;=$F$82,BK19&lt;=$F$82),BK20,IF(AND(BK18&lt;=$F$82,BK19&gt;$F$82),$F$82-BK18,0))-BK81-BK80</f>
        <v>0</v>
      </c>
      <c r="BL82" s="68"/>
      <c r="BM82" s="68">
        <f>IF(AND(BM18&lt;=$F$82,BM19&lt;=$F$82),BM20,IF(AND(BM18&lt;=$F$82,BM19&gt;$F$82),$F$82-BM18,0))-BM81-BM80</f>
        <v>0</v>
      </c>
      <c r="BN82" s="68"/>
      <c r="BO82" s="68">
        <f>IF(AND(BO18&lt;=$F$82,BO19&lt;=$F$82),BO20,IF(AND(BO18&lt;=$F$82,BO19&gt;$F$82),$F$82-BO18,0))-BO81-BO80</f>
        <v>0</v>
      </c>
      <c r="BP82" s="68"/>
      <c r="BQ82" s="68">
        <f>IF(AND(BQ18&lt;=$F$82,BQ19&lt;=$F$82),BQ20,IF(AND(BQ18&lt;=$F$82,BQ19&gt;$F$82),$F$82-BQ18,0))-BQ81-BQ80</f>
        <v>0</v>
      </c>
      <c r="BR82" s="68"/>
      <c r="BS82" s="69">
        <f t="shared" si="7"/>
        <v>0</v>
      </c>
    </row>
    <row r="83" spans="3:73" hidden="1" x14ac:dyDescent="0.25">
      <c r="C83" s="240"/>
      <c r="D83" s="241"/>
      <c r="E83" s="70"/>
      <c r="F83" s="71" t="s">
        <v>69</v>
      </c>
      <c r="G83" s="68">
        <f>SUM(G80:G82)</f>
        <v>0</v>
      </c>
      <c r="H83" s="68"/>
      <c r="I83" s="68">
        <f>SUM(I80:I82)</f>
        <v>0</v>
      </c>
      <c r="J83" s="68"/>
      <c r="K83" s="68">
        <f>SUM(K80:K82)</f>
        <v>0</v>
      </c>
      <c r="L83" s="68"/>
      <c r="M83" s="68">
        <f>SUM(M80:M82)</f>
        <v>0</v>
      </c>
      <c r="N83" s="68"/>
      <c r="O83" s="68">
        <f>SUM(O80:O82)</f>
        <v>0</v>
      </c>
      <c r="P83" s="68"/>
      <c r="Q83" s="68">
        <f>SUM(Q80:Q82)</f>
        <v>0</v>
      </c>
      <c r="R83" s="68"/>
      <c r="S83" s="68">
        <f>SUM(S80:S82)</f>
        <v>0</v>
      </c>
      <c r="T83" s="68"/>
      <c r="U83" s="68">
        <f>SUM(U80:U82)</f>
        <v>0</v>
      </c>
      <c r="V83" s="68"/>
      <c r="W83" s="68">
        <f>SUM(W80:W82)</f>
        <v>0</v>
      </c>
      <c r="X83" s="68"/>
      <c r="Y83" s="68">
        <f>SUM(Y80:Y82)</f>
        <v>0</v>
      </c>
      <c r="Z83" s="68"/>
      <c r="AA83" s="68">
        <f>SUM(AA80:AA82)</f>
        <v>0</v>
      </c>
      <c r="AB83" s="68"/>
      <c r="AC83" s="68">
        <f>SUM(AC80:AC82)</f>
        <v>0</v>
      </c>
      <c r="AD83" s="68"/>
      <c r="AE83" s="68">
        <f>SUM(AE80:AE82)</f>
        <v>0</v>
      </c>
      <c r="AF83" s="68"/>
      <c r="AG83" s="68">
        <f>SUM(AG80:AG82)</f>
        <v>0</v>
      </c>
      <c r="AH83" s="68"/>
      <c r="AI83" s="68">
        <f>SUM(AI80:AI82)</f>
        <v>0</v>
      </c>
      <c r="AJ83" s="68"/>
      <c r="AK83" s="68">
        <f>SUM(AK80:AK82)</f>
        <v>0</v>
      </c>
      <c r="AL83" s="68"/>
      <c r="AM83" s="68">
        <f>SUM(AM80:AM82)</f>
        <v>0</v>
      </c>
      <c r="AN83" s="68"/>
      <c r="AO83" s="68">
        <f>SUM(AO80:AO82)</f>
        <v>0</v>
      </c>
      <c r="AP83" s="68"/>
      <c r="AQ83" s="68">
        <f>SUM(AQ80:AQ82)</f>
        <v>0</v>
      </c>
      <c r="AR83" s="68"/>
      <c r="AS83" s="68">
        <f>SUM(AS80:AS82)</f>
        <v>0</v>
      </c>
      <c r="AT83" s="68"/>
      <c r="AU83" s="68">
        <f>SUM(AU80:AU82)</f>
        <v>0</v>
      </c>
      <c r="AV83" s="68"/>
      <c r="AW83" s="68">
        <f>SUM(AW80:AW82)</f>
        <v>0</v>
      </c>
      <c r="AX83" s="68"/>
      <c r="AY83" s="68">
        <f>SUM(AY80:AY82)</f>
        <v>0</v>
      </c>
      <c r="AZ83" s="68"/>
      <c r="BA83" s="68">
        <f>SUM(BA80:BA82)</f>
        <v>0</v>
      </c>
      <c r="BB83" s="68"/>
      <c r="BC83" s="68">
        <f>SUM(BC80:BC82)</f>
        <v>0</v>
      </c>
      <c r="BD83" s="68"/>
      <c r="BE83" s="68">
        <f>SUM(BE80:BE82)</f>
        <v>0</v>
      </c>
      <c r="BF83" s="68"/>
      <c r="BG83" s="68">
        <f>SUM(BG80:BG82)</f>
        <v>0</v>
      </c>
      <c r="BH83" s="68"/>
      <c r="BI83" s="68">
        <f>SUM(BI80:BI82)</f>
        <v>0</v>
      </c>
      <c r="BJ83" s="68"/>
      <c r="BK83" s="68">
        <f>SUM(BK80:BK82)</f>
        <v>0</v>
      </c>
      <c r="BL83" s="68"/>
      <c r="BM83" s="68">
        <f>SUM(BM80:BM82)</f>
        <v>0</v>
      </c>
      <c r="BN83" s="68"/>
      <c r="BO83" s="68">
        <f>SUM(BO80:BO82)</f>
        <v>0</v>
      </c>
      <c r="BP83" s="68"/>
      <c r="BQ83" s="68">
        <f>SUM(BQ80:BQ82)</f>
        <v>0</v>
      </c>
      <c r="BR83" s="68"/>
      <c r="BS83" s="73">
        <f t="shared" si="7"/>
        <v>0</v>
      </c>
    </row>
    <row r="84" spans="3:73" hidden="1" x14ac:dyDescent="0.25">
      <c r="C84" s="240"/>
      <c r="D84" s="241" t="s">
        <v>31</v>
      </c>
      <c r="E84" s="62"/>
      <c r="F84" s="63">
        <v>100</v>
      </c>
      <c r="G84" s="64">
        <f>IF(AND(G21&lt;=$F$84,G22&lt;=$F$84),G23,IF(AND(G21&lt;=$F$84,G22&gt;$F$84),$F$84-G21,0))</f>
        <v>0</v>
      </c>
      <c r="H84" s="64"/>
      <c r="I84" s="64">
        <f>IF(AND(I21&lt;=$F$84,I22&lt;=$F$84),I23,IF(AND(I21&lt;=$F$84,I22&gt;$F$84),$F$84-I21,0))</f>
        <v>0</v>
      </c>
      <c r="J84" s="64"/>
      <c r="K84" s="64">
        <f>IF(AND(K21&lt;=$F$84,K22&lt;=$F$84),K23,IF(AND(K21&lt;=$F$84,K22&gt;$F$84),$F$84-K21,0))</f>
        <v>0</v>
      </c>
      <c r="L84" s="64"/>
      <c r="M84" s="64">
        <f>IF(AND(M21&lt;=$F$84,M22&lt;=$F$84),M23,IF(AND(M21&lt;=$F$84,M22&gt;$F$84),$F$84-M21,0))</f>
        <v>0</v>
      </c>
      <c r="N84" s="64"/>
      <c r="O84" s="64">
        <f>IF(AND(O21&lt;=$F$84,O22&lt;=$F$84),O23,IF(AND(O21&lt;=$F$84,O22&gt;$F$84),$F$84-O21,0))</f>
        <v>0</v>
      </c>
      <c r="P84" s="64"/>
      <c r="Q84" s="64">
        <f>IF(AND(Q21&lt;=$F$84,Q22&lt;=$F$84),Q23,IF(AND(Q21&lt;=$F$84,Q22&gt;$F$84),$F$84-Q21,0))</f>
        <v>0</v>
      </c>
      <c r="R84" s="64"/>
      <c r="S84" s="64">
        <f>IF(AND(S21&lt;=$F$84,S22&lt;=$F$84),S23,IF(AND(S21&lt;=$F$84,S22&gt;$F$84),$F$84-S21,0))</f>
        <v>0</v>
      </c>
      <c r="T84" s="64"/>
      <c r="U84" s="64">
        <f>IF(AND(U21&lt;=$F$84,U22&lt;=$F$84),U23,IF(AND(U21&lt;=$F$84,U22&gt;$F$84),$F$84-U21,0))</f>
        <v>0</v>
      </c>
      <c r="V84" s="64"/>
      <c r="W84" s="64">
        <f>IF(AND(W21&lt;=$F$84,W22&lt;=$F$84),W23,IF(AND(W21&lt;=$F$84,W22&gt;$F$84),$F$84-W21,0))</f>
        <v>0</v>
      </c>
      <c r="X84" s="64"/>
      <c r="Y84" s="64">
        <f>IF(AND(Y21&lt;=$F$84,Y22&lt;=$F$84),Y23,IF(AND(Y21&lt;=$F$84,Y22&gt;$F$84),$F$84-Y21,0))</f>
        <v>0</v>
      </c>
      <c r="Z84" s="64"/>
      <c r="AA84" s="64">
        <f>IF(AND(AA21&lt;=$F$84,AA22&lt;=$F$84),AA23,IF(AND(AA21&lt;=$F$84,AA22&gt;$F$84),$F$84-AA21,0))</f>
        <v>0</v>
      </c>
      <c r="AB84" s="64"/>
      <c r="AC84" s="64">
        <f>IF(AND(AC21&lt;=$F$84,AC22&lt;=$F$84),AC23,IF(AND(AC21&lt;=$F$84,AC22&gt;$F$84),$F$84-AC21,0))</f>
        <v>0</v>
      </c>
      <c r="AD84" s="64"/>
      <c r="AE84" s="64">
        <f>IF(AND(AE21&lt;=$F$84,AE22&lt;=$F$84),AE23,IF(AND(AE21&lt;=$F$84,AE22&gt;$F$84),$F$84-AE21,0))</f>
        <v>0</v>
      </c>
      <c r="AF84" s="64"/>
      <c r="AG84" s="64">
        <f>IF(AND(AG21&lt;=$F$84,AG22&lt;=$F$84),AG23,IF(AND(AG21&lt;=$F$84,AG22&gt;$F$84),$F$84-AG21,0))</f>
        <v>0</v>
      </c>
      <c r="AH84" s="64"/>
      <c r="AI84" s="64">
        <f>IF(AND(AI21&lt;=$F$84,AI22&lt;=$F$84),AI23,IF(AND(AI21&lt;=$F$84,AI22&gt;$F$84),$F$84-AI21,0))</f>
        <v>0</v>
      </c>
      <c r="AJ84" s="64"/>
      <c r="AK84" s="64">
        <f>IF(AND(AK21&lt;=$F$84,AK22&lt;=$F$84),AK23,IF(AND(AK21&lt;=$F$84,AK22&gt;$F$84),$F$84-AK21,0))</f>
        <v>0</v>
      </c>
      <c r="AL84" s="64"/>
      <c r="AM84" s="64">
        <f>IF(AND(AM21&lt;=$F$84,AM22&lt;=$F$84),AM23,IF(AND(AM21&lt;=$F$84,AM22&gt;$F$84),$F$84-AM21,0))</f>
        <v>0</v>
      </c>
      <c r="AN84" s="64"/>
      <c r="AO84" s="64">
        <f>IF(AND(AO21&lt;=$F$84,AO22&lt;=$F$84),AO23,IF(AND(AO21&lt;=$F$84,AO22&gt;$F$84),$F$84-AO21,0))</f>
        <v>0</v>
      </c>
      <c r="AP84" s="64"/>
      <c r="AQ84" s="64">
        <f>IF(AND(AQ21&lt;=$F$84,AQ22&lt;=$F$84),AQ23,IF(AND(AQ21&lt;=$F$84,AQ22&gt;$F$84),$F$84-AQ21,0))</f>
        <v>0</v>
      </c>
      <c r="AR84" s="64"/>
      <c r="AS84" s="64">
        <f>IF(AND(AS21&lt;=$F$84,AS22&lt;=$F$84),AS23,IF(AND(AS21&lt;=$F$84,AS22&gt;$F$84),$F$84-AS21,0))</f>
        <v>0</v>
      </c>
      <c r="AT84" s="64"/>
      <c r="AU84" s="64">
        <f>IF(AND(AU21&lt;=$F$84,AU22&lt;=$F$84),AU23,IF(AND(AU21&lt;=$F$84,AU22&gt;$F$84),$F$84-AU21,0))</f>
        <v>0</v>
      </c>
      <c r="AV84" s="64"/>
      <c r="AW84" s="64">
        <f>IF(AND(AW21&lt;=$F$84,AW22&lt;=$F$84),AW23,IF(AND(AW21&lt;=$F$84,AW22&gt;$F$84),$F$84-AW21,0))</f>
        <v>0</v>
      </c>
      <c r="AX84" s="64"/>
      <c r="AY84" s="64">
        <f>IF(AND(AY21&lt;=$F$84,AY22&lt;=$F$84),AY23,IF(AND(AY21&lt;=$F$84,AY22&gt;$F$84),$F$84-AY21,0))</f>
        <v>0</v>
      </c>
      <c r="AZ84" s="64"/>
      <c r="BA84" s="64">
        <f>IF(AND(BA21&lt;=$F$84,BA22&lt;=$F$84),BA23,IF(AND(BA21&lt;=$F$84,BA22&gt;$F$84),$F$84-BA21,0))</f>
        <v>0</v>
      </c>
      <c r="BB84" s="64"/>
      <c r="BC84" s="64">
        <f>IF(AND(BC21&lt;=$F$84,BC22&lt;=$F$84),BC23,IF(AND(BC21&lt;=$F$84,BC22&gt;$F$84),$F$84-BC21,0))</f>
        <v>0</v>
      </c>
      <c r="BD84" s="64"/>
      <c r="BE84" s="64">
        <f>IF(AND(BE21&lt;=$F$84,BE22&lt;=$F$84),BE23,IF(AND(BE21&lt;=$F$84,BE22&gt;$F$84),$F$84-BE21,0))</f>
        <v>0</v>
      </c>
      <c r="BF84" s="64"/>
      <c r="BG84" s="64">
        <f>IF(AND(BG21&lt;=$F$84,BG22&lt;=$F$84),BG23,IF(AND(BG21&lt;=$F$84,BG22&gt;$F$84),$F$84-BG21,0))</f>
        <v>0</v>
      </c>
      <c r="BH84" s="64"/>
      <c r="BI84" s="64">
        <f>IF(AND(BI21&lt;=$F$84,BI22&lt;=$F$84),BI23,IF(AND(BI21&lt;=$F$84,BI22&gt;$F$84),$F$84-BI21,0))</f>
        <v>0</v>
      </c>
      <c r="BJ84" s="64"/>
      <c r="BK84" s="64">
        <f>IF(AND(BK21&lt;=$F$84,BK22&lt;=$F$84),BK23,IF(AND(BK21&lt;=$F$84,BK22&gt;$F$84),$F$84-BK21,0))</f>
        <v>0</v>
      </c>
      <c r="BL84" s="64"/>
      <c r="BM84" s="64">
        <f>IF(AND(BM21&lt;=$F$84,BM22&lt;=$F$84),BM23,IF(AND(BM21&lt;=$F$84,BM22&gt;$F$84),$F$84-BM21,0))</f>
        <v>0</v>
      </c>
      <c r="BN84" s="64"/>
      <c r="BO84" s="64">
        <f>IF(AND(BO21&lt;=$F$84,BO22&lt;=$F$84),BO23,IF(AND(BO21&lt;=$F$84,BO22&gt;$F$84),$F$84-BO21,0))</f>
        <v>0</v>
      </c>
      <c r="BP84" s="64"/>
      <c r="BQ84" s="64">
        <f>IF(AND(BQ21&lt;=$F$84,BQ22&lt;=$F$84),BQ23,IF(AND(BQ21&lt;=$F$84,BQ22&gt;$F$84),$F$84-BQ21,0))</f>
        <v>0</v>
      </c>
      <c r="BR84" s="64"/>
      <c r="BS84" s="65">
        <f t="shared" si="7"/>
        <v>0</v>
      </c>
    </row>
    <row r="85" spans="3:73" hidden="1" x14ac:dyDescent="0.25">
      <c r="C85" s="240"/>
      <c r="D85" s="241"/>
      <c r="E85" s="66"/>
      <c r="F85" s="67">
        <v>300</v>
      </c>
      <c r="G85" s="68">
        <f>IF(AND(G21&lt;=$F$85,G22&lt;=$F$85),G23,IF(AND(G21&lt;=$F$85,G22&gt;$F$85),$F$85-G21,0))-G84</f>
        <v>0</v>
      </c>
      <c r="H85" s="68"/>
      <c r="I85" s="68">
        <f>IF(AND(I21&lt;=$F$85,I22&lt;=$F$85),I23,IF(AND(I21&lt;=$F$85,I22&gt;$F$85),$F$85-I21,0))-I84</f>
        <v>0</v>
      </c>
      <c r="J85" s="68"/>
      <c r="K85" s="68">
        <f>IF(AND(K21&lt;=$F$85,K22&lt;=$F$85),K23,IF(AND(K21&lt;=$F$85,K22&gt;$F$85),$F$85-K21,0))-K84</f>
        <v>0</v>
      </c>
      <c r="L85" s="68"/>
      <c r="M85" s="68">
        <f>IF(AND(M21&lt;=$F$85,M22&lt;=$F$85),M23,IF(AND(M21&lt;=$F$85,M22&gt;$F$85),$F$85-M21,0))-M84</f>
        <v>0</v>
      </c>
      <c r="N85" s="68"/>
      <c r="O85" s="68">
        <f>IF(AND(O21&lt;=$F$85,O22&lt;=$F$85),O23,IF(AND(O21&lt;=$F$85,O22&gt;$F$85),$F$85-O21,0))-O84</f>
        <v>0</v>
      </c>
      <c r="P85" s="68"/>
      <c r="Q85" s="68">
        <f>IF(AND(Q21&lt;=$F$85,Q22&lt;=$F$85),Q23,IF(AND(Q21&lt;=$F$85,Q22&gt;$F$85),$F$85-Q21,0))-Q84</f>
        <v>0</v>
      </c>
      <c r="R85" s="68"/>
      <c r="S85" s="68">
        <f>IF(AND(S21&lt;=$F$85,S22&lt;=$F$85),S23,IF(AND(S21&lt;=$F$85,S22&gt;$F$85),$F$85-S21,0))-S84</f>
        <v>0</v>
      </c>
      <c r="T85" s="68"/>
      <c r="U85" s="68">
        <f>IF(AND(U21&lt;=$F$85,U22&lt;=$F$85),U23,IF(AND(U21&lt;=$F$85,U22&gt;$F$85),$F$85-U21,0))-U84</f>
        <v>0</v>
      </c>
      <c r="V85" s="68"/>
      <c r="W85" s="68">
        <f>IF(AND(W21&lt;=$F$85,W22&lt;=$F$85),W23,IF(AND(W21&lt;=$F$85,W22&gt;$F$85),$F$85-W21,0))-W84</f>
        <v>0</v>
      </c>
      <c r="X85" s="68"/>
      <c r="Y85" s="68">
        <f>IF(AND(Y21&lt;=$F$85,Y22&lt;=$F$85),Y23,IF(AND(Y21&lt;=$F$85,Y22&gt;$F$85),$F$85-Y21,0))-Y84</f>
        <v>0</v>
      </c>
      <c r="Z85" s="68"/>
      <c r="AA85" s="68">
        <f>IF(AND(AA21&lt;=$F$85,AA22&lt;=$F$85),AA23,IF(AND(AA21&lt;=$F$85,AA22&gt;$F$85),$F$85-AA21,0))-AA84</f>
        <v>0</v>
      </c>
      <c r="AB85" s="68"/>
      <c r="AC85" s="68">
        <f>IF(AND(AC21&lt;=$F$85,AC22&lt;=$F$85),AC23,IF(AND(AC21&lt;=$F$85,AC22&gt;$F$85),$F$85-AC21,0))-AC84</f>
        <v>0</v>
      </c>
      <c r="AD85" s="68"/>
      <c r="AE85" s="68">
        <f>IF(AND(AE21&lt;=$F$85,AE22&lt;=$F$85),AE23,IF(AND(AE21&lt;=$F$85,AE22&gt;$F$85),$F$85-AE21,0))-AE84</f>
        <v>0</v>
      </c>
      <c r="AF85" s="68"/>
      <c r="AG85" s="68">
        <f>IF(AND(AG21&lt;=$F$85,AG22&lt;=$F$85),AG23,IF(AND(AG21&lt;=$F$85,AG22&gt;$F$85),$F$85-AG21,0))-AG84</f>
        <v>0</v>
      </c>
      <c r="AH85" s="68"/>
      <c r="AI85" s="68">
        <f>IF(AND(AI21&lt;=$F$85,AI22&lt;=$F$85),AI23,IF(AND(AI21&lt;=$F$85,AI22&gt;$F$85),$F$85-AI21,0))-AI84</f>
        <v>0</v>
      </c>
      <c r="AJ85" s="68"/>
      <c r="AK85" s="68">
        <f>IF(AND(AK21&lt;=$F$85,AK22&lt;=$F$85),AK23,IF(AND(AK21&lt;=$F$85,AK22&gt;$F$85),$F$85-AK21,0))-AK84</f>
        <v>0</v>
      </c>
      <c r="AL85" s="68"/>
      <c r="AM85" s="68">
        <f>IF(AND(AM21&lt;=$F$85,AM22&lt;=$F$85),AM23,IF(AND(AM21&lt;=$F$85,AM22&gt;$F$85),$F$85-AM21,0))-AM84</f>
        <v>0</v>
      </c>
      <c r="AN85" s="68"/>
      <c r="AO85" s="68">
        <f>IF(AND(AO21&lt;=$F$85,AO22&lt;=$F$85),AO23,IF(AND(AO21&lt;=$F$85,AO22&gt;$F$85),$F$85-AO21,0))-AO84</f>
        <v>0</v>
      </c>
      <c r="AP85" s="68"/>
      <c r="AQ85" s="68">
        <f>IF(AND(AQ21&lt;=$F$85,AQ22&lt;=$F$85),AQ23,IF(AND(AQ21&lt;=$F$85,AQ22&gt;$F$85),$F$85-AQ21,0))-AQ84</f>
        <v>0</v>
      </c>
      <c r="AR85" s="68"/>
      <c r="AS85" s="68">
        <f>IF(AND(AS21&lt;=$F$85,AS22&lt;=$F$85),AS23,IF(AND(AS21&lt;=$F$85,AS22&gt;$F$85),$F$85-AS21,0))-AS84</f>
        <v>0</v>
      </c>
      <c r="AT85" s="68"/>
      <c r="AU85" s="68">
        <f>IF(AND(AU21&lt;=$F$85,AU22&lt;=$F$85),AU23,IF(AND(AU21&lt;=$F$85,AU22&gt;$F$85),$F$85-AU21,0))-AU84</f>
        <v>0</v>
      </c>
      <c r="AV85" s="68"/>
      <c r="AW85" s="68">
        <f>IF(AND(AW21&lt;=$F$85,AW22&lt;=$F$85),AW23,IF(AND(AW21&lt;=$F$85,AW22&gt;$F$85),$F$85-AW21,0))-AW84</f>
        <v>0</v>
      </c>
      <c r="AX85" s="68"/>
      <c r="AY85" s="68">
        <f>IF(AND(AY21&lt;=$F$85,AY22&lt;=$F$85),AY23,IF(AND(AY21&lt;=$F$85,AY22&gt;$F$85),$F$85-AY21,0))-AY84</f>
        <v>0</v>
      </c>
      <c r="AZ85" s="68"/>
      <c r="BA85" s="68">
        <f>IF(AND(BA21&lt;=$F$85,BA22&lt;=$F$85),BA23,IF(AND(BA21&lt;=$F$85,BA22&gt;$F$85),$F$85-BA21,0))-BA84</f>
        <v>0</v>
      </c>
      <c r="BB85" s="68"/>
      <c r="BC85" s="68">
        <f>IF(AND(BC21&lt;=$F$85,BC22&lt;=$F$85),BC23,IF(AND(BC21&lt;=$F$85,BC22&gt;$F$85),$F$85-BC21,0))-BC84</f>
        <v>0</v>
      </c>
      <c r="BD85" s="68"/>
      <c r="BE85" s="68">
        <f>IF(AND(BE21&lt;=$F$85,BE22&lt;=$F$85),BE23,IF(AND(BE21&lt;=$F$85,BE22&gt;$F$85),$F$85-BE21,0))-BE84</f>
        <v>0</v>
      </c>
      <c r="BF85" s="68"/>
      <c r="BG85" s="68">
        <f>IF(AND(BG21&lt;=$F$85,BG22&lt;=$F$85),BG23,IF(AND(BG21&lt;=$F$85,BG22&gt;$F$85),$F$85-BG21,0))-BG84</f>
        <v>0</v>
      </c>
      <c r="BH85" s="68"/>
      <c r="BI85" s="68">
        <f>IF(AND(BI21&lt;=$F$85,BI22&lt;=$F$85),BI23,IF(AND(BI21&lt;=$F$85,BI22&gt;$F$85),$F$85-BI21,0))-BI84</f>
        <v>0</v>
      </c>
      <c r="BJ85" s="68"/>
      <c r="BK85" s="68">
        <f>IF(AND(BK21&lt;=$F$85,BK22&lt;=$F$85),BK23,IF(AND(BK21&lt;=$F$85,BK22&gt;$F$85),$F$85-BK21,0))-BK84</f>
        <v>0</v>
      </c>
      <c r="BL85" s="68"/>
      <c r="BM85" s="68">
        <f>IF(AND(BM21&lt;=$F$85,BM22&lt;=$F$85),BM23,IF(AND(BM21&lt;=$F$85,BM22&gt;$F$85),$F$85-BM21,0))-BM84</f>
        <v>0</v>
      </c>
      <c r="BN85" s="68"/>
      <c r="BO85" s="68">
        <f>IF(AND(BO21&lt;=$F$85,BO22&lt;=$F$85),BO23,IF(AND(BO21&lt;=$F$85,BO22&gt;$F$85),$F$85-BO21,0))-BO84</f>
        <v>0</v>
      </c>
      <c r="BP85" s="68"/>
      <c r="BQ85" s="68">
        <f>IF(AND(BQ21&lt;=$F$85,BQ22&lt;=$F$85),BQ23,IF(AND(BQ21&lt;=$F$85,BQ22&gt;$F$85),$F$85-BQ21,0))-BQ84</f>
        <v>0</v>
      </c>
      <c r="BR85" s="68"/>
      <c r="BS85" s="69">
        <f t="shared" si="7"/>
        <v>0</v>
      </c>
    </row>
    <row r="86" spans="3:73" hidden="1" x14ac:dyDescent="0.25">
      <c r="C86" s="240"/>
      <c r="D86" s="241"/>
      <c r="E86" s="66"/>
      <c r="F86" s="67">
        <v>2000</v>
      </c>
      <c r="G86" s="68">
        <f>IF(AND(G21&lt;=$F$86,G22&lt;=$F$86),G23,IF(AND(G21&lt;=$F$86,G22&gt;$F$86),$F$86-G21,0))-G85-G84</f>
        <v>0</v>
      </c>
      <c r="H86" s="68"/>
      <c r="I86" s="68">
        <f>IF(AND(I21&lt;=$F$86,I22&lt;=$F$86),I23,IF(AND(I21&lt;=$F$86,I22&gt;$F$86),$F$86-I21,0))-I85-I84</f>
        <v>0</v>
      </c>
      <c r="J86" s="68"/>
      <c r="K86" s="68">
        <f>IF(AND(K21&lt;=$F$86,K22&lt;=$F$86),K23,IF(AND(K21&lt;=$F$86,K22&gt;$F$86),$F$86-K21,0))-K85-K84</f>
        <v>0</v>
      </c>
      <c r="L86" s="68"/>
      <c r="M86" s="68">
        <f>IF(AND(M21&lt;=$F$86,M22&lt;=$F$86),M23,IF(AND(M21&lt;=$F$86,M22&gt;$F$86),$F$86-M21,0))-M85-M84</f>
        <v>0</v>
      </c>
      <c r="N86" s="68"/>
      <c r="O86" s="68">
        <f>IF(AND(O21&lt;=$F$86,O22&lt;=$F$86),O23,IF(AND(O21&lt;=$F$86,O22&gt;$F$86),$F$86-O21,0))-O85-O84</f>
        <v>0</v>
      </c>
      <c r="P86" s="68"/>
      <c r="Q86" s="68">
        <f>IF(AND(Q21&lt;=$F$86,Q22&lt;=$F$86),Q23,IF(AND(Q21&lt;=$F$86,Q22&gt;$F$86),$F$86-Q21,0))-Q85-Q84</f>
        <v>0</v>
      </c>
      <c r="R86" s="68"/>
      <c r="S86" s="68">
        <f>IF(AND(S21&lt;=$F$86,S22&lt;=$F$86),S23,IF(AND(S21&lt;=$F$86,S22&gt;$F$86),$F$86-S21,0))-S85-S84</f>
        <v>0</v>
      </c>
      <c r="T86" s="68"/>
      <c r="U86" s="68">
        <f>IF(AND(U21&lt;=$F$86,U22&lt;=$F$86),U23,IF(AND(U21&lt;=$F$86,U22&gt;$F$86),$F$86-U21,0))-U85-U84</f>
        <v>0</v>
      </c>
      <c r="V86" s="68"/>
      <c r="W86" s="68">
        <f>IF(AND(W21&lt;=$F$86,W22&lt;=$F$86),W23,IF(AND(W21&lt;=$F$86,W22&gt;$F$86),$F$86-W21,0))-W85-W84</f>
        <v>0</v>
      </c>
      <c r="X86" s="68"/>
      <c r="Y86" s="68">
        <f>IF(AND(Y21&lt;=$F$86,Y22&lt;=$F$86),Y23,IF(AND(Y21&lt;=$F$86,Y22&gt;$F$86),$F$86-Y21,0))-Y85-Y84</f>
        <v>0</v>
      </c>
      <c r="Z86" s="68"/>
      <c r="AA86" s="68">
        <f>IF(AND(AA21&lt;=$F$86,AA22&lt;=$F$86),AA23,IF(AND(AA21&lt;=$F$86,AA22&gt;$F$86),$F$86-AA21,0))-AA85-AA84</f>
        <v>0</v>
      </c>
      <c r="AB86" s="68"/>
      <c r="AC86" s="68">
        <f>IF(AND(AC21&lt;=$F$86,AC22&lt;=$F$86),AC23,IF(AND(AC21&lt;=$F$86,AC22&gt;$F$86),$F$86-AC21,0))-AC85-AC84</f>
        <v>0</v>
      </c>
      <c r="AD86" s="68"/>
      <c r="AE86" s="68">
        <f>IF(AND(AE21&lt;=$F$86,AE22&lt;=$F$86),AE23,IF(AND(AE21&lt;=$F$86,AE22&gt;$F$86),$F$86-AE21,0))-AE85-AE84</f>
        <v>0</v>
      </c>
      <c r="AF86" s="68"/>
      <c r="AG86" s="68">
        <f>IF(AND(AG21&lt;=$F$86,AG22&lt;=$F$86),AG23,IF(AND(AG21&lt;=$F$86,AG22&gt;$F$86),$F$86-AG21,0))-AG85-AG84</f>
        <v>0</v>
      </c>
      <c r="AH86" s="68"/>
      <c r="AI86" s="68">
        <f>IF(AND(AI21&lt;=$F$86,AI22&lt;=$F$86),AI23,IF(AND(AI21&lt;=$F$86,AI22&gt;$F$86),$F$86-AI21,0))-AI85-AI84</f>
        <v>0</v>
      </c>
      <c r="AJ86" s="68"/>
      <c r="AK86" s="68">
        <f>IF(AND(AK21&lt;=$F$86,AK22&lt;=$F$86),AK23,IF(AND(AK21&lt;=$F$86,AK22&gt;$F$86),$F$86-AK21,0))-AK85-AK84</f>
        <v>0</v>
      </c>
      <c r="AL86" s="68"/>
      <c r="AM86" s="68">
        <f>IF(AND(AM21&lt;=$F$86,AM22&lt;=$F$86),AM23,IF(AND(AM21&lt;=$F$86,AM22&gt;$F$86),$F$86-AM21,0))-AM85-AM84</f>
        <v>0</v>
      </c>
      <c r="AN86" s="68"/>
      <c r="AO86" s="68">
        <f>IF(AND(AO21&lt;=$F$86,AO22&lt;=$F$86),AO23,IF(AND(AO21&lt;=$F$86,AO22&gt;$F$86),$F$86-AO21,0))-AO85-AO84</f>
        <v>0</v>
      </c>
      <c r="AP86" s="68"/>
      <c r="AQ86" s="68">
        <f>IF(AND(AQ21&lt;=$F$86,AQ22&lt;=$F$86),AQ23,IF(AND(AQ21&lt;=$F$86,AQ22&gt;$F$86),$F$86-AQ21,0))-AQ85-AQ84</f>
        <v>0</v>
      </c>
      <c r="AR86" s="68"/>
      <c r="AS86" s="68">
        <f>IF(AND(AS21&lt;=$F$86,AS22&lt;=$F$86),AS23,IF(AND(AS21&lt;=$F$86,AS22&gt;$F$86),$F$86-AS21,0))-AS85-AS84</f>
        <v>0</v>
      </c>
      <c r="AT86" s="68"/>
      <c r="AU86" s="68">
        <f>IF(AND(AU21&lt;=$F$86,AU22&lt;=$F$86),AU23,IF(AND(AU21&lt;=$F$86,AU22&gt;$F$86),$F$86-AU21,0))-AU85-AU84</f>
        <v>0</v>
      </c>
      <c r="AV86" s="68"/>
      <c r="AW86" s="68">
        <f>IF(AND(AW21&lt;=$F$86,AW22&lt;=$F$86),AW23,IF(AND(AW21&lt;=$F$86,AW22&gt;$F$86),$F$86-AW21,0))-AW85-AW84</f>
        <v>0</v>
      </c>
      <c r="AX86" s="68"/>
      <c r="AY86" s="68">
        <f>IF(AND(AY21&lt;=$F$86,AY22&lt;=$F$86),AY23,IF(AND(AY21&lt;=$F$86,AY22&gt;$F$86),$F$86-AY21,0))-AY85-AY84</f>
        <v>0</v>
      </c>
      <c r="AZ86" s="68"/>
      <c r="BA86" s="68">
        <f>IF(AND(BA21&lt;=$F$86,BA22&lt;=$F$86),BA23,IF(AND(BA21&lt;=$F$86,BA22&gt;$F$86),$F$86-BA21,0))-BA85-BA84</f>
        <v>0</v>
      </c>
      <c r="BB86" s="68"/>
      <c r="BC86" s="68">
        <f>IF(AND(BC21&lt;=$F$86,BC22&lt;=$F$86),BC23,IF(AND(BC21&lt;=$F$86,BC22&gt;$F$86),$F$86-BC21,0))-BC85-BC84</f>
        <v>0</v>
      </c>
      <c r="BD86" s="68"/>
      <c r="BE86" s="68">
        <f>IF(AND(BE21&lt;=$F$86,BE22&lt;=$F$86),BE23,IF(AND(BE21&lt;=$F$86,BE22&gt;$F$86),$F$86-BE21,0))-BE85-BE84</f>
        <v>0</v>
      </c>
      <c r="BF86" s="68"/>
      <c r="BG86" s="68">
        <f>IF(AND(BG21&lt;=$F$86,BG22&lt;=$F$86),BG23,IF(AND(BG21&lt;=$F$86,BG22&gt;$F$86),$F$86-BG21,0))-BG85-BG84</f>
        <v>0</v>
      </c>
      <c r="BH86" s="68"/>
      <c r="BI86" s="68">
        <f>IF(AND(BI21&lt;=$F$86,BI22&lt;=$F$86),BI23,IF(AND(BI21&lt;=$F$86,BI22&gt;$F$86),$F$86-BI21,0))-BI85-BI84</f>
        <v>0</v>
      </c>
      <c r="BJ86" s="68"/>
      <c r="BK86" s="68">
        <f>IF(AND(BK21&lt;=$F$86,BK22&lt;=$F$86),BK23,IF(AND(BK21&lt;=$F$86,BK22&gt;$F$86),$F$86-BK21,0))-BK85-BK84</f>
        <v>0</v>
      </c>
      <c r="BL86" s="68"/>
      <c r="BM86" s="68">
        <f>IF(AND(BM21&lt;=$F$86,BM22&lt;=$F$86),BM23,IF(AND(BM21&lt;=$F$86,BM22&gt;$F$86),$F$86-BM21,0))-BM85-BM84</f>
        <v>0</v>
      </c>
      <c r="BN86" s="68"/>
      <c r="BO86" s="68">
        <f>IF(AND(BO21&lt;=$F$86,BO22&lt;=$F$86),BO23,IF(AND(BO21&lt;=$F$86,BO22&gt;$F$86),$F$86-BO21,0))-BO85-BO84</f>
        <v>0</v>
      </c>
      <c r="BP86" s="68"/>
      <c r="BQ86" s="68">
        <f>IF(AND(BQ21&lt;=$F$86,BQ22&lt;=$F$86),BQ23,IF(AND(BQ21&lt;=$F$86,BQ22&gt;$F$86),$F$86-BQ21,0))-BQ85-BQ84</f>
        <v>0</v>
      </c>
      <c r="BR86" s="68"/>
      <c r="BS86" s="69">
        <f t="shared" si="7"/>
        <v>0</v>
      </c>
    </row>
    <row r="87" spans="3:73" hidden="1" x14ac:dyDescent="0.25">
      <c r="C87" s="240"/>
      <c r="D87" s="241"/>
      <c r="E87" s="70"/>
      <c r="F87" s="71" t="s">
        <v>69</v>
      </c>
      <c r="G87" s="68">
        <f>SUM(G84:G86)</f>
        <v>0</v>
      </c>
      <c r="H87" s="68"/>
      <c r="I87" s="68">
        <f>SUM(I84:I86)</f>
        <v>0</v>
      </c>
      <c r="J87" s="68"/>
      <c r="K87" s="68">
        <f>SUM(K84:K86)</f>
        <v>0</v>
      </c>
      <c r="L87" s="68"/>
      <c r="M87" s="68">
        <f>SUM(M84:M86)</f>
        <v>0</v>
      </c>
      <c r="N87" s="68"/>
      <c r="O87" s="68">
        <f>SUM(O84:O86)</f>
        <v>0</v>
      </c>
      <c r="P87" s="68"/>
      <c r="Q87" s="68">
        <f>SUM(Q84:Q86)</f>
        <v>0</v>
      </c>
      <c r="R87" s="68"/>
      <c r="S87" s="68">
        <f>SUM(S84:S86)</f>
        <v>0</v>
      </c>
      <c r="T87" s="68"/>
      <c r="U87" s="68">
        <f>SUM(U84:U86)</f>
        <v>0</v>
      </c>
      <c r="V87" s="68"/>
      <c r="W87" s="68">
        <f>SUM(W84:W86)</f>
        <v>0</v>
      </c>
      <c r="X87" s="68"/>
      <c r="Y87" s="68">
        <f>SUM(Y84:Y86)</f>
        <v>0</v>
      </c>
      <c r="Z87" s="68"/>
      <c r="AA87" s="68">
        <f>SUM(AA84:AA86)</f>
        <v>0</v>
      </c>
      <c r="AB87" s="68"/>
      <c r="AC87" s="68">
        <f>SUM(AC84:AC86)</f>
        <v>0</v>
      </c>
      <c r="AD87" s="68"/>
      <c r="AE87" s="68">
        <f>SUM(AE84:AE86)</f>
        <v>0</v>
      </c>
      <c r="AF87" s="68"/>
      <c r="AG87" s="68">
        <f>SUM(AG84:AG86)</f>
        <v>0</v>
      </c>
      <c r="AH87" s="68"/>
      <c r="AI87" s="68">
        <f>SUM(AI84:AI86)</f>
        <v>0</v>
      </c>
      <c r="AJ87" s="68"/>
      <c r="AK87" s="68">
        <f>SUM(AK84:AK86)</f>
        <v>0</v>
      </c>
      <c r="AL87" s="68"/>
      <c r="AM87" s="68">
        <f>SUM(AM84:AM86)</f>
        <v>0</v>
      </c>
      <c r="AN87" s="68"/>
      <c r="AO87" s="68">
        <f>SUM(AO84:AO86)</f>
        <v>0</v>
      </c>
      <c r="AP87" s="68"/>
      <c r="AQ87" s="68">
        <f>SUM(AQ84:AQ86)</f>
        <v>0</v>
      </c>
      <c r="AR87" s="68"/>
      <c r="AS87" s="68">
        <f>SUM(AS84:AS86)</f>
        <v>0</v>
      </c>
      <c r="AT87" s="68"/>
      <c r="AU87" s="68">
        <f>SUM(AU84:AU86)</f>
        <v>0</v>
      </c>
      <c r="AV87" s="68"/>
      <c r="AW87" s="68">
        <f>SUM(AW84:AW86)</f>
        <v>0</v>
      </c>
      <c r="AX87" s="68"/>
      <c r="AY87" s="68">
        <f>SUM(AY84:AY86)</f>
        <v>0</v>
      </c>
      <c r="AZ87" s="68"/>
      <c r="BA87" s="68">
        <f>SUM(BA84:BA86)</f>
        <v>0</v>
      </c>
      <c r="BB87" s="68"/>
      <c r="BC87" s="68">
        <f>SUM(BC84:BC86)</f>
        <v>0</v>
      </c>
      <c r="BD87" s="68"/>
      <c r="BE87" s="68">
        <f>SUM(BE84:BE86)</f>
        <v>0</v>
      </c>
      <c r="BF87" s="68"/>
      <c r="BG87" s="68">
        <f>SUM(BG84:BG86)</f>
        <v>0</v>
      </c>
      <c r="BH87" s="68"/>
      <c r="BI87" s="68">
        <f>SUM(BI84:BI86)</f>
        <v>0</v>
      </c>
      <c r="BJ87" s="68"/>
      <c r="BK87" s="68">
        <f>SUM(BK84:BK86)</f>
        <v>0</v>
      </c>
      <c r="BL87" s="68"/>
      <c r="BM87" s="68">
        <f>SUM(BM84:BM86)</f>
        <v>0</v>
      </c>
      <c r="BN87" s="68"/>
      <c r="BO87" s="68">
        <f>SUM(BO84:BO86)</f>
        <v>0</v>
      </c>
      <c r="BP87" s="68"/>
      <c r="BQ87" s="68">
        <f>SUM(BQ84:BQ86)</f>
        <v>0</v>
      </c>
      <c r="BR87" s="68"/>
      <c r="BS87" s="73">
        <f t="shared" si="7"/>
        <v>0</v>
      </c>
    </row>
    <row r="88" spans="3:73" hidden="1" x14ac:dyDescent="0.25">
      <c r="C88" s="240"/>
      <c r="D88" s="241" t="s">
        <v>32</v>
      </c>
      <c r="E88" s="62"/>
      <c r="F88" s="63">
        <v>100</v>
      </c>
      <c r="G88" s="74">
        <f>IF(AND(G24&lt;=$F$88,G25&lt;=$F$88),G26,IF(AND(G24&lt;=$F$88,G25&gt;$F$88),$F$88-G24,0))</f>
        <v>0</v>
      </c>
      <c r="H88" s="64"/>
      <c r="I88" s="64">
        <f>IF(AND(I24&lt;=$F$88,I25&lt;=$F$88),I26,IF(AND(I24&lt;=$F$88,I25&gt;$F$88),$F$88-I24,0))</f>
        <v>0</v>
      </c>
      <c r="J88" s="64"/>
      <c r="K88" s="64">
        <f>IF(AND(K24&lt;=$F$88,K25&lt;=$F$88),K26,IF(AND(K24&lt;=$F$88,K25&gt;$F$88),$F$88-K24,0))</f>
        <v>0</v>
      </c>
      <c r="L88" s="64"/>
      <c r="M88" s="64">
        <f>IF(AND(M24&lt;=$F$88,M25&lt;=$F$88),M26,IF(AND(M24&lt;=$F$88,M25&gt;$F$88),$F$88-M24,0))</f>
        <v>0</v>
      </c>
      <c r="N88" s="64"/>
      <c r="O88" s="64">
        <f>IF(AND(O24&lt;=$F$88,O25&lt;=$F$88),O26,IF(AND(O24&lt;=$F$88,O25&gt;$F$88),$F$88-O24,0))</f>
        <v>0</v>
      </c>
      <c r="P88" s="64"/>
      <c r="Q88" s="64">
        <f>IF(AND(Q24&lt;=$F$88,Q25&lt;=$F$88),Q26,IF(AND(Q24&lt;=$F$88,Q25&gt;$F$88),$F$88-Q24,0))</f>
        <v>0</v>
      </c>
      <c r="R88" s="64"/>
      <c r="S88" s="64">
        <f>IF(AND(S24&lt;=$F$88,S25&lt;=$F$88),S26,IF(AND(S24&lt;=$F$88,S25&gt;$F$88),$F$88-S24,0))</f>
        <v>0</v>
      </c>
      <c r="T88" s="64"/>
      <c r="U88" s="64">
        <f>IF(AND(U24&lt;=$F$88,U25&lt;=$F$88),U26,IF(AND(U24&lt;=$F$88,U25&gt;$F$88),$F$88-U24,0))</f>
        <v>0</v>
      </c>
      <c r="V88" s="64"/>
      <c r="W88" s="64">
        <f>IF(AND(W24&lt;=$F$88,W25&lt;=$F$88),W26,IF(AND(W24&lt;=$F$88,W25&gt;$F$88),$F$88-W24,0))</f>
        <v>0</v>
      </c>
      <c r="X88" s="64"/>
      <c r="Y88" s="64">
        <f>IF(AND(Y24&lt;=$F$88,Y25&lt;=$F$88),Y26,IF(AND(Y24&lt;=$F$88,Y25&gt;$F$88),$F$88-Y24,0))</f>
        <v>0</v>
      </c>
      <c r="Z88" s="64"/>
      <c r="AA88" s="64">
        <f>IF(AND(AA24&lt;=$F$88,AA25&lt;=$F$88),AA26,IF(AND(AA24&lt;=$F$88,AA25&gt;$F$88),$F$88-AA24,0))</f>
        <v>0</v>
      </c>
      <c r="AB88" s="64"/>
      <c r="AC88" s="64">
        <f>IF(AND(AC24&lt;=$F$88,AC25&lt;=$F$88),AC26,IF(AND(AC24&lt;=$F$88,AC25&gt;$F$88),$F$88-AC24,0))</f>
        <v>0</v>
      </c>
      <c r="AD88" s="64"/>
      <c r="AE88" s="64">
        <f>IF(AND(AE24&lt;=$F$88,AE25&lt;=$F$88),AE26,IF(AND(AE24&lt;=$F$88,AE25&gt;$F$88),$F$88-AE24,0))</f>
        <v>0</v>
      </c>
      <c r="AF88" s="64"/>
      <c r="AG88" s="64">
        <f>IF(AND(AG24&lt;=$F$88,AG25&lt;=$F$88),AG26,IF(AND(AG24&lt;=$F$88,AG25&gt;$F$88),$F$88-AG24,0))</f>
        <v>0</v>
      </c>
      <c r="AH88" s="64"/>
      <c r="AI88" s="64">
        <f>IF(AND(AI24&lt;=$F$88,AI25&lt;=$F$88),AI26,IF(AND(AI24&lt;=$F$88,AI25&gt;$F$88),$F$88-AI24,0))</f>
        <v>0</v>
      </c>
      <c r="AJ88" s="64"/>
      <c r="AK88" s="64">
        <f>IF(AND(AK24&lt;=$F$88,AK25&lt;=$F$88),AK26,IF(AND(AK24&lt;=$F$88,AK25&gt;$F$88),$F$88-AK24,0))</f>
        <v>0</v>
      </c>
      <c r="AL88" s="64"/>
      <c r="AM88" s="64">
        <f>IF(AND(AM24&lt;=$F$88,AM25&lt;=$F$88),AM26,IF(AND(AM24&lt;=$F$88,AM25&gt;$F$88),$F$88-AM24,0))</f>
        <v>0</v>
      </c>
      <c r="AN88" s="64"/>
      <c r="AO88" s="64">
        <f>IF(AND(AO24&lt;=$F$88,AO25&lt;=$F$88),AO26,IF(AND(AO24&lt;=$F$88,AO25&gt;$F$88),$F$88-AO24,0))</f>
        <v>0</v>
      </c>
      <c r="AP88" s="64"/>
      <c r="AQ88" s="64">
        <f>IF(AND(AQ24&lt;=$F$88,AQ25&lt;=$F$88),AQ26,IF(AND(AQ24&lt;=$F$88,AQ25&gt;$F$88),$F$88-AQ24,0))</f>
        <v>0</v>
      </c>
      <c r="AR88" s="64"/>
      <c r="AS88" s="64">
        <f>IF(AND(AS24&lt;=$F$88,AS25&lt;=$F$88),AS26,IF(AND(AS24&lt;=$F$88,AS25&gt;$F$88),$F$88-AS24,0))</f>
        <v>0</v>
      </c>
      <c r="AT88" s="64"/>
      <c r="AU88" s="64">
        <f>IF(AND(AU24&lt;=$F$88,AU25&lt;=$F$88),AU26,IF(AND(AU24&lt;=$F$88,AU25&gt;$F$88),$F$88-AU24,0))</f>
        <v>0</v>
      </c>
      <c r="AV88" s="64"/>
      <c r="AW88" s="64">
        <f>IF(AND(AW24&lt;=$F$88,AW25&lt;=$F$88),AW26,IF(AND(AW24&lt;=$F$88,AW25&gt;$F$88),$F$88-AW24,0))</f>
        <v>0</v>
      </c>
      <c r="AX88" s="64"/>
      <c r="AY88" s="64">
        <f>IF(AND(AY24&lt;=$F$88,AY25&lt;=$F$88),AY26,IF(AND(AY24&lt;=$F$88,AY25&gt;$F$88),$F$88-AY24,0))</f>
        <v>0</v>
      </c>
      <c r="AZ88" s="64"/>
      <c r="BA88" s="64">
        <f>IF(AND(BA24&lt;=$F$88,BA25&lt;=$F$88),BA26,IF(AND(BA24&lt;=$F$88,BA25&gt;$F$88),$F$88-BA24,0))</f>
        <v>0</v>
      </c>
      <c r="BB88" s="64"/>
      <c r="BC88" s="64">
        <f>IF(AND(BC24&lt;=$F$88,BC25&lt;=$F$88),BC26,IF(AND(BC24&lt;=$F$88,BC25&gt;$F$88),$F$88-BC24,0))</f>
        <v>0</v>
      </c>
      <c r="BD88" s="64"/>
      <c r="BE88" s="64">
        <f>IF(AND(BE24&lt;=$F$88,BE25&lt;=$F$88),BE26,IF(AND(BE24&lt;=$F$88,BE25&gt;$F$88),$F$88-BE24,0))</f>
        <v>0</v>
      </c>
      <c r="BF88" s="64"/>
      <c r="BG88" s="64">
        <f>IF(AND(BG24&lt;=$F$88,BG25&lt;=$F$88),BG26,IF(AND(BG24&lt;=$F$88,BG25&gt;$F$88),$F$88-BG24,0))</f>
        <v>0</v>
      </c>
      <c r="BH88" s="64"/>
      <c r="BI88" s="64">
        <f>IF(AND(BI24&lt;=$F$88,BI25&lt;=$F$88),BI26,IF(AND(BI24&lt;=$F$88,BI25&gt;$F$88),$F$88-BI24,0))</f>
        <v>0</v>
      </c>
      <c r="BJ88" s="64"/>
      <c r="BK88" s="64">
        <f>IF(AND(BK24&lt;=$F$88,BK25&lt;=$F$88),BK26,IF(AND(BK24&lt;=$F$88,BK25&gt;$F$88),$F$88-BK24,0))</f>
        <v>0</v>
      </c>
      <c r="BL88" s="64"/>
      <c r="BM88" s="64">
        <f>IF(AND(BM24&lt;=$F$88,BM25&lt;=$F$88),BM26,IF(AND(BM24&lt;=$F$88,BM25&gt;$F$88),$F$88-BM24,0))</f>
        <v>0</v>
      </c>
      <c r="BN88" s="64"/>
      <c r="BO88" s="64">
        <f>IF(AND(BO24&lt;=$F$88,BO25&lt;=$F$88),BO26,IF(AND(BO24&lt;=$F$88,BO25&gt;$F$88),$F$88-BO24,0))</f>
        <v>0</v>
      </c>
      <c r="BP88" s="64"/>
      <c r="BQ88" s="64">
        <f>IF(AND(BQ24&lt;=$F$88,BQ25&lt;=$F$88),BQ26,IF(AND(BQ24&lt;=$F$88,BQ25&gt;$F$88),$F$88-BQ24,0))</f>
        <v>0</v>
      </c>
      <c r="BR88" s="64"/>
      <c r="BS88" s="65">
        <f t="shared" si="7"/>
        <v>0</v>
      </c>
    </row>
    <row r="89" spans="3:73" hidden="1" x14ac:dyDescent="0.25">
      <c r="C89" s="240"/>
      <c r="D89" s="241"/>
      <c r="E89" s="66"/>
      <c r="F89" s="67">
        <v>300</v>
      </c>
      <c r="G89" s="75">
        <f>IF(AND(G$24&lt;=$F89,G$25&lt;=$F89),G$26,IF(AND(G$24&lt;=$F89,G$25&gt;$F89),$F89-G$24,0))-G88</f>
        <v>0</v>
      </c>
      <c r="H89" s="68"/>
      <c r="I89" s="68">
        <f>IF(AND(I$24&lt;=$F89,I$25&lt;=$F89),I$26,IF(AND(I$24&lt;=$F89,I$25&gt;$F89),$F89-I$24,0))-I88</f>
        <v>0</v>
      </c>
      <c r="J89" s="68"/>
      <c r="K89" s="68">
        <f>IF(AND(K$24&lt;=$F89,K$25&lt;=$F89),K$26,IF(AND(K$24&lt;=$F89,K$25&gt;$F89),$F89-K$24,0))-K88</f>
        <v>0</v>
      </c>
      <c r="L89" s="68"/>
      <c r="M89" s="68">
        <f>IF(AND(M$24&lt;=$F89,M$25&lt;=$F89),M$26,IF(AND(M$24&lt;=$F89,M$25&gt;$F89),$F89-M$24,0))-M88</f>
        <v>0</v>
      </c>
      <c r="N89" s="68"/>
      <c r="O89" s="68">
        <f>IF(AND(O$24&lt;=$F89,O$25&lt;=$F89),O$26,IF(AND(O$24&lt;=$F89,O$25&gt;$F89),$F89-O$24,0))-O88</f>
        <v>0</v>
      </c>
      <c r="P89" s="68"/>
      <c r="Q89" s="68">
        <f>IF(AND(Q$24&lt;=$F89,Q$25&lt;=$F89),Q$26,IF(AND(Q$24&lt;=$F89,Q$25&gt;$F89),$F89-Q$24,0))-Q88</f>
        <v>0</v>
      </c>
      <c r="R89" s="68"/>
      <c r="S89" s="68">
        <f>IF(AND(S$24&lt;=$F89,S$25&lt;=$F89),S$26,IF(AND(S$24&lt;=$F89,S$25&gt;$F89),$F89-S$24,0))-S88</f>
        <v>0</v>
      </c>
      <c r="T89" s="68"/>
      <c r="U89" s="68">
        <f>IF(AND(U$24&lt;=$F89,U$25&lt;=$F89),U$26,IF(AND(U$24&lt;=$F89,U$25&gt;$F89),$F89-U$24,0))-U88</f>
        <v>0</v>
      </c>
      <c r="V89" s="68"/>
      <c r="W89" s="68">
        <f>IF(AND(W$24&lt;=$F89,W$25&lt;=$F89),W$26,IF(AND(W$24&lt;=$F89,W$25&gt;$F89),$F89-W$24,0))-W88</f>
        <v>0</v>
      </c>
      <c r="X89" s="68"/>
      <c r="Y89" s="68">
        <f>IF(AND(Y$24&lt;=$F89,Y$25&lt;=$F89),Y$26,IF(AND(Y$24&lt;=$F89,Y$25&gt;$F89),$F89-Y$24,0))-Y88</f>
        <v>0</v>
      </c>
      <c r="Z89" s="68"/>
      <c r="AA89" s="68">
        <f>IF(AND(AA$24&lt;=$F89,AA$25&lt;=$F89),AA$26,IF(AND(AA$24&lt;=$F89,AA$25&gt;$F89),$F89-AA$24,0))-AA88</f>
        <v>0</v>
      </c>
      <c r="AB89" s="68"/>
      <c r="AC89" s="68">
        <f>IF(AND(AC$24&lt;=$F89,AC$25&lt;=$F89),AC$26,IF(AND(AC$24&lt;=$F89,AC$25&gt;$F89),$F89-AC$24,0))-AC88</f>
        <v>0</v>
      </c>
      <c r="AD89" s="68"/>
      <c r="AE89" s="68">
        <f>IF(AND(AE$24&lt;=$F89,AE$25&lt;=$F89),AE$26,IF(AND(AE$24&lt;=$F89,AE$25&gt;$F89),$F89-AE$24,0))-AE88</f>
        <v>0</v>
      </c>
      <c r="AF89" s="68"/>
      <c r="AG89" s="68">
        <f>IF(AND(AG$24&lt;=$F89,AG$25&lt;=$F89),AG$26,IF(AND(AG$24&lt;=$F89,AG$25&gt;$F89),$F89-AG$24,0))-AG88</f>
        <v>0</v>
      </c>
      <c r="AH89" s="68"/>
      <c r="AI89" s="68">
        <f>IF(AND(AI$24&lt;=$F89,AI$25&lt;=$F89),AI$26,IF(AND(AI$24&lt;=$F89,AI$25&gt;$F89),$F89-AI$24,0))-AI88</f>
        <v>0</v>
      </c>
      <c r="AJ89" s="68"/>
      <c r="AK89" s="68">
        <f>IF(AND(AK$24&lt;=$F89,AK$25&lt;=$F89),AK$26,IF(AND(AK$24&lt;=$F89,AK$25&gt;$F89),$F89-AK$24,0))-AK88</f>
        <v>0</v>
      </c>
      <c r="AL89" s="68"/>
      <c r="AM89" s="68">
        <f>IF(AND(AM$24&lt;=$F89,AM$25&lt;=$F89),AM$26,IF(AND(AM$24&lt;=$F89,AM$25&gt;$F89),$F89-AM$24,0))-AM88</f>
        <v>0</v>
      </c>
      <c r="AN89" s="68"/>
      <c r="AO89" s="68">
        <f>IF(AND(AO$24&lt;=$F89,AO$25&lt;=$F89),AO$26,IF(AND(AO$24&lt;=$F89,AO$25&gt;$F89),$F89-AO$24,0))-AO88</f>
        <v>0</v>
      </c>
      <c r="AP89" s="68"/>
      <c r="AQ89" s="68">
        <f>IF(AND(AQ$24&lt;=$F89,AQ$25&lt;=$F89),AQ$26,IF(AND(AQ$24&lt;=$F89,AQ$25&gt;$F89),$F89-AQ$24,0))-AQ88</f>
        <v>0</v>
      </c>
      <c r="AR89" s="68"/>
      <c r="AS89" s="68">
        <f>IF(AND(AS$24&lt;=$F89,AS$25&lt;=$F89),AS$26,IF(AND(AS$24&lt;=$F89,AS$25&gt;$F89),$F89-AS$24,0))-AS88</f>
        <v>0</v>
      </c>
      <c r="AT89" s="68"/>
      <c r="AU89" s="68">
        <f>IF(AND(AU$24&lt;=$F89,AU$25&lt;=$F89),AU$26,IF(AND(AU$24&lt;=$F89,AU$25&gt;$F89),$F89-AU$24,0))-AU88</f>
        <v>0</v>
      </c>
      <c r="AV89" s="68"/>
      <c r="AW89" s="68">
        <f>IF(AND(AW$24&lt;=$F89,AW$25&lt;=$F89),AW$26,IF(AND(AW$24&lt;=$F89,AW$25&gt;$F89),$F89-AW$24,0))-AW88</f>
        <v>0</v>
      </c>
      <c r="AX89" s="68"/>
      <c r="AY89" s="68">
        <f>IF(AND(AY$24&lt;=$F89,AY$25&lt;=$F89),AY$26,IF(AND(AY$24&lt;=$F89,AY$25&gt;$F89),$F89-AY$24,0))-AY88</f>
        <v>0</v>
      </c>
      <c r="AZ89" s="68"/>
      <c r="BA89" s="68">
        <f>IF(AND(BA$24&lt;=$F89,BA$25&lt;=$F89),BA$26,IF(AND(BA$24&lt;=$F89,BA$25&gt;$F89),$F89-BA$24,0))-BA88</f>
        <v>0</v>
      </c>
      <c r="BB89" s="68"/>
      <c r="BC89" s="68">
        <f>IF(AND(BC$24&lt;=$F89,BC$25&lt;=$F89),BC$26,IF(AND(BC$24&lt;=$F89,BC$25&gt;$F89),$F89-BC$24,0))-BC88</f>
        <v>0</v>
      </c>
      <c r="BD89" s="68"/>
      <c r="BE89" s="68">
        <f>IF(AND(BE$24&lt;=$F89,BE$25&lt;=$F89),BE$26,IF(AND(BE$24&lt;=$F89,BE$25&gt;$F89),$F89-BE$24,0))-BE88</f>
        <v>0</v>
      </c>
      <c r="BF89" s="68"/>
      <c r="BG89" s="68">
        <f>IF(AND(BG$24&lt;=$F89,BG$25&lt;=$F89),BG$26,IF(AND(BG$24&lt;=$F89,BG$25&gt;$F89),$F89-BG$24,0))-BG88</f>
        <v>0</v>
      </c>
      <c r="BH89" s="68"/>
      <c r="BI89" s="68">
        <f>IF(AND(BI$24&lt;=$F89,BI$25&lt;=$F89),BI$26,IF(AND(BI$24&lt;=$F89,BI$25&gt;$F89),$F89-BI$24,0))-BI88</f>
        <v>0</v>
      </c>
      <c r="BJ89" s="68"/>
      <c r="BK89" s="68">
        <f>IF(AND(BK$24&lt;=$F89,BK$25&lt;=$F89),BK$26,IF(AND(BK$24&lt;=$F89,BK$25&gt;$F89),$F89-BK$24,0))-BK88</f>
        <v>0</v>
      </c>
      <c r="BL89" s="68"/>
      <c r="BM89" s="68">
        <f>IF(AND(BM$24&lt;=$F89,BM$25&lt;=$F89),BM$26,IF(AND(BM$24&lt;=$F89,BM$25&gt;$F89),$F89-BM$24,0))-BM88</f>
        <v>0</v>
      </c>
      <c r="BN89" s="68"/>
      <c r="BO89" s="68">
        <f>IF(AND(BO$24&lt;=$F89,BO$25&lt;=$F89),BO$26,IF(AND(BO$24&lt;=$F89,BO$25&gt;$F89),$F89-BO$24,0))-BO88</f>
        <v>0</v>
      </c>
      <c r="BP89" s="68"/>
      <c r="BQ89" s="68">
        <f>IF(AND(BQ$24&lt;=$F89,BQ$25&lt;=$F89),BQ$26,IF(AND(BQ$24&lt;=$F89,BQ$25&gt;$F89),$F89-BQ$24,0))-BQ88</f>
        <v>0</v>
      </c>
      <c r="BR89" s="68"/>
      <c r="BS89" s="69">
        <f t="shared" si="7"/>
        <v>0</v>
      </c>
    </row>
    <row r="90" spans="3:73" hidden="1" x14ac:dyDescent="0.25">
      <c r="C90" s="240"/>
      <c r="D90" s="241"/>
      <c r="E90" s="66"/>
      <c r="F90" s="67">
        <v>500</v>
      </c>
      <c r="G90" s="75">
        <f>IF(AND(G$24&lt;=$F90,G$25&lt;=$F90),G$26,IF(AND(G$24&lt;=$F90,G$25&gt;$F90),$F90-G$24,0))-G89-G88</f>
        <v>0</v>
      </c>
      <c r="H90" s="68"/>
      <c r="I90" s="68">
        <f>IF(AND(I$24&lt;=$F90,I$25&lt;=$F90),I$26,IF(AND(I$24&lt;=$F90,I$25&gt;$F90),$F90-I$24,0))-I89-I88</f>
        <v>0</v>
      </c>
      <c r="J90" s="68"/>
      <c r="K90" s="68">
        <f>IF(AND(K$24&lt;=$F90,K$25&lt;=$F90),K$26,IF(AND(K$24&lt;=$F90,K$25&gt;$F90),$F90-K$24,0))-K89-K88</f>
        <v>0</v>
      </c>
      <c r="L90" s="68"/>
      <c r="M90" s="68">
        <f>IF(AND(M$24&lt;=$F90,M$25&lt;=$F90),M$26,IF(AND(M$24&lt;=$F90,M$25&gt;$F90),$F90-M$24,0))-M89-M88</f>
        <v>0</v>
      </c>
      <c r="N90" s="68"/>
      <c r="O90" s="68">
        <f>IF(AND(O$24&lt;=$F90,O$25&lt;=$F90),O$26,IF(AND(O$24&lt;=$F90,O$25&gt;$F90),$F90-O$24,0))-O89-O88</f>
        <v>0</v>
      </c>
      <c r="P90" s="68"/>
      <c r="Q90" s="68">
        <f>IF(AND(Q$24&lt;=$F90,Q$25&lt;=$F90),Q$26,IF(AND(Q$24&lt;=$F90,Q$25&gt;$F90),$F90-Q$24,0))-Q89-Q88</f>
        <v>0</v>
      </c>
      <c r="R90" s="68"/>
      <c r="S90" s="68">
        <f>IF(AND(S$24&lt;=$F90,S$25&lt;=$F90),S$26,IF(AND(S$24&lt;=$F90,S$25&gt;$F90),$F90-S$24,0))-S89-S88</f>
        <v>0</v>
      </c>
      <c r="T90" s="68"/>
      <c r="U90" s="68">
        <f>IF(AND(U$24&lt;=$F90,U$25&lt;=$F90),U$26,IF(AND(U$24&lt;=$F90,U$25&gt;$F90),$F90-U$24,0))-U89-U88</f>
        <v>0</v>
      </c>
      <c r="V90" s="68"/>
      <c r="W90" s="68">
        <f>IF(AND(W$24&lt;=$F90,W$25&lt;=$F90),W$26,IF(AND(W$24&lt;=$F90,W$25&gt;$F90),$F90-W$24,0))-W89-W88</f>
        <v>0</v>
      </c>
      <c r="X90" s="68"/>
      <c r="Y90" s="68">
        <f>IF(AND(Y$24&lt;=$F90,Y$25&lt;=$F90),Y$26,IF(AND(Y$24&lt;=$F90,Y$25&gt;$F90),$F90-Y$24,0))-Y89-Y88</f>
        <v>0</v>
      </c>
      <c r="Z90" s="68"/>
      <c r="AA90" s="68">
        <f>IF(AND(AA$24&lt;=$F90,AA$25&lt;=$F90),AA$26,IF(AND(AA$24&lt;=$F90,AA$25&gt;$F90),$F90-AA$24,0))-AA89-AA88</f>
        <v>0</v>
      </c>
      <c r="AB90" s="68"/>
      <c r="AC90" s="68">
        <f>IF(AND(AC$24&lt;=$F90,AC$25&lt;=$F90),AC$26,IF(AND(AC$24&lt;=$F90,AC$25&gt;$F90),$F90-AC$24,0))-AC89-AC88</f>
        <v>0</v>
      </c>
      <c r="AD90" s="68"/>
      <c r="AE90" s="68">
        <f>IF(AND(AE$24&lt;=$F90,AE$25&lt;=$F90),AE$26,IF(AND(AE$24&lt;=$F90,AE$25&gt;$F90),$F90-AE$24,0))-AE89-AE88</f>
        <v>0</v>
      </c>
      <c r="AF90" s="68"/>
      <c r="AG90" s="68">
        <f>IF(AND(AG$24&lt;=$F90,AG$25&lt;=$F90),AG$26,IF(AND(AG$24&lt;=$F90,AG$25&gt;$F90),$F90-AG$24,0))-AG89-AG88</f>
        <v>0</v>
      </c>
      <c r="AH90" s="68"/>
      <c r="AI90" s="68">
        <f>IF(AND(AI$24&lt;=$F90,AI$25&lt;=$F90),AI$26,IF(AND(AI$24&lt;=$F90,AI$25&gt;$F90),$F90-AI$24,0))-AI89-AI88</f>
        <v>0</v>
      </c>
      <c r="AJ90" s="68"/>
      <c r="AK90" s="68">
        <f>IF(AND(AK$24&lt;=$F90,AK$25&lt;=$F90),AK$26,IF(AND(AK$24&lt;=$F90,AK$25&gt;$F90),$F90-AK$24,0))-AK89-AK88</f>
        <v>0</v>
      </c>
      <c r="AL90" s="68"/>
      <c r="AM90" s="68">
        <f>IF(AND(AM$24&lt;=$F90,AM$25&lt;=$F90),AM$26,IF(AND(AM$24&lt;=$F90,AM$25&gt;$F90),$F90-AM$24,0))-AM89-AM88</f>
        <v>0</v>
      </c>
      <c r="AN90" s="68"/>
      <c r="AO90" s="68">
        <f>IF(AND(AO$24&lt;=$F90,AO$25&lt;=$F90),AO$26,IF(AND(AO$24&lt;=$F90,AO$25&gt;$F90),$F90-AO$24,0))-AO89-AO88</f>
        <v>0</v>
      </c>
      <c r="AP90" s="68"/>
      <c r="AQ90" s="68">
        <f>IF(AND(AQ$24&lt;=$F90,AQ$25&lt;=$F90),AQ$26,IF(AND(AQ$24&lt;=$F90,AQ$25&gt;$F90),$F90-AQ$24,0))-AQ89-AQ88</f>
        <v>0</v>
      </c>
      <c r="AR90" s="68"/>
      <c r="AS90" s="68">
        <f>IF(AND(AS$24&lt;=$F90,AS$25&lt;=$F90),AS$26,IF(AND(AS$24&lt;=$F90,AS$25&gt;$F90),$F90-AS$24,0))-AS89-AS88</f>
        <v>0</v>
      </c>
      <c r="AT90" s="68"/>
      <c r="AU90" s="68">
        <f>IF(AND(AU$24&lt;=$F90,AU$25&lt;=$F90),AU$26,IF(AND(AU$24&lt;=$F90,AU$25&gt;$F90),$F90-AU$24,0))-AU89-AU88</f>
        <v>0</v>
      </c>
      <c r="AV90" s="68"/>
      <c r="AW90" s="68">
        <f>IF(AND(AW$24&lt;=$F90,AW$25&lt;=$F90),AW$26,IF(AND(AW$24&lt;=$F90,AW$25&gt;$F90),$F90-AW$24,0))-AW89-AW88</f>
        <v>0</v>
      </c>
      <c r="AX90" s="68"/>
      <c r="AY90" s="68">
        <f>IF(AND(AY$24&lt;=$F90,AY$25&lt;=$F90),AY$26,IF(AND(AY$24&lt;=$F90,AY$25&gt;$F90),$F90-AY$24,0))-AY89-AY88</f>
        <v>0</v>
      </c>
      <c r="AZ90" s="68"/>
      <c r="BA90" s="68">
        <f>IF(AND(BA$24&lt;=$F90,BA$25&lt;=$F90),BA$26,IF(AND(BA$24&lt;=$F90,BA$25&gt;$F90),$F90-BA$24,0))-BA89-BA88</f>
        <v>0</v>
      </c>
      <c r="BB90" s="68"/>
      <c r="BC90" s="68">
        <f>IF(AND(BC$24&lt;=$F90,BC$25&lt;=$F90),BC$26,IF(AND(BC$24&lt;=$F90,BC$25&gt;$F90),$F90-BC$24,0))-BC89-BC88</f>
        <v>0</v>
      </c>
      <c r="BD90" s="68"/>
      <c r="BE90" s="68">
        <f>IF(AND(BE$24&lt;=$F90,BE$25&lt;=$F90),BE$26,IF(AND(BE$24&lt;=$F90,BE$25&gt;$F90),$F90-BE$24,0))-BE89-BE88</f>
        <v>0</v>
      </c>
      <c r="BF90" s="68"/>
      <c r="BG90" s="68">
        <f>IF(AND(BG$24&lt;=$F90,BG$25&lt;=$F90),BG$26,IF(AND(BG$24&lt;=$F90,BG$25&gt;$F90),$F90-BG$24,0))-BG89-BG88</f>
        <v>0</v>
      </c>
      <c r="BH90" s="68"/>
      <c r="BI90" s="68">
        <f>IF(AND(BI$24&lt;=$F90,BI$25&lt;=$F90),BI$26,IF(AND(BI$24&lt;=$F90,BI$25&gt;$F90),$F90-BI$24,0))-BI89-BI88</f>
        <v>0</v>
      </c>
      <c r="BJ90" s="68"/>
      <c r="BK90" s="68">
        <f>IF(AND(BK$24&lt;=$F90,BK$25&lt;=$F90),BK$26,IF(AND(BK$24&lt;=$F90,BK$25&gt;$F90),$F90-BK$24,0))-BK89-BK88</f>
        <v>0</v>
      </c>
      <c r="BL90" s="68"/>
      <c r="BM90" s="68">
        <f>IF(AND(BM$24&lt;=$F90,BM$25&lt;=$F90),BM$26,IF(AND(BM$24&lt;=$F90,BM$25&gt;$F90),$F90-BM$24,0))-BM89-BM88</f>
        <v>0</v>
      </c>
      <c r="BN90" s="68"/>
      <c r="BO90" s="68">
        <f>IF(AND(BO$24&lt;=$F90,BO$25&lt;=$F90),BO$26,IF(AND(BO$24&lt;=$F90,BO$25&gt;$F90),$F90-BO$24,0))-BO89-BO88</f>
        <v>0</v>
      </c>
      <c r="BP90" s="68"/>
      <c r="BQ90" s="68">
        <f>IF(AND(BQ$24&lt;=$F90,BQ$25&lt;=$F90),BQ$26,IF(AND(BQ$24&lt;=$F90,BQ$25&gt;$F90),$F90-BQ$24,0))-BQ89-BQ88</f>
        <v>0</v>
      </c>
      <c r="BR90" s="68"/>
      <c r="BS90" s="69">
        <f t="shared" si="7"/>
        <v>0</v>
      </c>
    </row>
    <row r="91" spans="3:73" hidden="1" x14ac:dyDescent="0.25">
      <c r="C91" s="240"/>
      <c r="D91" s="241"/>
      <c r="E91" s="66"/>
      <c r="F91" s="67">
        <v>800</v>
      </c>
      <c r="G91" s="75">
        <f>IF(AND(G$24&lt;=$F91,G$25&lt;=$F91),G$26,IF(AND(G$24&lt;=$F91,G$25&gt;$F91),$F91-G$24,0))-G90-G89-G88</f>
        <v>0</v>
      </c>
      <c r="H91" s="68"/>
      <c r="I91" s="68">
        <f>IF(AND(I$24&lt;=$F91,I$25&lt;=$F91),I$26,IF(AND(I$24&lt;=$F91,I$25&gt;$F91),$F91-I$24,0))-I90-I89-I88</f>
        <v>0</v>
      </c>
      <c r="J91" s="68"/>
      <c r="K91" s="68">
        <f>IF(AND(K$24&lt;=$F91,K$25&lt;=$F91),K$26,IF(AND(K$24&lt;=$F91,K$25&gt;$F91),$F91-K$24,0))-K90-K89-K88</f>
        <v>0</v>
      </c>
      <c r="L91" s="68"/>
      <c r="M91" s="68">
        <f>IF(AND(M$24&lt;=$F91,M$25&lt;=$F91),M$26,IF(AND(M$24&lt;=$F91,M$25&gt;$F91),$F91-M$24,0))-M90-M89-M88</f>
        <v>0</v>
      </c>
      <c r="N91" s="68"/>
      <c r="O91" s="68">
        <f>IF(AND(O$24&lt;=$F91,O$25&lt;=$F91),O$26,IF(AND(O$24&lt;=$F91,O$25&gt;$F91),$F91-O$24,0))-O90-O89-O88</f>
        <v>0</v>
      </c>
      <c r="P91" s="68"/>
      <c r="Q91" s="68">
        <f>IF(AND(Q$24&lt;=$F91,Q$25&lt;=$F91),Q$26,IF(AND(Q$24&lt;=$F91,Q$25&gt;$F91),$F91-Q$24,0))-Q90-Q89-Q88</f>
        <v>0</v>
      </c>
      <c r="R91" s="68"/>
      <c r="S91" s="68">
        <f>IF(AND(S$24&lt;=$F91,S$25&lt;=$F91),S$26,IF(AND(S$24&lt;=$F91,S$25&gt;$F91),$F91-S$24,0))-S90-S89-S88</f>
        <v>0</v>
      </c>
      <c r="T91" s="68"/>
      <c r="U91" s="68">
        <f>IF(AND(U$24&lt;=$F91,U$25&lt;=$F91),U$26,IF(AND(U$24&lt;=$F91,U$25&gt;$F91),$F91-U$24,0))-U90-U89-U88</f>
        <v>0</v>
      </c>
      <c r="V91" s="68"/>
      <c r="W91" s="68">
        <f>IF(AND(W$24&lt;=$F91,W$25&lt;=$F91),W$26,IF(AND(W$24&lt;=$F91,W$25&gt;$F91),$F91-W$24,0))-W90-W89-W88</f>
        <v>0</v>
      </c>
      <c r="X91" s="68"/>
      <c r="Y91" s="68">
        <f>IF(AND(Y$24&lt;=$F91,Y$25&lt;=$F91),Y$26,IF(AND(Y$24&lt;=$F91,Y$25&gt;$F91),$F91-Y$24,0))-Y90-Y89-Y88</f>
        <v>0</v>
      </c>
      <c r="Z91" s="68"/>
      <c r="AA91" s="68">
        <f>IF(AND(AA$24&lt;=$F91,AA$25&lt;=$F91),AA$26,IF(AND(AA$24&lt;=$F91,AA$25&gt;$F91),$F91-AA$24,0))-AA90-AA89-AA88</f>
        <v>0</v>
      </c>
      <c r="AB91" s="68"/>
      <c r="AC91" s="68">
        <f>IF(AND(AC$24&lt;=$F91,AC$25&lt;=$F91),AC$26,IF(AND(AC$24&lt;=$F91,AC$25&gt;$F91),$F91-AC$24,0))-AC90-AC89-AC88</f>
        <v>0</v>
      </c>
      <c r="AD91" s="68"/>
      <c r="AE91" s="68">
        <f>IF(AND(AE$24&lt;=$F91,AE$25&lt;=$F91),AE$26,IF(AND(AE$24&lt;=$F91,AE$25&gt;$F91),$F91-AE$24,0))-AE90-AE89-AE88</f>
        <v>0</v>
      </c>
      <c r="AF91" s="68"/>
      <c r="AG91" s="68">
        <f>IF(AND(AG$24&lt;=$F91,AG$25&lt;=$F91),AG$26,IF(AND(AG$24&lt;=$F91,AG$25&gt;$F91),$F91-AG$24,0))-AG90-AG89-AG88</f>
        <v>0</v>
      </c>
      <c r="AH91" s="68"/>
      <c r="AI91" s="68">
        <f>IF(AND(AI$24&lt;=$F91,AI$25&lt;=$F91),AI$26,IF(AND(AI$24&lt;=$F91,AI$25&gt;$F91),$F91-AI$24,0))-AI90-AI89-AI88</f>
        <v>0</v>
      </c>
      <c r="AJ91" s="68"/>
      <c r="AK91" s="68">
        <f>IF(AND(AK$24&lt;=$F91,AK$25&lt;=$F91),AK$26,IF(AND(AK$24&lt;=$F91,AK$25&gt;$F91),$F91-AK$24,0))-AK90-AK89-AK88</f>
        <v>0</v>
      </c>
      <c r="AL91" s="68"/>
      <c r="AM91" s="68">
        <f>IF(AND(AM$24&lt;=$F91,AM$25&lt;=$F91),AM$26,IF(AND(AM$24&lt;=$F91,AM$25&gt;$F91),$F91-AM$24,0))-AM90-AM89-AM88</f>
        <v>0</v>
      </c>
      <c r="AN91" s="68"/>
      <c r="AO91" s="68">
        <f>IF(AND(AO$24&lt;=$F91,AO$25&lt;=$F91),AO$26,IF(AND(AO$24&lt;=$F91,AO$25&gt;$F91),$F91-AO$24,0))-AO90-AO89-AO88</f>
        <v>0</v>
      </c>
      <c r="AP91" s="68"/>
      <c r="AQ91" s="68">
        <f>IF(AND(AQ$24&lt;=$F91,AQ$25&lt;=$F91),AQ$26,IF(AND(AQ$24&lt;=$F91,AQ$25&gt;$F91),$F91-AQ$24,0))-AQ90-AQ89-AQ88</f>
        <v>0</v>
      </c>
      <c r="AR91" s="68"/>
      <c r="AS91" s="68">
        <f>IF(AND(AS$24&lt;=$F91,AS$25&lt;=$F91),AS$26,IF(AND(AS$24&lt;=$F91,AS$25&gt;$F91),$F91-AS$24,0))-AS90-AS89-AS88</f>
        <v>0</v>
      </c>
      <c r="AT91" s="68"/>
      <c r="AU91" s="68">
        <f>IF(AND(AU$24&lt;=$F91,AU$25&lt;=$F91),AU$26,IF(AND(AU$24&lt;=$F91,AU$25&gt;$F91),$F91-AU$24,0))-AU90-AU89-AU88</f>
        <v>0</v>
      </c>
      <c r="AV91" s="68"/>
      <c r="AW91" s="68">
        <f>IF(AND(AW$24&lt;=$F91,AW$25&lt;=$F91),AW$26,IF(AND(AW$24&lt;=$F91,AW$25&gt;$F91),$F91-AW$24,0))-AW90-AW89-AW88</f>
        <v>0</v>
      </c>
      <c r="AX91" s="68"/>
      <c r="AY91" s="68">
        <f>IF(AND(AY$24&lt;=$F91,AY$25&lt;=$F91),AY$26,IF(AND(AY$24&lt;=$F91,AY$25&gt;$F91),$F91-AY$24,0))-AY90-AY89-AY88</f>
        <v>0</v>
      </c>
      <c r="AZ91" s="68"/>
      <c r="BA91" s="68">
        <f>IF(AND(BA$24&lt;=$F91,BA$25&lt;=$F91),BA$26,IF(AND(BA$24&lt;=$F91,BA$25&gt;$F91),$F91-BA$24,0))-BA90-BA89-BA88</f>
        <v>0</v>
      </c>
      <c r="BB91" s="68"/>
      <c r="BC91" s="68">
        <f>IF(AND(BC$24&lt;=$F91,BC$25&lt;=$F91),BC$26,IF(AND(BC$24&lt;=$F91,BC$25&gt;$F91),$F91-BC$24,0))-BC90-BC89-BC88</f>
        <v>0</v>
      </c>
      <c r="BD91" s="68"/>
      <c r="BE91" s="68">
        <f>IF(AND(BE$24&lt;=$F91,BE$25&lt;=$F91),BE$26,IF(AND(BE$24&lt;=$F91,BE$25&gt;$F91),$F91-BE$24,0))-BE90-BE89-BE88</f>
        <v>0</v>
      </c>
      <c r="BF91" s="68"/>
      <c r="BG91" s="68">
        <f>IF(AND(BG$24&lt;=$F91,BG$25&lt;=$F91),BG$26,IF(AND(BG$24&lt;=$F91,BG$25&gt;$F91),$F91-BG$24,0))-BG90-BG89-BG88</f>
        <v>0</v>
      </c>
      <c r="BH91" s="68"/>
      <c r="BI91" s="68">
        <f>IF(AND(BI$24&lt;=$F91,BI$25&lt;=$F91),BI$26,IF(AND(BI$24&lt;=$F91,BI$25&gt;$F91),$F91-BI$24,0))-BI90-BI89-BI88</f>
        <v>0</v>
      </c>
      <c r="BJ91" s="68"/>
      <c r="BK91" s="68">
        <f>IF(AND(BK$24&lt;=$F91,BK$25&lt;=$F91),BK$26,IF(AND(BK$24&lt;=$F91,BK$25&gt;$F91),$F91-BK$24,0))-BK90-BK89-BK88</f>
        <v>0</v>
      </c>
      <c r="BL91" s="68"/>
      <c r="BM91" s="68">
        <f>IF(AND(BM$24&lt;=$F91,BM$25&lt;=$F91),BM$26,IF(AND(BM$24&lt;=$F91,BM$25&gt;$F91),$F91-BM$24,0))-BM90-BM89-BM88</f>
        <v>0</v>
      </c>
      <c r="BN91" s="68"/>
      <c r="BO91" s="68">
        <f>IF(AND(BO$24&lt;=$F91,BO$25&lt;=$F91),BO$26,IF(AND(BO$24&lt;=$F91,BO$25&gt;$F91),$F91-BO$24,0))-BO90-BO89-BO88</f>
        <v>0</v>
      </c>
      <c r="BP91" s="68"/>
      <c r="BQ91" s="68">
        <f>IF(AND(BQ$24&lt;=$F91,BQ$25&lt;=$F91),BQ$26,IF(AND(BQ$24&lt;=$F91,BQ$25&gt;$F91),$F91-BQ$24,0))-BQ90-BQ89-BQ88</f>
        <v>0</v>
      </c>
      <c r="BR91" s="68"/>
      <c r="BS91" s="69">
        <f t="shared" si="7"/>
        <v>0</v>
      </c>
    </row>
    <row r="92" spans="3:73" hidden="1" x14ac:dyDescent="0.25">
      <c r="C92" s="240"/>
      <c r="D92" s="241"/>
      <c r="E92" s="66"/>
      <c r="F92" s="67">
        <v>1000</v>
      </c>
      <c r="G92" s="75">
        <f>IF(AND(G$24&lt;=$F92,G$25&lt;=$F92),G$26,IF(AND(G$24&lt;=$F92,G$25&gt;$F92),$F92-G$24,0))-G91-G90-G89-G88</f>
        <v>0</v>
      </c>
      <c r="H92" s="68"/>
      <c r="I92" s="68">
        <f>IF(AND(I$24&lt;=$F92,I$25&lt;=$F92),I$26,IF(AND(I$24&lt;=$F92,I$25&gt;$F92),$F92-I$24,0))-I91-I90-I89-I88</f>
        <v>0</v>
      </c>
      <c r="J92" s="68"/>
      <c r="K92" s="68">
        <f>IF(AND(K$24&lt;=$F92,K$25&lt;=$F92),K$26,IF(AND(K$24&lt;=$F92,K$25&gt;$F92),$F92-K$24,0))-K91-K90-K89-K88</f>
        <v>0</v>
      </c>
      <c r="L92" s="68"/>
      <c r="M92" s="68">
        <f>IF(AND(M$24&lt;=$F92,M$25&lt;=$F92),M$26,IF(AND(M$24&lt;=$F92,M$25&gt;$F92),$F92-M$24,0))-M91-M90-M89-M88</f>
        <v>0</v>
      </c>
      <c r="N92" s="68"/>
      <c r="O92" s="68">
        <f>IF(AND(O$24&lt;=$F92,O$25&lt;=$F92),O$26,IF(AND(O$24&lt;=$F92,O$25&gt;$F92),$F92-O$24,0))-O91-O90-O89-O88</f>
        <v>0</v>
      </c>
      <c r="P92" s="68"/>
      <c r="Q92" s="68">
        <f>IF(AND(Q$24&lt;=$F92,Q$25&lt;=$F92),Q$26,IF(AND(Q$24&lt;=$F92,Q$25&gt;$F92),$F92-Q$24,0))-Q91-Q90-Q89-Q88</f>
        <v>0</v>
      </c>
      <c r="R92" s="68"/>
      <c r="S92" s="68">
        <f>IF(AND(S$24&lt;=$F92,S$25&lt;=$F92),S$26,IF(AND(S$24&lt;=$F92,S$25&gt;$F92),$F92-S$24,0))-S91-S90-S89-S88</f>
        <v>0</v>
      </c>
      <c r="T92" s="68"/>
      <c r="U92" s="68">
        <f>IF(AND(U$24&lt;=$F92,U$25&lt;=$F92),U$26,IF(AND(U$24&lt;=$F92,U$25&gt;$F92),$F92-U$24,0))-U91-U90-U89-U88</f>
        <v>0</v>
      </c>
      <c r="V92" s="68"/>
      <c r="W92" s="68">
        <f>IF(AND(W$24&lt;=$F92,W$25&lt;=$F92),W$26,IF(AND(W$24&lt;=$F92,W$25&gt;$F92),$F92-W$24,0))-W91-W90-W89-W88</f>
        <v>0</v>
      </c>
      <c r="X92" s="68"/>
      <c r="Y92" s="68">
        <f>IF(AND(Y$24&lt;=$F92,Y$25&lt;=$F92),Y$26,IF(AND(Y$24&lt;=$F92,Y$25&gt;$F92),$F92-Y$24,0))-Y91-Y90-Y89-Y88</f>
        <v>0</v>
      </c>
      <c r="Z92" s="68"/>
      <c r="AA92" s="68">
        <f>IF(AND(AA$24&lt;=$F92,AA$25&lt;=$F92),AA$26,IF(AND(AA$24&lt;=$F92,AA$25&gt;$F92),$F92-AA$24,0))-AA91-AA90-AA89-AA88</f>
        <v>0</v>
      </c>
      <c r="AB92" s="68"/>
      <c r="AC92" s="68">
        <f>IF(AND(AC$24&lt;=$F92,AC$25&lt;=$F92),AC$26,IF(AND(AC$24&lt;=$F92,AC$25&gt;$F92),$F92-AC$24,0))-AC91-AC90-AC89-AC88</f>
        <v>0</v>
      </c>
      <c r="AD92" s="68"/>
      <c r="AE92" s="68">
        <f>IF(AND(AE$24&lt;=$F92,AE$25&lt;=$F92),AE$26,IF(AND(AE$24&lt;=$F92,AE$25&gt;$F92),$F92-AE$24,0))-AE91-AE90-AE89-AE88</f>
        <v>0</v>
      </c>
      <c r="AF92" s="68"/>
      <c r="AG92" s="68">
        <f>IF(AND(AG$24&lt;=$F92,AG$25&lt;=$F92),AG$26,IF(AND(AG$24&lt;=$F92,AG$25&gt;$F92),$F92-AG$24,0))-AG91-AG90-AG89-AG88</f>
        <v>0</v>
      </c>
      <c r="AH92" s="68"/>
      <c r="AI92" s="68">
        <f>IF(AND(AI$24&lt;=$F92,AI$25&lt;=$F92),AI$26,IF(AND(AI$24&lt;=$F92,AI$25&gt;$F92),$F92-AI$24,0))-AI91-AI90-AI89-AI88</f>
        <v>0</v>
      </c>
      <c r="AJ92" s="68"/>
      <c r="AK92" s="68">
        <f>IF(AND(AK$24&lt;=$F92,AK$25&lt;=$F92),AK$26,IF(AND(AK$24&lt;=$F92,AK$25&gt;$F92),$F92-AK$24,0))-AK91-AK90-AK89-AK88</f>
        <v>0</v>
      </c>
      <c r="AL92" s="68"/>
      <c r="AM92" s="68">
        <f>IF(AND(AM$24&lt;=$F92,AM$25&lt;=$F92),AM$26,IF(AND(AM$24&lt;=$F92,AM$25&gt;$F92),$F92-AM$24,0))-AM91-AM90-AM89-AM88</f>
        <v>0</v>
      </c>
      <c r="AN92" s="68"/>
      <c r="AO92" s="68">
        <f>IF(AND(AO$24&lt;=$F92,AO$25&lt;=$F92),AO$26,IF(AND(AO$24&lt;=$F92,AO$25&gt;$F92),$F92-AO$24,0))-AO91-AO90-AO89-AO88</f>
        <v>0</v>
      </c>
      <c r="AP92" s="68"/>
      <c r="AQ92" s="68">
        <f>IF(AND(AQ$24&lt;=$F92,AQ$25&lt;=$F92),AQ$26,IF(AND(AQ$24&lt;=$F92,AQ$25&gt;$F92),$F92-AQ$24,0))-AQ91-AQ90-AQ89-AQ88</f>
        <v>0</v>
      </c>
      <c r="AR92" s="68"/>
      <c r="AS92" s="68">
        <f>IF(AND(AS$24&lt;=$F92,AS$25&lt;=$F92),AS$26,IF(AND(AS$24&lt;=$F92,AS$25&gt;$F92),$F92-AS$24,0))-AS91-AS90-AS89-AS88</f>
        <v>0</v>
      </c>
      <c r="AT92" s="68"/>
      <c r="AU92" s="68">
        <f>IF(AND(AU$24&lt;=$F92,AU$25&lt;=$F92),AU$26,IF(AND(AU$24&lt;=$F92,AU$25&gt;$F92),$F92-AU$24,0))-AU91-AU90-AU89-AU88</f>
        <v>0</v>
      </c>
      <c r="AV92" s="68"/>
      <c r="AW92" s="68">
        <f>IF(AND(AW$24&lt;=$F92,AW$25&lt;=$F92),AW$26,IF(AND(AW$24&lt;=$F92,AW$25&gt;$F92),$F92-AW$24,0))-AW91-AW90-AW89-AW88</f>
        <v>0</v>
      </c>
      <c r="AX92" s="68"/>
      <c r="AY92" s="68">
        <f>IF(AND(AY$24&lt;=$F92,AY$25&lt;=$F92),AY$26,IF(AND(AY$24&lt;=$F92,AY$25&gt;$F92),$F92-AY$24,0))-AY91-AY90-AY89-AY88</f>
        <v>0</v>
      </c>
      <c r="AZ92" s="68"/>
      <c r="BA92" s="68">
        <f>IF(AND(BA$24&lt;=$F92,BA$25&lt;=$F92),BA$26,IF(AND(BA$24&lt;=$F92,BA$25&gt;$F92),$F92-BA$24,0))-BA91-BA90-BA89-BA88</f>
        <v>0</v>
      </c>
      <c r="BB92" s="68"/>
      <c r="BC92" s="68">
        <f>IF(AND(BC$24&lt;=$F92,BC$25&lt;=$F92),BC$26,IF(AND(BC$24&lt;=$F92,BC$25&gt;$F92),$F92-BC$24,0))-BC91-BC90-BC89-BC88</f>
        <v>0</v>
      </c>
      <c r="BD92" s="68"/>
      <c r="BE92" s="68">
        <f>IF(AND(BE$24&lt;=$F92,BE$25&lt;=$F92),BE$26,IF(AND(BE$24&lt;=$F92,BE$25&gt;$F92),$F92-BE$24,0))-BE91-BE90-BE89-BE88</f>
        <v>0</v>
      </c>
      <c r="BF92" s="68"/>
      <c r="BG92" s="68">
        <f>IF(AND(BG$24&lt;=$F92,BG$25&lt;=$F92),BG$26,IF(AND(BG$24&lt;=$F92,BG$25&gt;$F92),$F92-BG$24,0))-BG91-BG90-BG89-BG88</f>
        <v>0</v>
      </c>
      <c r="BH92" s="68"/>
      <c r="BI92" s="68">
        <f>IF(AND(BI$24&lt;=$F92,BI$25&lt;=$F92),BI$26,IF(AND(BI$24&lt;=$F92,BI$25&gt;$F92),$F92-BI$24,0))-BI91-BI90-BI89-BI88</f>
        <v>0</v>
      </c>
      <c r="BJ92" s="68"/>
      <c r="BK92" s="68">
        <f>IF(AND(BK$24&lt;=$F92,BK$25&lt;=$F92),BK$26,IF(AND(BK$24&lt;=$F92,BK$25&gt;$F92),$F92-BK$24,0))-BK91-BK90-BK89-BK88</f>
        <v>0</v>
      </c>
      <c r="BL92" s="68"/>
      <c r="BM92" s="68">
        <f>IF(AND(BM$24&lt;=$F92,BM$25&lt;=$F92),BM$26,IF(AND(BM$24&lt;=$F92,BM$25&gt;$F92),$F92-BM$24,0))-BM91-BM90-BM89-BM88</f>
        <v>0</v>
      </c>
      <c r="BN92" s="68"/>
      <c r="BO92" s="68">
        <f>IF(AND(BO$24&lt;=$F92,BO$25&lt;=$F92),BO$26,IF(AND(BO$24&lt;=$F92,BO$25&gt;$F92),$F92-BO$24,0))-BO91-BO90-BO89-BO88</f>
        <v>0</v>
      </c>
      <c r="BP92" s="68"/>
      <c r="BQ92" s="68">
        <f>IF(AND(BQ$24&lt;=$F92,BQ$25&lt;=$F92),BQ$26,IF(AND(BQ$24&lt;=$F92,BQ$25&gt;$F92),$F92-BQ$24,0))-BQ91-BQ90-BQ89-BQ88</f>
        <v>0</v>
      </c>
      <c r="BR92" s="68"/>
      <c r="BS92" s="69">
        <f t="shared" si="7"/>
        <v>0</v>
      </c>
    </row>
    <row r="93" spans="3:73" hidden="1" x14ac:dyDescent="0.25">
      <c r="C93" s="240"/>
      <c r="D93" s="241"/>
      <c r="E93" s="66"/>
      <c r="F93" s="67">
        <v>2000</v>
      </c>
      <c r="G93" s="75">
        <f>IF(AND(G$24&lt;=$F93,G$25&lt;=$F93),G$26,IF(AND(G$24&lt;=$F93,G$25&gt;$F93),$F93-G$24,0))-G91-G90-G89-G88-G92</f>
        <v>0</v>
      </c>
      <c r="H93" s="68"/>
      <c r="I93" s="68">
        <f>IF(AND(I$24&lt;=$F93,I$25&lt;=$F93),I$26,IF(AND(I$24&lt;=$F93,I$25&gt;$F93),$F93-I$24,0))-I91-I90-I89-I88-I92</f>
        <v>0</v>
      </c>
      <c r="J93" s="68"/>
      <c r="K93" s="68">
        <f>IF(AND(K$24&lt;=$F93,K$25&lt;=$F93),K$26,IF(AND(K$24&lt;=$F93,K$25&gt;$F93),$F93-K$24,0))-K91-K90-K89-K88-K92</f>
        <v>0</v>
      </c>
      <c r="L93" s="68"/>
      <c r="M93" s="68">
        <f>IF(AND(M$24&lt;=$F93,M$25&lt;=$F93),M$26,IF(AND(M$24&lt;=$F93,M$25&gt;$F93),$F93-M$24,0))-M91-M90-M89-M88-M92</f>
        <v>0</v>
      </c>
      <c r="N93" s="68"/>
      <c r="O93" s="68">
        <f>IF(AND(O$24&lt;=$F93,O$25&lt;=$F93),O$26,IF(AND(O$24&lt;=$F93,O$25&gt;$F93),$F93-O$24,0))-O91-O90-O89-O88-O92</f>
        <v>0</v>
      </c>
      <c r="P93" s="68"/>
      <c r="Q93" s="68">
        <f>IF(AND(Q$24&lt;=$F93,Q$25&lt;=$F93),Q$26,IF(AND(Q$24&lt;=$F93,Q$25&gt;$F93),$F93-Q$24,0))-Q91-Q90-Q89-Q88-Q92</f>
        <v>0</v>
      </c>
      <c r="R93" s="68"/>
      <c r="S93" s="68">
        <f>IF(AND(S$24&lt;=$F93,S$25&lt;=$F93),S$26,IF(AND(S$24&lt;=$F93,S$25&gt;$F93),$F93-S$24,0))-S91-S90-S89-S88-S92</f>
        <v>0</v>
      </c>
      <c r="T93" s="68"/>
      <c r="U93" s="68">
        <f>IF(AND(U$24&lt;=$F93,U$25&lt;=$F93),U$26,IF(AND(U$24&lt;=$F93,U$25&gt;$F93),$F93-U$24,0))-U91-U90-U89-U88-U92</f>
        <v>0</v>
      </c>
      <c r="V93" s="68"/>
      <c r="W93" s="68">
        <f>IF(AND(W$24&lt;=$F93,W$25&lt;=$F93),W$26,IF(AND(W$24&lt;=$F93,W$25&gt;$F93),$F93-W$24,0))-W91-W90-W89-W88-W92</f>
        <v>0</v>
      </c>
      <c r="X93" s="68"/>
      <c r="Y93" s="68">
        <f>IF(AND(Y$24&lt;=$F93,Y$25&lt;=$F93),Y$26,IF(AND(Y$24&lt;=$F93,Y$25&gt;$F93),$F93-Y$24,0))-Y91-Y90-Y89-Y88-Y92</f>
        <v>0</v>
      </c>
      <c r="Z93" s="68"/>
      <c r="AA93" s="68">
        <f>IF(AND(AA$24&lt;=$F93,AA$25&lt;=$F93),AA$26,IF(AND(AA$24&lt;=$F93,AA$25&gt;$F93),$F93-AA$24,0))-AA91-AA90-AA89-AA88-AA92</f>
        <v>0</v>
      </c>
      <c r="AB93" s="68"/>
      <c r="AC93" s="68">
        <f>IF(AND(AC$24&lt;=$F93,AC$25&lt;=$F93),AC$26,IF(AND(AC$24&lt;=$F93,AC$25&gt;$F93),$F93-AC$24,0))-AC91-AC90-AC89-AC88-AC92</f>
        <v>0</v>
      </c>
      <c r="AD93" s="68"/>
      <c r="AE93" s="68">
        <f>IF(AND(AE$24&lt;=$F93,AE$25&lt;=$F93),AE$26,IF(AND(AE$24&lt;=$F93,AE$25&gt;$F93),$F93-AE$24,0))-AE91-AE90-AE89-AE88-AE92</f>
        <v>0</v>
      </c>
      <c r="AF93" s="68"/>
      <c r="AG93" s="68">
        <f>IF(AND(AG$24&lt;=$F93,AG$25&lt;=$F93),AG$26,IF(AND(AG$24&lt;=$F93,AG$25&gt;$F93),$F93-AG$24,0))-AG91-AG90-AG89-AG88-AG92</f>
        <v>0</v>
      </c>
      <c r="AH93" s="68"/>
      <c r="AI93" s="68">
        <f>IF(AND(AI$24&lt;=$F93,AI$25&lt;=$F93),AI$26,IF(AND(AI$24&lt;=$F93,AI$25&gt;$F93),$F93-AI$24,0))-AI91-AI90-AI89-AI88-AI92</f>
        <v>0</v>
      </c>
      <c r="AJ93" s="68"/>
      <c r="AK93" s="68">
        <f>IF(AND(AK$24&lt;=$F93,AK$25&lt;=$F93),AK$26,IF(AND(AK$24&lt;=$F93,AK$25&gt;$F93),$F93-AK$24,0))-AK91-AK90-AK89-AK88-AK92</f>
        <v>0</v>
      </c>
      <c r="AL93" s="68"/>
      <c r="AM93" s="68">
        <f>IF(AND(AM$24&lt;=$F93,AM$25&lt;=$F93),AM$26,IF(AND(AM$24&lt;=$F93,AM$25&gt;$F93),$F93-AM$24,0))-AM91-AM90-AM89-AM88-AM92</f>
        <v>0</v>
      </c>
      <c r="AN93" s="68"/>
      <c r="AO93" s="68">
        <f>IF(AND(AO$24&lt;=$F93,AO$25&lt;=$F93),AO$26,IF(AND(AO$24&lt;=$F93,AO$25&gt;$F93),$F93-AO$24,0))-AO91-AO90-AO89-AO88-AO92</f>
        <v>0</v>
      </c>
      <c r="AP93" s="68"/>
      <c r="AQ93" s="68">
        <f>IF(AND(AQ$24&lt;=$F93,AQ$25&lt;=$F93),AQ$26,IF(AND(AQ$24&lt;=$F93,AQ$25&gt;$F93),$F93-AQ$24,0))-AQ91-AQ90-AQ89-AQ88-AQ92</f>
        <v>0</v>
      </c>
      <c r="AR93" s="68"/>
      <c r="AS93" s="68">
        <f>IF(AND(AS$24&lt;=$F93,AS$25&lt;=$F93),AS$26,IF(AND(AS$24&lt;=$F93,AS$25&gt;$F93),$F93-AS$24,0))-AS91-AS90-AS89-AS88-AS92</f>
        <v>0</v>
      </c>
      <c r="AT93" s="68"/>
      <c r="AU93" s="68">
        <f>IF(AND(AU$24&lt;=$F93,AU$25&lt;=$F93),AU$26,IF(AND(AU$24&lt;=$F93,AU$25&gt;$F93),$F93-AU$24,0))-AU91-AU90-AU89-AU88-AU92</f>
        <v>0</v>
      </c>
      <c r="AV93" s="68"/>
      <c r="AW93" s="68">
        <f>IF(AND(AW$24&lt;=$F93,AW$25&lt;=$F93),AW$26,IF(AND(AW$24&lt;=$F93,AW$25&gt;$F93),$F93-AW$24,0))-AW91-AW90-AW89-AW88-AW92</f>
        <v>0</v>
      </c>
      <c r="AX93" s="68"/>
      <c r="AY93" s="68">
        <f>IF(AND(AY$24&lt;=$F93,AY$25&lt;=$F93),AY$26,IF(AND(AY$24&lt;=$F93,AY$25&gt;$F93),$F93-AY$24,0))-AY91-AY90-AY89-AY88-AY92</f>
        <v>0</v>
      </c>
      <c r="AZ93" s="68"/>
      <c r="BA93" s="68">
        <f>IF(AND(BA$24&lt;=$F93,BA$25&lt;=$F93),BA$26,IF(AND(BA$24&lt;=$F93,BA$25&gt;$F93),$F93-BA$24,0))-BA91-BA90-BA89-BA88-BA92</f>
        <v>0</v>
      </c>
      <c r="BB93" s="68"/>
      <c r="BC93" s="68">
        <f>IF(AND(BC$24&lt;=$F93,BC$25&lt;=$F93),BC$26,IF(AND(BC$24&lt;=$F93,BC$25&gt;$F93),$F93-BC$24,0))-BC91-BC90-BC89-BC88-BC92</f>
        <v>0</v>
      </c>
      <c r="BD93" s="68"/>
      <c r="BE93" s="68">
        <f>IF(AND(BE$24&lt;=$F93,BE$25&lt;=$F93),BE$26,IF(AND(BE$24&lt;=$F93,BE$25&gt;$F93),$F93-BE$24,0))-BE91-BE90-BE89-BE88-BE92</f>
        <v>0</v>
      </c>
      <c r="BF93" s="68"/>
      <c r="BG93" s="68">
        <f>IF(AND(BG$24&lt;=$F93,BG$25&lt;=$F93),BG$26,IF(AND(BG$24&lt;=$F93,BG$25&gt;$F93),$F93-BG$24,0))-BG91-BG90-BG89-BG88-BG92</f>
        <v>0</v>
      </c>
      <c r="BH93" s="68"/>
      <c r="BI93" s="68">
        <f>IF(AND(BI$24&lt;=$F93,BI$25&lt;=$F93),BI$26,IF(AND(BI$24&lt;=$F93,BI$25&gt;$F93),$F93-BI$24,0))-BI91-BI90-BI89-BI88-BI92</f>
        <v>0</v>
      </c>
      <c r="BJ93" s="68"/>
      <c r="BK93" s="68">
        <f>IF(AND(BK$24&lt;=$F93,BK$25&lt;=$F93),BK$26,IF(AND(BK$24&lt;=$F93,BK$25&gt;$F93),$F93-BK$24,0))-BK91-BK90-BK89-BK88-BK92</f>
        <v>0</v>
      </c>
      <c r="BL93" s="68"/>
      <c r="BM93" s="68">
        <f>IF(AND(BM$24&lt;=$F93,BM$25&lt;=$F93),BM$26,IF(AND(BM$24&lt;=$F93,BM$25&gt;$F93),$F93-BM$24,0))-BM91-BM90-BM89-BM88-BM92</f>
        <v>0</v>
      </c>
      <c r="BN93" s="68"/>
      <c r="BO93" s="68">
        <f>IF(AND(BO$24&lt;=$F93,BO$25&lt;=$F93),BO$26,IF(AND(BO$24&lt;=$F93,BO$25&gt;$F93),$F93-BO$24,0))-BO91-BO90-BO89-BO88-BO92</f>
        <v>0</v>
      </c>
      <c r="BP93" s="68"/>
      <c r="BQ93" s="68">
        <f>IF(AND(BQ$24&lt;=$F93,BQ$25&lt;=$F93),BQ$26,IF(AND(BQ$24&lt;=$F93,BQ$25&gt;$F93),$F93-BQ$24,0))-BQ91-BQ90-BQ89-BQ88-BQ92</f>
        <v>0</v>
      </c>
      <c r="BR93" s="68"/>
      <c r="BS93" s="69">
        <f t="shared" si="7"/>
        <v>0</v>
      </c>
    </row>
    <row r="94" spans="3:73" hidden="1" x14ac:dyDescent="0.25">
      <c r="C94" s="240"/>
      <c r="D94" s="241"/>
      <c r="E94" s="70"/>
      <c r="F94" s="71" t="s">
        <v>69</v>
      </c>
      <c r="G94" s="76">
        <f>SUM(G88:G93)</f>
        <v>0</v>
      </c>
      <c r="H94" s="72"/>
      <c r="I94" s="72">
        <f>SUM(I88:I93)</f>
        <v>0</v>
      </c>
      <c r="J94" s="72"/>
      <c r="K94" s="72">
        <f>SUM(K88:K93)</f>
        <v>0</v>
      </c>
      <c r="L94" s="72"/>
      <c r="M94" s="72">
        <f>SUM(M88:M93)</f>
        <v>0</v>
      </c>
      <c r="N94" s="72"/>
      <c r="O94" s="72">
        <f>SUM(O88:O93)</f>
        <v>0</v>
      </c>
      <c r="P94" s="72"/>
      <c r="Q94" s="72">
        <f>SUM(Q88:Q93)</f>
        <v>0</v>
      </c>
      <c r="R94" s="72"/>
      <c r="S94" s="72">
        <f>SUM(S88:S93)</f>
        <v>0</v>
      </c>
      <c r="T94" s="72"/>
      <c r="U94" s="72">
        <f>SUM(U88:U93)</f>
        <v>0</v>
      </c>
      <c r="V94" s="72"/>
      <c r="W94" s="72">
        <f>SUM(W88:W93)</f>
        <v>0</v>
      </c>
      <c r="X94" s="72"/>
      <c r="Y94" s="72">
        <f>SUM(Y88:Y93)</f>
        <v>0</v>
      </c>
      <c r="Z94" s="72"/>
      <c r="AA94" s="72">
        <f>SUM(AA88:AA93)</f>
        <v>0</v>
      </c>
      <c r="AB94" s="72"/>
      <c r="AC94" s="72">
        <f>SUM(AC88:AC93)</f>
        <v>0</v>
      </c>
      <c r="AD94" s="72"/>
      <c r="AE94" s="72">
        <f>SUM(AE88:AE93)</f>
        <v>0</v>
      </c>
      <c r="AF94" s="72"/>
      <c r="AG94" s="72">
        <f>SUM(AG88:AG93)</f>
        <v>0</v>
      </c>
      <c r="AH94" s="72"/>
      <c r="AI94" s="72">
        <f>SUM(AI88:AI93)</f>
        <v>0</v>
      </c>
      <c r="AJ94" s="72"/>
      <c r="AK94" s="72">
        <f>SUM(AK88:AK93)</f>
        <v>0</v>
      </c>
      <c r="AL94" s="72"/>
      <c r="AM94" s="72">
        <f>SUM(AM88:AM93)</f>
        <v>0</v>
      </c>
      <c r="AN94" s="72"/>
      <c r="AO94" s="72">
        <f>SUM(AO88:AO93)</f>
        <v>0</v>
      </c>
      <c r="AP94" s="72"/>
      <c r="AQ94" s="72">
        <f>SUM(AQ88:AQ93)</f>
        <v>0</v>
      </c>
      <c r="AR94" s="72"/>
      <c r="AS94" s="72">
        <f>SUM(AS88:AS93)</f>
        <v>0</v>
      </c>
      <c r="AT94" s="72"/>
      <c r="AU94" s="72">
        <f>SUM(AU88:AU93)</f>
        <v>0</v>
      </c>
      <c r="AV94" s="72"/>
      <c r="AW94" s="72">
        <f>SUM(AW88:AW93)</f>
        <v>0</v>
      </c>
      <c r="AX94" s="72"/>
      <c r="AY94" s="72">
        <f>SUM(AY88:AY93)</f>
        <v>0</v>
      </c>
      <c r="AZ94" s="72"/>
      <c r="BA94" s="72">
        <f>SUM(BA88:BA93)</f>
        <v>0</v>
      </c>
      <c r="BB94" s="72"/>
      <c r="BC94" s="72">
        <f>SUM(BC88:BC93)</f>
        <v>0</v>
      </c>
      <c r="BD94" s="72"/>
      <c r="BE94" s="72">
        <f>SUM(BE88:BE93)</f>
        <v>0</v>
      </c>
      <c r="BF94" s="72"/>
      <c r="BG94" s="72">
        <f>SUM(BG88:BG93)</f>
        <v>0</v>
      </c>
      <c r="BH94" s="72"/>
      <c r="BI94" s="72">
        <f>SUM(BI88:BI93)</f>
        <v>0</v>
      </c>
      <c r="BJ94" s="72"/>
      <c r="BK94" s="72">
        <f>SUM(BK88:BK93)</f>
        <v>0</v>
      </c>
      <c r="BL94" s="72"/>
      <c r="BM94" s="72">
        <f>SUM(BM88:BM93)</f>
        <v>0</v>
      </c>
      <c r="BN94" s="72"/>
      <c r="BO94" s="72">
        <f>SUM(BO88:BO93)</f>
        <v>0</v>
      </c>
      <c r="BP94" s="72"/>
      <c r="BQ94" s="72">
        <f>SUM(BQ88:BQ93)</f>
        <v>0</v>
      </c>
      <c r="BR94" s="72"/>
      <c r="BS94" s="73">
        <f t="shared" si="7"/>
        <v>0</v>
      </c>
    </row>
    <row r="95" spans="3:73" hidden="1" x14ac:dyDescent="0.25">
      <c r="C95" s="61"/>
      <c r="D95" s="77"/>
      <c r="E95" s="77"/>
      <c r="F95" s="10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8"/>
      <c r="BA95" s="68"/>
      <c r="BB95" s="68"/>
      <c r="BC95" s="68"/>
      <c r="BD95" s="68"/>
      <c r="BE95" s="68"/>
      <c r="BF95" s="68"/>
      <c r="BG95" s="68"/>
      <c r="BH95" s="68"/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BU95" s="68"/>
    </row>
    <row r="96" spans="3:73" x14ac:dyDescent="0.25">
      <c r="C96" s="78"/>
      <c r="D96" s="79"/>
      <c r="E96" s="79"/>
      <c r="F96" s="79"/>
      <c r="I96" s="1" t="s">
        <v>72</v>
      </c>
      <c r="M96" s="51"/>
      <c r="N96" s="80" t="str">
        <f>N3</f>
        <v>MIRANDA GOLD COLOMBIA II LTD</v>
      </c>
      <c r="O96" s="10"/>
      <c r="P96" s="81"/>
      <c r="Q96" s="82" t="s">
        <v>73</v>
      </c>
      <c r="R96" s="82"/>
      <c r="S96" s="83"/>
      <c r="T96" s="83"/>
      <c r="U96" s="83"/>
      <c r="V96" s="83"/>
      <c r="W96" s="83"/>
      <c r="X96" s="83"/>
      <c r="Y96" s="83"/>
      <c r="Z96" s="83"/>
      <c r="AA96" s="83"/>
      <c r="AB96" s="83"/>
    </row>
    <row r="97" spans="3:30" ht="10.5" customHeight="1" x14ac:dyDescent="0.25">
      <c r="C97" s="78"/>
      <c r="D97" s="79"/>
      <c r="E97" s="79"/>
      <c r="F97" s="79"/>
      <c r="I97" s="1" t="s">
        <v>74</v>
      </c>
      <c r="M97" s="80"/>
      <c r="N97" s="80">
        <f>N5</f>
        <v>0</v>
      </c>
      <c r="O97" s="80"/>
      <c r="P97" s="81"/>
      <c r="Q97" s="203" t="s">
        <v>75</v>
      </c>
      <c r="R97" s="203"/>
      <c r="S97" s="203"/>
      <c r="T97" s="203"/>
      <c r="U97" s="203"/>
      <c r="V97" s="203"/>
      <c r="W97" s="203" t="s">
        <v>76</v>
      </c>
      <c r="X97" s="203"/>
      <c r="Y97" s="203" t="s">
        <v>77</v>
      </c>
      <c r="Z97" s="203"/>
      <c r="AA97" s="203"/>
      <c r="AB97" s="84" t="s">
        <v>69</v>
      </c>
    </row>
    <row r="98" spans="3:30" ht="10.5" customHeight="1" x14ac:dyDescent="0.25">
      <c r="C98" s="78"/>
      <c r="D98" s="79"/>
      <c r="E98" s="79"/>
      <c r="F98" s="79"/>
      <c r="I98" s="1" t="s">
        <v>78</v>
      </c>
      <c r="M98" s="85"/>
      <c r="N98" s="85"/>
      <c r="O98" s="80"/>
      <c r="P98" s="81"/>
      <c r="Q98" s="203"/>
      <c r="R98" s="203"/>
      <c r="S98" s="203"/>
      <c r="T98" s="203"/>
      <c r="U98" s="203"/>
      <c r="V98" s="203"/>
      <c r="W98" s="203"/>
      <c r="X98" s="203"/>
      <c r="Y98" s="204" t="s">
        <v>79</v>
      </c>
      <c r="Z98" s="204"/>
      <c r="AA98" s="204"/>
      <c r="AB98" s="86" t="s">
        <v>80</v>
      </c>
    </row>
    <row r="99" spans="3:30" ht="10.5" customHeight="1" x14ac:dyDescent="0.25">
      <c r="C99" s="78"/>
      <c r="D99" s="79"/>
      <c r="E99" s="79"/>
      <c r="F99" s="79"/>
      <c r="I99" s="1" t="s">
        <v>81</v>
      </c>
      <c r="M99" s="80"/>
      <c r="N99" s="80" t="str">
        <f>W3</f>
        <v>SAMR22DH269</v>
      </c>
      <c r="O99" s="80"/>
      <c r="P99" s="81"/>
      <c r="Q99" s="87"/>
      <c r="R99" s="87"/>
      <c r="S99" s="87"/>
      <c r="T99" s="87"/>
      <c r="U99" s="87"/>
      <c r="V99" s="87"/>
      <c r="W99" s="231"/>
      <c r="X99" s="231"/>
      <c r="Y99" s="231"/>
      <c r="Z99" s="231"/>
      <c r="AA99" s="208">
        <f>W99*Y99</f>
        <v>0</v>
      </c>
      <c r="AB99" s="208"/>
      <c r="AC99" s="88"/>
      <c r="AD99" s="88"/>
    </row>
    <row r="100" spans="3:30" ht="10.5" customHeight="1" x14ac:dyDescent="0.25">
      <c r="C100" s="78"/>
      <c r="D100" s="79"/>
      <c r="E100" s="79"/>
      <c r="F100" s="79"/>
      <c r="I100" s="1" t="s">
        <v>82</v>
      </c>
      <c r="M100" s="80"/>
      <c r="N100" s="80" t="str">
        <f>I4</f>
        <v>MACHINE NAME</v>
      </c>
      <c r="O100" s="80"/>
      <c r="P100" s="81"/>
      <c r="Q100" s="89"/>
      <c r="R100" s="89"/>
      <c r="S100" s="89"/>
      <c r="T100" s="89"/>
      <c r="U100" s="89"/>
      <c r="V100" s="89"/>
      <c r="W100" s="232"/>
      <c r="X100" s="232"/>
      <c r="Y100" s="90"/>
      <c r="Z100" s="90"/>
      <c r="AA100" s="198">
        <f>W100*Z100</f>
        <v>0</v>
      </c>
      <c r="AB100" s="198"/>
      <c r="AC100" s="88"/>
      <c r="AD100" s="88"/>
    </row>
    <row r="101" spans="3:30" ht="10.5" customHeight="1" x14ac:dyDescent="0.25">
      <c r="C101" s="61"/>
      <c r="D101" s="10"/>
      <c r="E101" s="10"/>
      <c r="F101" s="10"/>
      <c r="I101" s="10" t="s">
        <v>83</v>
      </c>
      <c r="J101" s="10"/>
      <c r="K101" s="10"/>
      <c r="M101" s="80"/>
      <c r="N101" s="80"/>
      <c r="O101" s="80"/>
      <c r="P101" s="81"/>
      <c r="Q101" s="89"/>
      <c r="R101" s="89"/>
      <c r="S101" s="89"/>
      <c r="T101" s="89"/>
      <c r="U101" s="89"/>
      <c r="V101" s="89"/>
      <c r="W101" s="233"/>
      <c r="X101" s="233"/>
      <c r="Y101" s="89"/>
      <c r="Z101" s="90"/>
      <c r="AA101" s="198">
        <f>W101*Z101</f>
        <v>0</v>
      </c>
      <c r="AB101" s="198"/>
      <c r="AC101" s="88"/>
      <c r="AD101" s="88"/>
    </row>
    <row r="102" spans="3:30" ht="10.5" customHeight="1" x14ac:dyDescent="0.25">
      <c r="C102" s="93" t="s">
        <v>84</v>
      </c>
      <c r="D102" s="94"/>
      <c r="E102" s="94"/>
      <c r="F102" s="94"/>
      <c r="I102" s="1" t="s">
        <v>85</v>
      </c>
      <c r="M102" s="225">
        <f>G8</f>
        <v>44743</v>
      </c>
      <c r="N102" s="225"/>
      <c r="O102" s="95"/>
      <c r="P102" s="81"/>
      <c r="Q102" s="89"/>
      <c r="R102" s="89"/>
      <c r="S102" s="89"/>
      <c r="T102" s="89"/>
      <c r="U102" s="89"/>
      <c r="V102" s="89"/>
      <c r="W102" s="96"/>
      <c r="X102" s="90"/>
      <c r="Y102" s="90"/>
      <c r="Z102" s="90"/>
      <c r="AA102" s="198">
        <f t="shared" ref="AA102:AA121" si="8">Z102*X102</f>
        <v>0</v>
      </c>
      <c r="AB102" s="198"/>
      <c r="AC102" s="88"/>
      <c r="AD102" s="88"/>
    </row>
    <row r="103" spans="3:30" ht="10.5" customHeight="1" x14ac:dyDescent="0.25">
      <c r="C103" s="93" t="s">
        <v>86</v>
      </c>
      <c r="D103" s="97"/>
      <c r="E103" s="97"/>
      <c r="F103" s="97"/>
      <c r="G103" s="98"/>
      <c r="H103" s="98"/>
      <c r="I103" s="1" t="s">
        <v>87</v>
      </c>
      <c r="M103" s="225">
        <f>BK8</f>
        <v>44757</v>
      </c>
      <c r="N103" s="225"/>
      <c r="O103" s="95"/>
      <c r="P103" s="81"/>
      <c r="Q103" s="89"/>
      <c r="R103" s="89"/>
      <c r="S103" s="89"/>
      <c r="T103" s="89"/>
      <c r="U103" s="89"/>
      <c r="V103" s="89"/>
      <c r="W103" s="96"/>
      <c r="X103" s="90"/>
      <c r="Y103" s="90"/>
      <c r="Z103" s="90"/>
      <c r="AA103" s="198">
        <f t="shared" si="8"/>
        <v>0</v>
      </c>
      <c r="AB103" s="198"/>
      <c r="AC103" s="88"/>
      <c r="AD103" s="88"/>
    </row>
    <row r="104" spans="3:30" ht="10.5" customHeight="1" x14ac:dyDescent="0.25">
      <c r="C104" s="93" t="s">
        <v>88</v>
      </c>
      <c r="D104" s="97"/>
      <c r="E104" s="97"/>
      <c r="F104" s="97"/>
      <c r="G104" s="98"/>
      <c r="H104" s="98"/>
      <c r="I104" s="1" t="s">
        <v>89</v>
      </c>
      <c r="M104" s="226">
        <f>D112+D115+D118+D122+D125</f>
        <v>0</v>
      </c>
      <c r="N104" s="226"/>
      <c r="O104" s="99"/>
      <c r="P104" s="81"/>
      <c r="Q104" s="89"/>
      <c r="R104" s="89"/>
      <c r="S104" s="89"/>
      <c r="T104" s="89"/>
      <c r="U104" s="89"/>
      <c r="V104" s="89"/>
      <c r="W104" s="96"/>
      <c r="X104" s="90"/>
      <c r="Y104" s="90"/>
      <c r="Z104" s="90"/>
      <c r="AA104" s="198">
        <f t="shared" si="8"/>
        <v>0</v>
      </c>
      <c r="AB104" s="198"/>
      <c r="AC104" s="88"/>
      <c r="AD104" s="88"/>
    </row>
    <row r="105" spans="3:30" ht="10.5" customHeight="1" x14ac:dyDescent="0.25">
      <c r="C105" s="93" t="s">
        <v>90</v>
      </c>
      <c r="D105" s="97"/>
      <c r="E105" s="97"/>
      <c r="F105" s="97"/>
      <c r="G105" s="98"/>
      <c r="H105" s="98"/>
      <c r="I105" s="100"/>
      <c r="J105" s="100"/>
      <c r="K105" s="100"/>
      <c r="L105" s="100"/>
      <c r="M105" s="101"/>
      <c r="N105" s="101"/>
      <c r="O105" s="99"/>
      <c r="P105" s="81"/>
      <c r="Q105" s="89"/>
      <c r="R105" s="89"/>
      <c r="S105" s="89"/>
      <c r="T105" s="89"/>
      <c r="U105" s="89"/>
      <c r="V105" s="89"/>
      <c r="W105" s="96"/>
      <c r="X105" s="90"/>
      <c r="Y105" s="90"/>
      <c r="Z105" s="90"/>
      <c r="AA105" s="198">
        <f t="shared" si="8"/>
        <v>0</v>
      </c>
      <c r="AB105" s="198"/>
      <c r="AC105" s="88"/>
      <c r="AD105" s="88"/>
    </row>
    <row r="106" spans="3:30" ht="10.5" customHeight="1" x14ac:dyDescent="0.25">
      <c r="C106" s="93" t="s">
        <v>91</v>
      </c>
      <c r="D106" s="97"/>
      <c r="E106" s="97"/>
      <c r="F106" s="97"/>
      <c r="G106" s="98"/>
      <c r="H106" s="98"/>
      <c r="I106" s="102" t="s">
        <v>92</v>
      </c>
      <c r="J106" s="102"/>
      <c r="K106" s="102"/>
      <c r="L106" s="102"/>
      <c r="M106" s="234">
        <f>AA154</f>
        <v>0</v>
      </c>
      <c r="N106" s="234"/>
      <c r="O106" s="99"/>
      <c r="P106" s="81"/>
      <c r="Q106" s="89"/>
      <c r="R106" s="89"/>
      <c r="S106" s="89"/>
      <c r="T106" s="89"/>
      <c r="U106" s="89"/>
      <c r="V106" s="89"/>
      <c r="W106" s="96"/>
      <c r="X106" s="90"/>
      <c r="Y106" s="90"/>
      <c r="Z106" s="90"/>
      <c r="AA106" s="198">
        <f t="shared" si="8"/>
        <v>0</v>
      </c>
      <c r="AB106" s="198"/>
      <c r="AC106" s="88"/>
      <c r="AD106" s="88"/>
    </row>
    <row r="107" spans="3:30" ht="10.5" customHeight="1" x14ac:dyDescent="0.25">
      <c r="D107" s="10"/>
      <c r="E107" s="10"/>
      <c r="F107" s="10"/>
      <c r="M107" s="85"/>
      <c r="N107" s="85"/>
      <c r="O107" s="99"/>
      <c r="P107" s="81"/>
      <c r="Q107" s="89"/>
      <c r="R107" s="89"/>
      <c r="S107" s="89"/>
      <c r="T107" s="89"/>
      <c r="U107" s="89"/>
      <c r="V107" s="89"/>
      <c r="W107" s="96"/>
      <c r="X107" s="90"/>
      <c r="Y107" s="90"/>
      <c r="Z107" s="90"/>
      <c r="AA107" s="198">
        <f t="shared" si="8"/>
        <v>0</v>
      </c>
      <c r="AB107" s="198"/>
      <c r="AC107" s="88"/>
      <c r="AD107" s="88"/>
    </row>
    <row r="108" spans="3:30" ht="10.5" customHeight="1" x14ac:dyDescent="0.25">
      <c r="C108" s="51" t="s">
        <v>93</v>
      </c>
      <c r="M108" s="85"/>
      <c r="N108" s="85"/>
      <c r="O108" s="99"/>
      <c r="P108" s="81"/>
      <c r="Q108" s="89"/>
      <c r="R108" s="89"/>
      <c r="S108" s="89"/>
      <c r="T108" s="89"/>
      <c r="U108" s="89"/>
      <c r="V108" s="89"/>
      <c r="W108" s="96"/>
      <c r="X108" s="90"/>
      <c r="Y108" s="90"/>
      <c r="Z108" s="90"/>
      <c r="AA108" s="198">
        <f t="shared" si="8"/>
        <v>0</v>
      </c>
      <c r="AB108" s="198"/>
      <c r="AC108" s="88"/>
      <c r="AD108" s="88"/>
    </row>
    <row r="109" spans="3:30" ht="10.5" customHeight="1" x14ac:dyDescent="0.25">
      <c r="C109" s="217" t="s">
        <v>94</v>
      </c>
      <c r="D109" s="103" t="s">
        <v>69</v>
      </c>
      <c r="E109" s="103" t="s">
        <v>69</v>
      </c>
      <c r="F109" s="217" t="s">
        <v>95</v>
      </c>
      <c r="G109" s="217"/>
      <c r="H109" s="103"/>
      <c r="I109" s="103" t="s">
        <v>96</v>
      </c>
      <c r="J109" s="103"/>
      <c r="K109" s="103"/>
      <c r="L109" s="103" t="s">
        <v>97</v>
      </c>
      <c r="M109" s="104"/>
      <c r="N109" s="104" t="s">
        <v>69</v>
      </c>
      <c r="O109" s="99"/>
      <c r="P109" s="81"/>
      <c r="Q109" s="89"/>
      <c r="R109" s="89"/>
      <c r="S109" s="89"/>
      <c r="T109" s="89"/>
      <c r="U109" s="89"/>
      <c r="V109" s="89"/>
      <c r="W109" s="96"/>
      <c r="X109" s="90"/>
      <c r="Y109" s="90"/>
      <c r="Z109" s="90"/>
      <c r="AA109" s="198">
        <f t="shared" si="8"/>
        <v>0</v>
      </c>
      <c r="AB109" s="198"/>
      <c r="AC109" s="88"/>
      <c r="AD109" s="88"/>
    </row>
    <row r="110" spans="3:30" ht="10.5" customHeight="1" x14ac:dyDescent="0.25">
      <c r="C110" s="217"/>
      <c r="D110" s="105" t="s">
        <v>16</v>
      </c>
      <c r="E110" s="105" t="s">
        <v>80</v>
      </c>
      <c r="F110" s="105" t="s">
        <v>98</v>
      </c>
      <c r="G110" s="105" t="s">
        <v>99</v>
      </c>
      <c r="H110" s="105"/>
      <c r="I110" s="105"/>
      <c r="J110" s="105"/>
      <c r="K110" s="105"/>
      <c r="L110" s="105" t="s">
        <v>80</v>
      </c>
      <c r="M110" s="106"/>
      <c r="N110" s="106" t="s">
        <v>80</v>
      </c>
      <c r="O110" s="99"/>
      <c r="P110" s="81"/>
      <c r="Q110" s="89"/>
      <c r="R110" s="89"/>
      <c r="S110" s="89"/>
      <c r="T110" s="89"/>
      <c r="U110" s="89"/>
      <c r="V110" s="89"/>
      <c r="W110" s="96"/>
      <c r="X110" s="90"/>
      <c r="Y110" s="90"/>
      <c r="Z110" s="90"/>
      <c r="AA110" s="198">
        <f t="shared" si="8"/>
        <v>0</v>
      </c>
      <c r="AB110" s="198"/>
      <c r="AC110" s="88"/>
      <c r="AD110" s="88"/>
    </row>
    <row r="111" spans="3:30" ht="10.5" customHeight="1" x14ac:dyDescent="0.25">
      <c r="F111" s="77">
        <v>0</v>
      </c>
      <c r="G111" s="77">
        <v>50</v>
      </c>
      <c r="H111" s="77"/>
      <c r="I111" s="107">
        <f>BS72</f>
        <v>0</v>
      </c>
      <c r="J111" s="107"/>
      <c r="K111" s="107"/>
      <c r="L111" s="107">
        <v>5</v>
      </c>
      <c r="M111" s="222">
        <f t="shared" ref="M111:M129" si="9">I111*L111</f>
        <v>0</v>
      </c>
      <c r="N111" s="222"/>
      <c r="O111" s="99"/>
      <c r="P111" s="81"/>
      <c r="Q111" s="89"/>
      <c r="R111" s="89"/>
      <c r="S111" s="89"/>
      <c r="T111" s="89"/>
      <c r="U111" s="89"/>
      <c r="V111" s="89"/>
      <c r="W111" s="96"/>
      <c r="X111" s="90"/>
      <c r="Y111" s="90"/>
      <c r="Z111" s="90"/>
      <c r="AA111" s="198">
        <f t="shared" si="8"/>
        <v>0</v>
      </c>
      <c r="AB111" s="198"/>
      <c r="AC111" s="88"/>
      <c r="AD111" s="88"/>
    </row>
    <row r="112" spans="3:30" ht="10.5" customHeight="1" x14ac:dyDescent="0.25">
      <c r="C112" s="77" t="s">
        <v>26</v>
      </c>
      <c r="D112" s="39">
        <f>SUM(I111:I113)</f>
        <v>0</v>
      </c>
      <c r="E112" s="39">
        <f>SUM(N111:N113)</f>
        <v>0</v>
      </c>
      <c r="F112" s="77">
        <v>50</v>
      </c>
      <c r="G112" s="77">
        <v>100</v>
      </c>
      <c r="H112" s="77"/>
      <c r="I112" s="107">
        <f>BS73</f>
        <v>0</v>
      </c>
      <c r="J112" s="107"/>
      <c r="K112" s="107"/>
      <c r="L112" s="107">
        <v>5</v>
      </c>
      <c r="M112" s="207">
        <f t="shared" si="9"/>
        <v>0</v>
      </c>
      <c r="N112" s="207"/>
      <c r="O112" s="99"/>
      <c r="P112" s="81"/>
      <c r="Q112" s="89"/>
      <c r="R112" s="89"/>
      <c r="S112" s="89"/>
      <c r="T112" s="89"/>
      <c r="U112" s="89"/>
      <c r="V112" s="89"/>
      <c r="W112" s="96"/>
      <c r="X112" s="90"/>
      <c r="Y112" s="90"/>
      <c r="Z112" s="90"/>
      <c r="AA112" s="198">
        <f t="shared" si="8"/>
        <v>0</v>
      </c>
      <c r="AB112" s="198"/>
      <c r="AC112" s="88"/>
      <c r="AD112" s="88"/>
    </row>
    <row r="113" spans="3:30" ht="10.5" customHeight="1" x14ac:dyDescent="0.25">
      <c r="D113" s="39"/>
      <c r="E113" s="39"/>
      <c r="F113" s="77">
        <v>100</v>
      </c>
      <c r="G113" s="77" t="s">
        <v>100</v>
      </c>
      <c r="H113" s="77"/>
      <c r="I113" s="107">
        <f>BS74</f>
        <v>0</v>
      </c>
      <c r="J113" s="107"/>
      <c r="K113" s="107"/>
      <c r="L113" s="107">
        <v>5</v>
      </c>
      <c r="M113" s="220">
        <f t="shared" si="9"/>
        <v>0</v>
      </c>
      <c r="N113" s="220"/>
      <c r="O113" s="99"/>
      <c r="P113" s="81"/>
      <c r="Q113" s="89"/>
      <c r="R113" s="89"/>
      <c r="S113" s="89"/>
      <c r="T113" s="89"/>
      <c r="U113" s="89"/>
      <c r="V113" s="89"/>
      <c r="W113" s="96"/>
      <c r="X113" s="90"/>
      <c r="Y113" s="90"/>
      <c r="Z113" s="90"/>
      <c r="AA113" s="198">
        <f t="shared" si="8"/>
        <v>0</v>
      </c>
      <c r="AB113" s="198"/>
      <c r="AC113" s="88"/>
      <c r="AD113" s="88"/>
    </row>
    <row r="114" spans="3:30" ht="10.5" customHeight="1" x14ac:dyDescent="0.25">
      <c r="C114" s="108"/>
      <c r="D114" s="108"/>
      <c r="E114" s="108"/>
      <c r="F114" s="109">
        <v>0</v>
      </c>
      <c r="G114" s="109">
        <v>20</v>
      </c>
      <c r="H114" s="109"/>
      <c r="I114" s="110">
        <f>BS76</f>
        <v>0</v>
      </c>
      <c r="J114" s="110"/>
      <c r="K114" s="110"/>
      <c r="L114" s="110">
        <v>5</v>
      </c>
      <c r="M114" s="221">
        <f t="shared" si="9"/>
        <v>0</v>
      </c>
      <c r="N114" s="221"/>
      <c r="O114" s="111"/>
      <c r="P114" s="81"/>
      <c r="Q114" s="89"/>
      <c r="R114" s="89"/>
      <c r="S114" s="89"/>
      <c r="T114" s="89"/>
      <c r="U114" s="89"/>
      <c r="V114" s="89"/>
      <c r="W114" s="96"/>
      <c r="X114" s="90"/>
      <c r="Y114" s="90"/>
      <c r="Z114" s="90"/>
      <c r="AA114" s="198">
        <f t="shared" si="8"/>
        <v>0</v>
      </c>
      <c r="AB114" s="198"/>
      <c r="AC114" s="88"/>
      <c r="AD114" s="88"/>
    </row>
    <row r="115" spans="3:30" ht="10.5" customHeight="1" x14ac:dyDescent="0.25">
      <c r="C115" s="77" t="s">
        <v>101</v>
      </c>
      <c r="D115" s="107">
        <f>SUM(I114:I116)</f>
        <v>0</v>
      </c>
      <c r="E115" s="39">
        <f>SUM(N114:N116)</f>
        <v>0</v>
      </c>
      <c r="F115" s="77">
        <v>20</v>
      </c>
      <c r="G115" s="77">
        <v>40</v>
      </c>
      <c r="H115" s="77"/>
      <c r="I115" s="107">
        <f>BS77</f>
        <v>0</v>
      </c>
      <c r="J115" s="107"/>
      <c r="K115" s="107"/>
      <c r="L115" s="107">
        <v>5</v>
      </c>
      <c r="M115" s="207">
        <f t="shared" si="9"/>
        <v>0</v>
      </c>
      <c r="N115" s="207"/>
      <c r="P115" s="81"/>
      <c r="Q115" s="89"/>
      <c r="R115" s="89"/>
      <c r="S115" s="89"/>
      <c r="T115" s="89"/>
      <c r="U115" s="89"/>
      <c r="V115" s="89"/>
      <c r="W115" s="96"/>
      <c r="X115" s="90"/>
      <c r="Y115" s="90"/>
      <c r="Z115" s="90"/>
      <c r="AA115" s="198">
        <f t="shared" si="8"/>
        <v>0</v>
      </c>
      <c r="AB115" s="198"/>
      <c r="AC115" s="88"/>
      <c r="AD115" s="39"/>
    </row>
    <row r="116" spans="3:30" ht="10.5" customHeight="1" x14ac:dyDescent="0.25">
      <c r="D116" s="39"/>
      <c r="E116" s="39"/>
      <c r="F116" s="77">
        <v>40</v>
      </c>
      <c r="G116" s="77" t="s">
        <v>100</v>
      </c>
      <c r="H116" s="77"/>
      <c r="I116" s="107">
        <f>BS78</f>
        <v>0</v>
      </c>
      <c r="J116" s="107"/>
      <c r="K116" s="107"/>
      <c r="L116" s="107">
        <v>5</v>
      </c>
      <c r="M116" s="220">
        <f t="shared" si="9"/>
        <v>0</v>
      </c>
      <c r="N116" s="220"/>
      <c r="P116" s="81"/>
      <c r="Q116" s="89"/>
      <c r="R116" s="89"/>
      <c r="S116" s="89"/>
      <c r="T116" s="89"/>
      <c r="U116" s="89"/>
      <c r="V116" s="89"/>
      <c r="W116" s="96"/>
      <c r="X116" s="90"/>
      <c r="Y116" s="90"/>
      <c r="Z116" s="90"/>
      <c r="AA116" s="198">
        <f t="shared" si="8"/>
        <v>0</v>
      </c>
      <c r="AB116" s="198"/>
      <c r="AC116" s="88"/>
      <c r="AD116" s="88"/>
    </row>
    <row r="117" spans="3:30" ht="10.5" customHeight="1" x14ac:dyDescent="0.25">
      <c r="C117" s="109"/>
      <c r="D117" s="110"/>
      <c r="E117" s="110"/>
      <c r="F117" s="109">
        <v>0</v>
      </c>
      <c r="G117" s="109">
        <v>100</v>
      </c>
      <c r="H117" s="109"/>
      <c r="I117" s="110">
        <f>BS80</f>
        <v>0</v>
      </c>
      <c r="J117" s="110"/>
      <c r="K117" s="110"/>
      <c r="L117" s="110">
        <v>0</v>
      </c>
      <c r="M117" s="221">
        <f t="shared" si="9"/>
        <v>0</v>
      </c>
      <c r="N117" s="221"/>
      <c r="P117" s="81"/>
      <c r="Q117" s="89"/>
      <c r="R117" s="89"/>
      <c r="S117" s="89"/>
      <c r="T117" s="89"/>
      <c r="U117" s="89"/>
      <c r="V117" s="89"/>
      <c r="W117" s="96"/>
      <c r="X117" s="90"/>
      <c r="Y117" s="90"/>
      <c r="Z117" s="90"/>
      <c r="AA117" s="198">
        <f t="shared" si="8"/>
        <v>0</v>
      </c>
      <c r="AB117" s="198"/>
      <c r="AC117" s="88"/>
    </row>
    <row r="118" spans="3:30" ht="10.5" customHeight="1" x14ac:dyDescent="0.25">
      <c r="C118" s="77" t="s">
        <v>102</v>
      </c>
      <c r="D118" s="107">
        <f>SUM(I117:I120)</f>
        <v>0</v>
      </c>
      <c r="E118" s="107">
        <f>SUM(N117:N120)</f>
        <v>0</v>
      </c>
      <c r="F118" s="77">
        <v>100</v>
      </c>
      <c r="G118" s="77">
        <v>200</v>
      </c>
      <c r="H118" s="77"/>
      <c r="I118" s="107">
        <f>BS81</f>
        <v>0</v>
      </c>
      <c r="J118" s="107"/>
      <c r="K118" s="107"/>
      <c r="L118" s="107">
        <v>0</v>
      </c>
      <c r="M118" s="207">
        <f t="shared" si="9"/>
        <v>0</v>
      </c>
      <c r="N118" s="207"/>
      <c r="O118" s="77"/>
      <c r="P118" s="81"/>
      <c r="Q118" s="89"/>
      <c r="R118" s="89"/>
      <c r="S118" s="89"/>
      <c r="T118" s="89"/>
      <c r="U118" s="89"/>
      <c r="V118" s="89"/>
      <c r="W118" s="96"/>
      <c r="X118" s="112"/>
      <c r="Y118" s="112"/>
      <c r="Z118" s="112"/>
      <c r="AA118" s="198">
        <f t="shared" si="8"/>
        <v>0</v>
      </c>
      <c r="AB118" s="198"/>
      <c r="AC118" s="88"/>
    </row>
    <row r="119" spans="3:30" ht="10.5" customHeight="1" x14ac:dyDescent="0.25">
      <c r="C119" s="77"/>
      <c r="D119" s="107"/>
      <c r="E119" s="107"/>
      <c r="F119" s="77">
        <v>200</v>
      </c>
      <c r="G119" s="77">
        <v>300</v>
      </c>
      <c r="H119" s="77"/>
      <c r="I119" s="107">
        <f>BS82</f>
        <v>0</v>
      </c>
      <c r="J119" s="107"/>
      <c r="K119" s="107"/>
      <c r="L119" s="107">
        <v>0</v>
      </c>
      <c r="M119" s="207">
        <f t="shared" si="9"/>
        <v>0</v>
      </c>
      <c r="N119" s="207"/>
      <c r="O119" s="77"/>
      <c r="P119" s="81"/>
      <c r="Q119" s="89"/>
      <c r="R119" s="89"/>
      <c r="S119" s="89"/>
      <c r="T119" s="89"/>
      <c r="U119" s="89"/>
      <c r="V119" s="89"/>
      <c r="W119" s="96"/>
      <c r="X119" s="90"/>
      <c r="Y119" s="90"/>
      <c r="Z119" s="90"/>
      <c r="AA119" s="198">
        <f t="shared" si="8"/>
        <v>0</v>
      </c>
      <c r="AB119" s="198"/>
      <c r="AC119" s="88"/>
    </row>
    <row r="120" spans="3:30" ht="10.5" customHeight="1" x14ac:dyDescent="0.25">
      <c r="C120" s="113"/>
      <c r="D120" s="113"/>
      <c r="E120" s="113"/>
      <c r="F120" s="114">
        <v>300</v>
      </c>
      <c r="G120" s="114" t="s">
        <v>100</v>
      </c>
      <c r="H120" s="114"/>
      <c r="I120" s="107">
        <v>0</v>
      </c>
      <c r="J120" s="115"/>
      <c r="K120" s="115"/>
      <c r="L120" s="107">
        <v>0</v>
      </c>
      <c r="M120" s="223">
        <f t="shared" si="9"/>
        <v>0</v>
      </c>
      <c r="N120" s="223"/>
      <c r="P120" s="81"/>
      <c r="Q120" s="89"/>
      <c r="R120" s="89"/>
      <c r="S120" s="89"/>
      <c r="T120" s="89"/>
      <c r="U120" s="89"/>
      <c r="V120" s="89"/>
      <c r="W120" s="96"/>
      <c r="X120" s="90"/>
      <c r="Y120" s="90"/>
      <c r="Z120" s="90"/>
      <c r="AA120" s="198">
        <f t="shared" si="8"/>
        <v>0</v>
      </c>
      <c r="AB120" s="198"/>
      <c r="AC120" s="88"/>
    </row>
    <row r="121" spans="3:30" ht="10.5" customHeight="1" x14ac:dyDescent="0.25">
      <c r="F121" s="77">
        <v>0</v>
      </c>
      <c r="G121" s="77">
        <v>100</v>
      </c>
      <c r="H121" s="77"/>
      <c r="I121" s="110">
        <f>BS84</f>
        <v>0</v>
      </c>
      <c r="J121" s="107"/>
      <c r="K121" s="107"/>
      <c r="L121" s="110">
        <v>11</v>
      </c>
      <c r="M121" s="224">
        <f t="shared" si="9"/>
        <v>0</v>
      </c>
      <c r="N121" s="224"/>
      <c r="P121" s="81"/>
      <c r="Q121" s="89"/>
      <c r="R121" s="89"/>
      <c r="S121" s="89"/>
      <c r="T121" s="89"/>
      <c r="U121" s="89"/>
      <c r="V121" s="89"/>
      <c r="W121" s="96"/>
      <c r="X121" s="90"/>
      <c r="Y121" s="90"/>
      <c r="Z121" s="90"/>
      <c r="AA121" s="198">
        <f t="shared" si="8"/>
        <v>0</v>
      </c>
      <c r="AB121" s="198"/>
      <c r="AC121" s="88"/>
    </row>
    <row r="122" spans="3:30" ht="10.5" customHeight="1" x14ac:dyDescent="0.25">
      <c r="C122" s="77" t="s">
        <v>31</v>
      </c>
      <c r="D122" s="107">
        <f>SUM(I121:I123)</f>
        <v>0</v>
      </c>
      <c r="E122" s="116">
        <f>SUM(N121:N123)</f>
        <v>0</v>
      </c>
      <c r="F122" s="77">
        <v>100</v>
      </c>
      <c r="G122" s="77">
        <v>300</v>
      </c>
      <c r="H122" s="77"/>
      <c r="I122" s="107">
        <f>BS85</f>
        <v>0</v>
      </c>
      <c r="J122" s="107"/>
      <c r="K122" s="107"/>
      <c r="L122" s="107">
        <v>11</v>
      </c>
      <c r="M122" s="207">
        <f t="shared" si="9"/>
        <v>0</v>
      </c>
      <c r="N122" s="207"/>
      <c r="P122" s="81"/>
      <c r="Q122" s="117" t="s">
        <v>103</v>
      </c>
      <c r="R122" s="117"/>
      <c r="S122" s="117"/>
      <c r="T122" s="117"/>
      <c r="U122" s="117"/>
      <c r="V122" s="118"/>
      <c r="W122" s="117"/>
      <c r="X122" s="119"/>
      <c r="Y122" s="120"/>
      <c r="Z122" s="120"/>
      <c r="AA122" s="209">
        <f>(SUM(AA99:AB121)*X122)</f>
        <v>0</v>
      </c>
      <c r="AB122" s="209"/>
      <c r="AC122" s="88"/>
    </row>
    <row r="123" spans="3:30" ht="10.5" customHeight="1" x14ac:dyDescent="0.25">
      <c r="C123" s="77"/>
      <c r="D123" s="107"/>
      <c r="E123" s="107"/>
      <c r="F123" s="77">
        <v>300</v>
      </c>
      <c r="G123" s="77" t="s">
        <v>100</v>
      </c>
      <c r="H123" s="77"/>
      <c r="I123" s="107">
        <f>BS86</f>
        <v>0</v>
      </c>
      <c r="J123" s="107"/>
      <c r="K123" s="107"/>
      <c r="L123" s="107">
        <v>11</v>
      </c>
      <c r="M123" s="220">
        <f t="shared" si="9"/>
        <v>0</v>
      </c>
      <c r="N123" s="220"/>
      <c r="P123" s="81"/>
      <c r="Q123" s="121" t="s">
        <v>104</v>
      </c>
      <c r="R123" s="121"/>
      <c r="S123" s="121"/>
      <c r="T123" s="122"/>
      <c r="U123" s="122"/>
      <c r="V123" s="122"/>
      <c r="W123" s="123"/>
      <c r="X123" s="124"/>
      <c r="Y123" s="124"/>
      <c r="Z123" s="125"/>
      <c r="AA123" s="211">
        <f>SUM(AA99:AB122)</f>
        <v>0</v>
      </c>
      <c r="AB123" s="211"/>
      <c r="AC123" s="88"/>
    </row>
    <row r="124" spans="3:30" ht="10.5" customHeight="1" x14ac:dyDescent="0.25">
      <c r="C124" s="109"/>
      <c r="D124" s="110"/>
      <c r="E124" s="110"/>
      <c r="F124" s="109">
        <v>0</v>
      </c>
      <c r="G124" s="109">
        <v>100</v>
      </c>
      <c r="H124" s="109"/>
      <c r="I124" s="110">
        <f t="shared" ref="I124:I129" si="10">BS88</f>
        <v>0</v>
      </c>
      <c r="J124" s="110"/>
      <c r="K124" s="110"/>
      <c r="L124" s="110">
        <v>10</v>
      </c>
      <c r="M124" s="221">
        <f t="shared" si="9"/>
        <v>0</v>
      </c>
      <c r="N124" s="221"/>
      <c r="P124" s="81"/>
      <c r="AA124" s="39"/>
      <c r="AB124" s="39"/>
      <c r="AC124" s="39"/>
    </row>
    <row r="125" spans="3:30" ht="10.5" customHeight="1" x14ac:dyDescent="0.25">
      <c r="C125" s="77" t="s">
        <v>32</v>
      </c>
      <c r="D125" s="107">
        <f>SUM(I124:I129)</f>
        <v>0</v>
      </c>
      <c r="E125" s="116">
        <f>SUM(N124:N128)</f>
        <v>0</v>
      </c>
      <c r="F125" s="77">
        <v>100</v>
      </c>
      <c r="G125" s="77">
        <v>300</v>
      </c>
      <c r="H125" s="77"/>
      <c r="I125" s="107">
        <f t="shared" si="10"/>
        <v>0</v>
      </c>
      <c r="J125" s="107"/>
      <c r="K125" s="107"/>
      <c r="L125" s="107">
        <v>10</v>
      </c>
      <c r="M125" s="207">
        <f t="shared" si="9"/>
        <v>0</v>
      </c>
      <c r="N125" s="207"/>
      <c r="P125" s="81"/>
      <c r="Q125" s="82" t="s">
        <v>105</v>
      </c>
      <c r="R125" s="82"/>
      <c r="S125" s="83"/>
      <c r="T125" s="83"/>
      <c r="U125" s="83"/>
      <c r="V125" s="83"/>
      <c r="W125" s="83"/>
      <c r="X125" s="83"/>
      <c r="Y125" s="83"/>
      <c r="Z125" s="83"/>
      <c r="AA125" s="126"/>
      <c r="AB125" s="126"/>
      <c r="AC125" s="88"/>
    </row>
    <row r="126" spans="3:30" ht="10.5" customHeight="1" x14ac:dyDescent="0.25">
      <c r="C126" s="77"/>
      <c r="D126" s="107"/>
      <c r="E126" s="116"/>
      <c r="F126" s="77">
        <v>300</v>
      </c>
      <c r="G126" s="77">
        <v>500</v>
      </c>
      <c r="H126" s="77"/>
      <c r="I126" s="107">
        <f t="shared" si="10"/>
        <v>0</v>
      </c>
      <c r="J126" s="107"/>
      <c r="K126" s="107"/>
      <c r="L126" s="107">
        <v>10</v>
      </c>
      <c r="M126" s="207">
        <f t="shared" si="9"/>
        <v>0</v>
      </c>
      <c r="N126" s="207"/>
      <c r="P126" s="81"/>
      <c r="Q126" s="203" t="s">
        <v>75</v>
      </c>
      <c r="R126" s="203"/>
      <c r="S126" s="203"/>
      <c r="T126" s="203"/>
      <c r="U126" s="127"/>
      <c r="V126" s="127"/>
      <c r="W126" s="203" t="s">
        <v>76</v>
      </c>
      <c r="X126" s="203"/>
      <c r="Y126" s="203" t="s">
        <v>77</v>
      </c>
      <c r="Z126" s="203"/>
      <c r="AA126" s="203"/>
      <c r="AB126" s="84" t="s">
        <v>69</v>
      </c>
    </row>
    <row r="127" spans="3:30" ht="10.5" customHeight="1" x14ac:dyDescent="0.25">
      <c r="C127" s="77"/>
      <c r="D127" s="107"/>
      <c r="E127" s="116"/>
      <c r="F127" s="77">
        <v>500</v>
      </c>
      <c r="G127" s="77">
        <v>800</v>
      </c>
      <c r="H127" s="77"/>
      <c r="I127" s="107">
        <f t="shared" si="10"/>
        <v>0</v>
      </c>
      <c r="J127" s="107"/>
      <c r="K127" s="107"/>
      <c r="L127" s="107">
        <v>10</v>
      </c>
      <c r="M127" s="207">
        <f t="shared" si="9"/>
        <v>0</v>
      </c>
      <c r="N127" s="207"/>
      <c r="P127" s="81"/>
      <c r="Q127" s="203"/>
      <c r="R127" s="203"/>
      <c r="S127" s="203"/>
      <c r="T127" s="203"/>
      <c r="U127" s="12"/>
      <c r="V127" s="12"/>
      <c r="W127" s="203"/>
      <c r="X127" s="203"/>
      <c r="Y127" s="204" t="s">
        <v>79</v>
      </c>
      <c r="Z127" s="204"/>
      <c r="AA127" s="204"/>
      <c r="AB127" s="86" t="s">
        <v>80</v>
      </c>
    </row>
    <row r="128" spans="3:30" ht="10.5" customHeight="1" x14ac:dyDescent="0.25">
      <c r="C128" s="77"/>
      <c r="D128" s="107"/>
      <c r="E128" s="107"/>
      <c r="F128" s="77">
        <v>800</v>
      </c>
      <c r="G128" s="77">
        <v>1000</v>
      </c>
      <c r="H128" s="77"/>
      <c r="I128" s="107">
        <f t="shared" si="10"/>
        <v>0</v>
      </c>
      <c r="J128" s="107"/>
      <c r="K128" s="107"/>
      <c r="L128" s="107">
        <v>10</v>
      </c>
      <c r="M128" s="207">
        <f t="shared" si="9"/>
        <v>0</v>
      </c>
      <c r="N128" s="207"/>
      <c r="P128" s="81"/>
      <c r="Q128" s="87" t="s">
        <v>106</v>
      </c>
      <c r="R128" s="87"/>
      <c r="S128" s="87"/>
      <c r="T128" s="87"/>
      <c r="U128" s="87"/>
      <c r="V128" s="87"/>
      <c r="W128" s="128"/>
      <c r="X128" s="129"/>
      <c r="Y128" s="128"/>
      <c r="Z128" s="128">
        <v>2500</v>
      </c>
      <c r="AA128" s="208">
        <f>X128*Z128</f>
        <v>0</v>
      </c>
      <c r="AB128" s="208"/>
      <c r="AC128" s="88"/>
    </row>
    <row r="129" spans="1:42" ht="10.5" customHeight="1" x14ac:dyDescent="0.25">
      <c r="C129" s="77"/>
      <c r="D129" s="107"/>
      <c r="E129" s="107"/>
      <c r="F129" s="77">
        <v>1000</v>
      </c>
      <c r="G129" s="77">
        <v>1200</v>
      </c>
      <c r="H129" s="77"/>
      <c r="I129" s="107">
        <f t="shared" si="10"/>
        <v>0</v>
      </c>
      <c r="J129" s="107"/>
      <c r="K129" s="107"/>
      <c r="L129" s="107">
        <v>10</v>
      </c>
      <c r="M129" s="207">
        <f t="shared" si="9"/>
        <v>0</v>
      </c>
      <c r="N129" s="207"/>
      <c r="P129" s="81"/>
      <c r="Q129" s="89" t="s">
        <v>107</v>
      </c>
      <c r="R129" s="89"/>
      <c r="S129" s="89"/>
      <c r="T129" s="89"/>
      <c r="U129" s="89"/>
      <c r="V129" s="89"/>
      <c r="W129" s="130"/>
      <c r="X129" s="92"/>
      <c r="Y129" s="130"/>
      <c r="Z129" s="130">
        <v>2500</v>
      </c>
      <c r="AA129" s="198">
        <f>X129*Z129</f>
        <v>0</v>
      </c>
      <c r="AB129" s="198"/>
      <c r="AC129" s="88"/>
    </row>
    <row r="130" spans="1:42" ht="10.5" customHeight="1" x14ac:dyDescent="0.25">
      <c r="C130" s="131" t="s">
        <v>108</v>
      </c>
      <c r="D130" s="132"/>
      <c r="E130" s="132"/>
      <c r="F130" s="133"/>
      <c r="G130" s="133"/>
      <c r="H130" s="133"/>
      <c r="I130" s="134"/>
      <c r="J130" s="134"/>
      <c r="K130" s="134"/>
      <c r="L130" s="134"/>
      <c r="M130" s="210">
        <f>SUM(M111:N129)</f>
        <v>0</v>
      </c>
      <c r="N130" s="210"/>
      <c r="P130" s="81"/>
      <c r="Q130" s="89" t="s">
        <v>109</v>
      </c>
      <c r="R130" s="89"/>
      <c r="S130" s="89"/>
      <c r="T130" s="89"/>
      <c r="U130" s="89"/>
      <c r="V130" s="135" t="s">
        <v>16</v>
      </c>
      <c r="W130" s="136"/>
      <c r="X130" s="92">
        <f>IF(W4&gt;=-35,M104-D112-D115,0)</f>
        <v>0</v>
      </c>
      <c r="Y130" s="136"/>
      <c r="Z130" s="112">
        <v>5</v>
      </c>
      <c r="AA130" s="198">
        <f>X130*Z130</f>
        <v>0</v>
      </c>
      <c r="AB130" s="198"/>
      <c r="AC130" s="88"/>
    </row>
    <row r="131" spans="1:42" ht="10.5" customHeight="1" x14ac:dyDescent="0.25">
      <c r="A131" s="1" t="b">
        <v>0</v>
      </c>
      <c r="F131" s="77"/>
      <c r="G131" s="77"/>
      <c r="H131" s="77"/>
      <c r="I131" s="137"/>
      <c r="J131" s="137"/>
      <c r="K131" s="137"/>
      <c r="L131" s="137"/>
      <c r="M131" s="137"/>
      <c r="N131" s="39"/>
      <c r="P131" s="81"/>
      <c r="Q131" s="89"/>
      <c r="R131" s="89"/>
      <c r="S131" s="89"/>
      <c r="T131" s="89"/>
      <c r="U131" s="89"/>
      <c r="V131" s="135"/>
      <c r="W131" s="136"/>
      <c r="X131" s="92"/>
      <c r="Y131" s="136"/>
      <c r="Z131" s="112"/>
      <c r="AA131" s="91"/>
      <c r="AB131" s="91"/>
      <c r="AC131" s="88"/>
    </row>
    <row r="132" spans="1:42" ht="10.5" customHeight="1" x14ac:dyDescent="0.25">
      <c r="A132" s="1" t="b">
        <v>0</v>
      </c>
      <c r="C132" s="51" t="s">
        <v>110</v>
      </c>
      <c r="F132" s="77"/>
      <c r="G132" s="77"/>
      <c r="H132" s="77"/>
      <c r="I132" s="137"/>
      <c r="J132" s="137"/>
      <c r="K132" s="137"/>
      <c r="L132" s="137"/>
      <c r="M132" s="137"/>
      <c r="N132" s="39"/>
      <c r="P132" s="81"/>
      <c r="Q132" s="89" t="s">
        <v>111</v>
      </c>
      <c r="R132" s="89"/>
      <c r="S132" s="89"/>
      <c r="T132" s="89"/>
      <c r="U132" s="89"/>
      <c r="V132" s="138" t="str">
        <f>IF(W5&gt;1000,"&gt;1,000m.",IF(W6&gt;100,"&gt;100m",""))</f>
        <v/>
      </c>
      <c r="W132" s="139"/>
      <c r="X132" s="130">
        <v>500</v>
      </c>
      <c r="Y132" s="130"/>
      <c r="Z132" s="130"/>
      <c r="AA132" s="198">
        <f>W132*X132</f>
        <v>0</v>
      </c>
      <c r="AB132" s="198"/>
      <c r="AC132" s="88"/>
    </row>
    <row r="133" spans="1:42" ht="10.5" customHeight="1" x14ac:dyDescent="0.25">
      <c r="C133" s="217" t="s">
        <v>75</v>
      </c>
      <c r="D133" s="217"/>
      <c r="E133" s="217"/>
      <c r="F133" s="217"/>
      <c r="G133" s="217"/>
      <c r="H133" s="103"/>
      <c r="I133" s="103" t="s">
        <v>69</v>
      </c>
      <c r="J133" s="103"/>
      <c r="K133" s="103"/>
      <c r="L133" s="103" t="s">
        <v>97</v>
      </c>
      <c r="M133" s="140"/>
      <c r="N133" s="141" t="s">
        <v>69</v>
      </c>
      <c r="P133" s="81"/>
      <c r="Q133" s="89" t="s">
        <v>112</v>
      </c>
      <c r="R133" s="89"/>
      <c r="S133" s="89"/>
      <c r="T133" s="89"/>
      <c r="U133" s="89"/>
      <c r="V133" s="138" t="str">
        <f>IF(W5&gt;1000,"&gt;1,000m.",IF(W6&gt;100,"&gt;100m",""))</f>
        <v/>
      </c>
      <c r="W133" s="139"/>
      <c r="X133" s="120">
        <v>500</v>
      </c>
      <c r="Y133" s="120"/>
      <c r="Z133" s="120"/>
      <c r="AA133" s="209">
        <f>W133*X133</f>
        <v>0</v>
      </c>
      <c r="AB133" s="209"/>
      <c r="AC133" s="88"/>
    </row>
    <row r="134" spans="1:42" ht="10.5" customHeight="1" x14ac:dyDescent="0.25">
      <c r="C134" s="217"/>
      <c r="D134" s="217"/>
      <c r="E134" s="217"/>
      <c r="F134" s="217"/>
      <c r="G134" s="217"/>
      <c r="H134" s="105"/>
      <c r="I134" s="105" t="s">
        <v>113</v>
      </c>
      <c r="J134" s="105"/>
      <c r="K134" s="105"/>
      <c r="L134" s="105" t="s">
        <v>80</v>
      </c>
      <c r="M134" s="142"/>
      <c r="N134" s="143" t="s">
        <v>80</v>
      </c>
      <c r="P134" s="81"/>
      <c r="Q134" s="121" t="s">
        <v>114</v>
      </c>
      <c r="R134" s="121"/>
      <c r="S134" s="20"/>
      <c r="T134" s="17"/>
      <c r="U134" s="17"/>
      <c r="V134" s="17"/>
      <c r="W134" s="144"/>
      <c r="X134" s="145"/>
      <c r="Y134" s="145"/>
      <c r="Z134" s="146"/>
      <c r="AA134" s="211">
        <f>SUM(AA128:AB133)</f>
        <v>0</v>
      </c>
      <c r="AB134" s="211"/>
      <c r="AC134" s="88"/>
    </row>
    <row r="135" spans="1:42" ht="10.5" customHeight="1" x14ac:dyDescent="0.25">
      <c r="A135" s="1" t="b">
        <v>0</v>
      </c>
      <c r="C135" s="147" t="str">
        <f t="shared" ref="C135:C153" si="11">D29</f>
        <v>MOVIMIENTO/DESMANTELAMIENTO</v>
      </c>
      <c r="D135" s="147"/>
      <c r="E135" s="147"/>
      <c r="F135" s="148"/>
      <c r="G135" s="147"/>
      <c r="H135" s="147"/>
      <c r="I135" s="149">
        <f t="shared" ref="I135:I153" si="12">BS29</f>
        <v>0</v>
      </c>
      <c r="J135" s="149"/>
      <c r="K135" s="218">
        <v>8</v>
      </c>
      <c r="L135" s="218"/>
      <c r="M135" s="197">
        <f>IF(I135&gt;24,(I135-24)*K135,0)</f>
        <v>0</v>
      </c>
      <c r="N135" s="197"/>
      <c r="P135" s="81"/>
      <c r="Q135" s="89"/>
      <c r="R135" s="89"/>
      <c r="S135" s="89"/>
      <c r="T135" s="89"/>
      <c r="U135" s="89"/>
      <c r="V135" s="89"/>
      <c r="W135" s="92"/>
      <c r="X135" s="219"/>
      <c r="Y135" s="219"/>
      <c r="Z135" s="219"/>
      <c r="AA135" s="88"/>
      <c r="AM135" s="150"/>
      <c r="AN135" s="150"/>
    </row>
    <row r="136" spans="1:42" ht="10.5" customHeight="1" x14ac:dyDescent="0.25">
      <c r="A136" s="1" t="b">
        <v>0</v>
      </c>
      <c r="C136" s="151" t="str">
        <f t="shared" si="11"/>
        <v>ENCAMISADO</v>
      </c>
      <c r="D136" s="151"/>
      <c r="E136" s="151"/>
      <c r="F136" s="152"/>
      <c r="G136" s="151"/>
      <c r="H136" s="151"/>
      <c r="I136" s="153">
        <f t="shared" si="12"/>
        <v>0</v>
      </c>
      <c r="J136" s="153"/>
      <c r="K136" s="196">
        <v>0</v>
      </c>
      <c r="L136" s="196"/>
      <c r="M136" s="197">
        <f t="shared" ref="M136:M153" si="13">I136*K136</f>
        <v>0</v>
      </c>
      <c r="N136" s="197"/>
      <c r="P136" s="81"/>
      <c r="Q136" s="82" t="s">
        <v>115</v>
      </c>
      <c r="R136" s="82"/>
      <c r="S136" s="83"/>
      <c r="T136" s="83"/>
      <c r="U136" s="83"/>
      <c r="V136" s="83"/>
      <c r="W136" s="83"/>
      <c r="X136" s="83"/>
      <c r="Y136" s="83"/>
      <c r="Z136" s="83"/>
      <c r="AA136" s="126"/>
      <c r="AB136" s="126"/>
      <c r="AC136" s="88"/>
      <c r="AO136" s="150"/>
      <c r="AP136" s="150"/>
    </row>
    <row r="137" spans="1:42" ht="10.5" customHeight="1" x14ac:dyDescent="0.25">
      <c r="A137" s="1" t="b">
        <v>0</v>
      </c>
      <c r="C137" s="151" t="str">
        <f t="shared" si="11"/>
        <v>PERFORACIÓN</v>
      </c>
      <c r="D137" s="151"/>
      <c r="E137" s="151"/>
      <c r="F137" s="152"/>
      <c r="G137" s="151"/>
      <c r="H137" s="151"/>
      <c r="I137" s="153">
        <f t="shared" si="12"/>
        <v>0</v>
      </c>
      <c r="J137" s="153"/>
      <c r="K137" s="196">
        <v>0</v>
      </c>
      <c r="L137" s="196"/>
      <c r="M137" s="197">
        <f t="shared" si="13"/>
        <v>0</v>
      </c>
      <c r="N137" s="197"/>
      <c r="P137" s="81"/>
      <c r="Q137" s="203" t="s">
        <v>75</v>
      </c>
      <c r="R137" s="203"/>
      <c r="S137" s="203"/>
      <c r="T137" s="203"/>
      <c r="U137" s="203"/>
      <c r="W137" s="154" t="s">
        <v>76</v>
      </c>
      <c r="X137" s="154"/>
      <c r="Y137" s="203" t="s">
        <v>77</v>
      </c>
      <c r="Z137" s="203"/>
      <c r="AA137" s="203"/>
      <c r="AB137" s="84" t="s">
        <v>69</v>
      </c>
      <c r="AC137" s="137"/>
      <c r="AD137" s="88"/>
    </row>
    <row r="138" spans="1:42" ht="10.5" customHeight="1" x14ac:dyDescent="0.25">
      <c r="C138" s="151" t="str">
        <f t="shared" si="11"/>
        <v>MOVILIZAC / DESMOVILIZ DESDE BASE</v>
      </c>
      <c r="D138" s="151"/>
      <c r="E138" s="151"/>
      <c r="F138" s="152"/>
      <c r="G138" s="151"/>
      <c r="H138" s="151"/>
      <c r="I138" s="153">
        <f t="shared" si="12"/>
        <v>0</v>
      </c>
      <c r="J138" s="153"/>
      <c r="K138" s="196">
        <v>0</v>
      </c>
      <c r="L138" s="196"/>
      <c r="M138" s="197">
        <f t="shared" si="13"/>
        <v>0</v>
      </c>
      <c r="N138" s="197"/>
      <c r="O138" s="39"/>
      <c r="P138" s="81"/>
      <c r="Q138" s="203"/>
      <c r="R138" s="203"/>
      <c r="S138" s="203"/>
      <c r="T138" s="203"/>
      <c r="U138" s="203"/>
      <c r="V138" s="12"/>
      <c r="W138" s="155"/>
      <c r="X138" s="155"/>
      <c r="Y138" s="204" t="s">
        <v>79</v>
      </c>
      <c r="Z138" s="204"/>
      <c r="AA138" s="204"/>
      <c r="AB138" s="86" t="s">
        <v>80</v>
      </c>
      <c r="AC138" s="137"/>
      <c r="AD138" s="88"/>
    </row>
    <row r="139" spans="1:42" ht="10.5" customHeight="1" x14ac:dyDescent="0.25">
      <c r="C139" s="151" t="str">
        <f t="shared" si="11"/>
        <v>ANCLAJE E INSTALACIÓN</v>
      </c>
      <c r="D139" s="151"/>
      <c r="E139" s="151"/>
      <c r="F139" s="152"/>
      <c r="G139" s="151"/>
      <c r="H139" s="151"/>
      <c r="I139" s="153">
        <f t="shared" si="12"/>
        <v>0</v>
      </c>
      <c r="J139" s="153"/>
      <c r="K139" s="196">
        <v>8</v>
      </c>
      <c r="L139" s="196"/>
      <c r="M139" s="197">
        <f t="shared" si="13"/>
        <v>0</v>
      </c>
      <c r="N139" s="197"/>
      <c r="O139" s="88"/>
      <c r="P139" s="81"/>
      <c r="Q139" s="89" t="s">
        <v>116</v>
      </c>
      <c r="R139" s="89"/>
      <c r="S139" s="89"/>
      <c r="T139" s="89"/>
      <c r="U139" s="89"/>
      <c r="V139" s="89"/>
      <c r="W139" s="92"/>
      <c r="X139" s="156">
        <v>1</v>
      </c>
      <c r="Y139" s="156"/>
      <c r="Z139" s="156"/>
      <c r="AA139" s="205">
        <f>X139*Z139</f>
        <v>0</v>
      </c>
      <c r="AB139" s="205"/>
      <c r="AC139" s="88"/>
      <c r="AD139" s="88"/>
    </row>
    <row r="140" spans="1:42" ht="10.5" customHeight="1" x14ac:dyDescent="0.25">
      <c r="C140" s="151" t="str">
        <f t="shared" si="11"/>
        <v>SUMINISTRO DE AGUA</v>
      </c>
      <c r="D140" s="151"/>
      <c r="E140" s="151"/>
      <c r="F140" s="152"/>
      <c r="G140" s="151"/>
      <c r="H140" s="151"/>
      <c r="I140" s="153">
        <f t="shared" si="12"/>
        <v>0</v>
      </c>
      <c r="J140" s="153"/>
      <c r="K140" s="196">
        <v>8</v>
      </c>
      <c r="L140" s="196"/>
      <c r="M140" s="197">
        <f t="shared" si="13"/>
        <v>0</v>
      </c>
      <c r="N140" s="197"/>
      <c r="O140" s="39"/>
      <c r="P140" s="81"/>
      <c r="Q140" s="117" t="s">
        <v>103</v>
      </c>
      <c r="R140" s="117"/>
      <c r="S140" s="117"/>
      <c r="T140" s="117"/>
      <c r="U140" s="117"/>
      <c r="W140" s="118"/>
      <c r="X140" s="117"/>
      <c r="Y140" s="117"/>
      <c r="Z140" s="117"/>
      <c r="AA140" s="206">
        <v>0</v>
      </c>
      <c r="AB140" s="206"/>
      <c r="AC140" s="88"/>
      <c r="AD140" s="39"/>
    </row>
    <row r="141" spans="1:42" s="157" customFormat="1" ht="10.5" customHeight="1" x14ac:dyDescent="0.25">
      <c r="C141" s="158" t="str">
        <f t="shared" si="11"/>
        <v>RIMADO</v>
      </c>
      <c r="D141" s="158"/>
      <c r="E141" s="158"/>
      <c r="F141" s="159"/>
      <c r="G141" s="158"/>
      <c r="H141" s="158"/>
      <c r="I141" s="160">
        <f t="shared" si="12"/>
        <v>0</v>
      </c>
      <c r="J141" s="160"/>
      <c r="K141" s="200">
        <v>10</v>
      </c>
      <c r="L141" s="200"/>
      <c r="M141" s="201">
        <f t="shared" si="13"/>
        <v>0</v>
      </c>
      <c r="N141" s="201"/>
      <c r="O141" s="161"/>
      <c r="P141" s="162"/>
      <c r="Q141" s="163" t="s">
        <v>114</v>
      </c>
      <c r="R141" s="163"/>
      <c r="S141" s="164"/>
      <c r="T141" s="165"/>
      <c r="U141" s="165"/>
      <c r="V141" s="165"/>
      <c r="W141" s="166"/>
      <c r="X141" s="166"/>
      <c r="Y141" s="166"/>
      <c r="Z141" s="164"/>
      <c r="AA141" s="202">
        <f>SUM(AA139:AB140)</f>
        <v>0</v>
      </c>
      <c r="AB141" s="202"/>
      <c r="AC141" s="167"/>
      <c r="AD141" s="167"/>
    </row>
    <row r="142" spans="1:42" s="157" customFormat="1" ht="10.5" customHeight="1" x14ac:dyDescent="0.25">
      <c r="A142" s="157" t="b">
        <v>0</v>
      </c>
      <c r="C142" s="158" t="str">
        <f t="shared" si="11"/>
        <v>ESTABILIZ / ACONDICIONAM</v>
      </c>
      <c r="D142" s="158"/>
      <c r="E142" s="158"/>
      <c r="F142" s="159"/>
      <c r="G142" s="158"/>
      <c r="H142" s="158"/>
      <c r="I142" s="160">
        <f t="shared" si="12"/>
        <v>0</v>
      </c>
      <c r="J142" s="160"/>
      <c r="K142" s="200">
        <v>0</v>
      </c>
      <c r="L142" s="200"/>
      <c r="M142" s="201">
        <f t="shared" si="13"/>
        <v>0</v>
      </c>
      <c r="N142" s="201"/>
      <c r="O142" s="168"/>
      <c r="P142" s="162"/>
      <c r="AA142" s="169"/>
      <c r="AB142" s="169"/>
      <c r="AC142" s="161"/>
    </row>
    <row r="143" spans="1:42" ht="10.5" customHeight="1" x14ac:dyDescent="0.25">
      <c r="C143" s="151" t="str">
        <f t="shared" si="11"/>
        <v>CEMENTACIÓN</v>
      </c>
      <c r="D143" s="151"/>
      <c r="E143" s="151"/>
      <c r="F143" s="152"/>
      <c r="G143" s="151"/>
      <c r="H143" s="151"/>
      <c r="I143" s="153">
        <f t="shared" si="12"/>
        <v>0</v>
      </c>
      <c r="J143" s="153"/>
      <c r="K143" s="196">
        <v>0</v>
      </c>
      <c r="L143" s="196"/>
      <c r="M143" s="197">
        <f t="shared" si="13"/>
        <v>0</v>
      </c>
      <c r="N143" s="197"/>
      <c r="O143" s="137"/>
      <c r="P143" s="81"/>
      <c r="Q143" s="82" t="s">
        <v>114</v>
      </c>
      <c r="R143" s="82"/>
      <c r="S143" s="83"/>
      <c r="T143" s="83"/>
      <c r="U143" s="83"/>
      <c r="V143" s="83"/>
      <c r="W143" s="83"/>
      <c r="X143" s="83"/>
      <c r="Y143" s="83"/>
      <c r="Z143" s="83"/>
      <c r="AA143" s="106"/>
      <c r="AB143" s="126"/>
      <c r="AC143" s="88"/>
    </row>
    <row r="144" spans="1:42" ht="10.5" customHeight="1" x14ac:dyDescent="0.25">
      <c r="A144" s="1" t="b">
        <v>0</v>
      </c>
      <c r="C144" s="151" t="str">
        <f t="shared" si="11"/>
        <v>CAMBIO LÍNEA / REDUCCIÓN</v>
      </c>
      <c r="D144" s="108"/>
      <c r="E144" s="108"/>
      <c r="F144" s="170"/>
      <c r="G144" s="108"/>
      <c r="H144" s="108"/>
      <c r="I144" s="153">
        <f t="shared" si="12"/>
        <v>0</v>
      </c>
      <c r="J144" s="153"/>
      <c r="K144" s="196">
        <v>0</v>
      </c>
      <c r="L144" s="196"/>
      <c r="M144" s="197">
        <f t="shared" si="13"/>
        <v>0</v>
      </c>
      <c r="N144" s="197"/>
      <c r="O144" s="88"/>
      <c r="P144" s="81"/>
      <c r="Q144" s="171" t="s">
        <v>117</v>
      </c>
      <c r="R144" s="171"/>
      <c r="S144" s="171"/>
      <c r="T144" s="171"/>
      <c r="U144" s="171"/>
      <c r="V144" s="171"/>
      <c r="W144" s="171"/>
      <c r="X144" s="171"/>
      <c r="Y144" s="171"/>
      <c r="Z144" s="171"/>
      <c r="AA144" s="199">
        <f>AA134</f>
        <v>0</v>
      </c>
      <c r="AB144" s="199"/>
      <c r="AC144" s="88"/>
    </row>
    <row r="145" spans="1:29" s="157" customFormat="1" ht="10.5" customHeight="1" x14ac:dyDescent="0.25">
      <c r="A145" s="157" t="b">
        <v>0</v>
      </c>
      <c r="C145" s="158" t="str">
        <f t="shared" si="11"/>
        <v>EXTRACCIÓN DE TUBERÍA</v>
      </c>
      <c r="D145" s="172"/>
      <c r="E145" s="172"/>
      <c r="F145" s="173"/>
      <c r="G145" s="172"/>
      <c r="H145" s="172"/>
      <c r="I145" s="160">
        <f t="shared" si="12"/>
        <v>0</v>
      </c>
      <c r="J145" s="160"/>
      <c r="K145" s="200">
        <v>0</v>
      </c>
      <c r="L145" s="200"/>
      <c r="M145" s="201">
        <f t="shared" si="13"/>
        <v>0</v>
      </c>
      <c r="N145" s="201"/>
      <c r="O145" s="167"/>
      <c r="P145" s="162"/>
      <c r="Q145" s="157" t="s">
        <v>118</v>
      </c>
      <c r="AA145" s="212">
        <f>AA141</f>
        <v>0</v>
      </c>
      <c r="AB145" s="212"/>
      <c r="AC145" s="167"/>
    </row>
    <row r="146" spans="1:29" s="157" customFormat="1" ht="10.5" customHeight="1" x14ac:dyDescent="0.25">
      <c r="A146" s="157" t="b">
        <v>0</v>
      </c>
      <c r="C146" s="158" t="str">
        <f t="shared" si="11"/>
        <v>ENSAYOS / REGISTROS</v>
      </c>
      <c r="D146" s="172"/>
      <c r="E146" s="172"/>
      <c r="F146" s="173"/>
      <c r="G146" s="172"/>
      <c r="H146" s="172"/>
      <c r="I146" s="160">
        <f t="shared" si="12"/>
        <v>0</v>
      </c>
      <c r="J146" s="160"/>
      <c r="K146" s="200">
        <v>8</v>
      </c>
      <c r="L146" s="200"/>
      <c r="M146" s="201">
        <f t="shared" si="13"/>
        <v>0</v>
      </c>
      <c r="N146" s="201"/>
      <c r="O146" s="167"/>
      <c r="P146" s="162"/>
      <c r="Q146" s="163" t="s">
        <v>114</v>
      </c>
      <c r="R146" s="163"/>
      <c r="S146" s="164"/>
      <c r="T146" s="165"/>
      <c r="U146" s="165"/>
      <c r="V146" s="165"/>
      <c r="W146" s="166"/>
      <c r="X146" s="166"/>
      <c r="Y146" s="166"/>
      <c r="Z146" s="164"/>
      <c r="AA146" s="202">
        <f>SUM(AA144:AB145)</f>
        <v>0</v>
      </c>
      <c r="AB146" s="202"/>
      <c r="AC146" s="167"/>
    </row>
    <row r="147" spans="1:29" ht="10.5" customHeight="1" x14ac:dyDescent="0.25">
      <c r="A147" s="1" t="b">
        <v>0</v>
      </c>
      <c r="C147" s="151" t="str">
        <f t="shared" si="11"/>
        <v>RECUPERACIÓN DE HERRAMIENTA</v>
      </c>
      <c r="D147" s="108"/>
      <c r="E147" s="108"/>
      <c r="F147" s="170"/>
      <c r="G147" s="108"/>
      <c r="H147" s="108"/>
      <c r="I147" s="153">
        <f t="shared" si="12"/>
        <v>0</v>
      </c>
      <c r="J147" s="153"/>
      <c r="K147" s="196">
        <v>0</v>
      </c>
      <c r="L147" s="196"/>
      <c r="M147" s="197">
        <f t="shared" si="13"/>
        <v>0</v>
      </c>
      <c r="N147" s="197"/>
      <c r="O147" s="88"/>
      <c r="P147" s="81"/>
      <c r="Q147" s="51"/>
      <c r="R147" s="51"/>
      <c r="AA147" s="107"/>
      <c r="AB147" s="107"/>
      <c r="AC147" s="39"/>
    </row>
    <row r="148" spans="1:29" s="157" customFormat="1" ht="10.5" x14ac:dyDescent="0.25">
      <c r="A148" s="157" t="b">
        <v>0</v>
      </c>
      <c r="C148" s="158" t="str">
        <f t="shared" si="11"/>
        <v>TIEMPO DE ESPERA</v>
      </c>
      <c r="D148" s="172"/>
      <c r="E148" s="172"/>
      <c r="F148" s="173"/>
      <c r="G148" s="172"/>
      <c r="H148" s="172"/>
      <c r="I148" s="160">
        <f t="shared" si="12"/>
        <v>0</v>
      </c>
      <c r="J148" s="160"/>
      <c r="K148" s="200">
        <v>8</v>
      </c>
      <c r="L148" s="200"/>
      <c r="M148" s="201">
        <f t="shared" si="13"/>
        <v>0</v>
      </c>
      <c r="N148" s="201"/>
      <c r="O148" s="167"/>
      <c r="P148" s="162"/>
      <c r="Q148" s="174" t="s">
        <v>119</v>
      </c>
      <c r="R148" s="174"/>
      <c r="S148" s="175"/>
      <c r="T148" s="175"/>
      <c r="U148" s="175"/>
      <c r="V148" s="175"/>
      <c r="W148" s="175"/>
      <c r="X148" s="175"/>
      <c r="Y148" s="175"/>
      <c r="Z148" s="175"/>
      <c r="AA148" s="176"/>
      <c r="AB148" s="176"/>
      <c r="AC148" s="167"/>
    </row>
    <row r="149" spans="1:29" x14ac:dyDescent="0.25">
      <c r="A149" s="1" t="b">
        <v>0</v>
      </c>
      <c r="C149" s="151" t="str">
        <f t="shared" si="11"/>
        <v>VIAJE</v>
      </c>
      <c r="D149" s="108"/>
      <c r="E149" s="108"/>
      <c r="F149" s="170"/>
      <c r="G149" s="108"/>
      <c r="H149" s="108"/>
      <c r="I149" s="153">
        <f t="shared" si="12"/>
        <v>0</v>
      </c>
      <c r="J149" s="153"/>
      <c r="K149" s="196">
        <v>0</v>
      </c>
      <c r="L149" s="196"/>
      <c r="M149" s="197">
        <f t="shared" si="13"/>
        <v>0</v>
      </c>
      <c r="N149" s="197"/>
      <c r="O149" s="88"/>
      <c r="P149" s="81"/>
      <c r="Q149" s="171" t="str">
        <f>C108</f>
        <v>ENCAMISADO Y PERFORACION CARGABLES</v>
      </c>
      <c r="R149" s="171"/>
      <c r="S149" s="171"/>
      <c r="T149" s="171"/>
      <c r="U149" s="171"/>
      <c r="V149" s="171"/>
      <c r="W149" s="171"/>
      <c r="X149" s="171"/>
      <c r="Y149" s="171"/>
      <c r="Z149" s="177"/>
      <c r="AA149" s="199">
        <f>M130</f>
        <v>0</v>
      </c>
      <c r="AB149" s="199"/>
      <c r="AC149" s="88"/>
    </row>
    <row r="150" spans="1:29" x14ac:dyDescent="0.25">
      <c r="C150" s="151" t="str">
        <f t="shared" si="11"/>
        <v>MANTENIMIENTO</v>
      </c>
      <c r="D150" s="108"/>
      <c r="E150" s="108"/>
      <c r="F150" s="170"/>
      <c r="G150" s="108"/>
      <c r="H150" s="108"/>
      <c r="I150" s="153">
        <f t="shared" si="12"/>
        <v>0</v>
      </c>
      <c r="J150" s="153"/>
      <c r="K150" s="196">
        <v>0</v>
      </c>
      <c r="L150" s="196"/>
      <c r="M150" s="197">
        <f t="shared" si="13"/>
        <v>0</v>
      </c>
      <c r="N150" s="197"/>
      <c r="O150" s="88"/>
      <c r="P150" s="81"/>
      <c r="Q150" s="89" t="str">
        <f>C132</f>
        <v>HORAS CARGABLES</v>
      </c>
      <c r="R150" s="89"/>
      <c r="S150" s="89"/>
      <c r="T150" s="89"/>
      <c r="U150" s="89"/>
      <c r="V150" s="89"/>
      <c r="W150" s="89"/>
      <c r="X150" s="89"/>
      <c r="Y150" s="89"/>
      <c r="Z150" s="178"/>
      <c r="AA150" s="198">
        <f>M154</f>
        <v>0</v>
      </c>
      <c r="AB150" s="198"/>
      <c r="AC150" s="88"/>
    </row>
    <row r="151" spans="1:29" x14ac:dyDescent="0.25">
      <c r="C151" s="151" t="str">
        <f t="shared" si="11"/>
        <v>FORMACIÓN EN SEGURIDAD</v>
      </c>
      <c r="D151" s="108"/>
      <c r="E151" s="108"/>
      <c r="F151" s="170"/>
      <c r="G151" s="108"/>
      <c r="H151" s="108"/>
      <c r="I151" s="153">
        <f t="shared" si="12"/>
        <v>0</v>
      </c>
      <c r="J151" s="153"/>
      <c r="K151" s="196">
        <v>0</v>
      </c>
      <c r="L151" s="196"/>
      <c r="M151" s="197">
        <f t="shared" si="13"/>
        <v>0</v>
      </c>
      <c r="N151" s="197"/>
      <c r="O151" s="88"/>
      <c r="P151" s="81"/>
      <c r="Q151" s="89" t="str">
        <f>Q125</f>
        <v>OTROS CARGOS</v>
      </c>
      <c r="R151" s="89"/>
      <c r="S151" s="89"/>
      <c r="T151" s="89"/>
      <c r="U151" s="89"/>
      <c r="V151" s="89"/>
      <c r="W151" s="89"/>
      <c r="X151" s="89"/>
      <c r="Y151" s="89"/>
      <c r="Z151" s="178"/>
      <c r="AA151" s="198">
        <f>AA134</f>
        <v>0</v>
      </c>
      <c r="AB151" s="198"/>
      <c r="AC151" s="88"/>
    </row>
    <row r="152" spans="1:29" x14ac:dyDescent="0.25">
      <c r="C152" s="151" t="str">
        <f t="shared" si="11"/>
        <v>ALIMENTACIÓN</v>
      </c>
      <c r="D152" s="108"/>
      <c r="E152" s="108"/>
      <c r="F152" s="170"/>
      <c r="G152" s="108"/>
      <c r="H152" s="108"/>
      <c r="I152" s="153">
        <f t="shared" si="12"/>
        <v>0</v>
      </c>
      <c r="J152" s="153"/>
      <c r="K152" s="196">
        <v>0</v>
      </c>
      <c r="L152" s="196"/>
      <c r="M152" s="197">
        <f t="shared" si="13"/>
        <v>0</v>
      </c>
      <c r="N152" s="197"/>
      <c r="O152" s="88"/>
      <c r="P152" s="81"/>
      <c r="Q152" s="89" t="str">
        <f>Q96</f>
        <v>CONSUMIBLES, EQUIPO Y OTROS (ENTREGADOS)</v>
      </c>
      <c r="R152" s="89"/>
      <c r="S152" s="89"/>
      <c r="T152" s="89"/>
      <c r="U152" s="89"/>
      <c r="V152" s="89"/>
      <c r="W152" s="89"/>
      <c r="X152" s="89"/>
      <c r="Y152" s="89"/>
      <c r="Z152" s="178"/>
      <c r="AA152" s="198">
        <f>AA123</f>
        <v>0</v>
      </c>
      <c r="AB152" s="198"/>
      <c r="AC152" s="88"/>
    </row>
    <row r="153" spans="1:29" x14ac:dyDescent="0.25">
      <c r="C153" s="151" t="str">
        <f t="shared" si="11"/>
        <v>OTHER</v>
      </c>
      <c r="D153" s="108"/>
      <c r="E153" s="108"/>
      <c r="F153" s="170"/>
      <c r="G153" s="108"/>
      <c r="H153" s="108"/>
      <c r="I153" s="153">
        <f t="shared" si="12"/>
        <v>0</v>
      </c>
      <c r="J153" s="153"/>
      <c r="K153" s="196">
        <v>0</v>
      </c>
      <c r="L153" s="196"/>
      <c r="M153" s="197">
        <f t="shared" si="13"/>
        <v>0</v>
      </c>
      <c r="N153" s="197"/>
      <c r="O153" s="88"/>
      <c r="P153" s="81"/>
      <c r="Q153" s="117" t="s">
        <v>120</v>
      </c>
      <c r="R153" s="117"/>
      <c r="S153" s="117"/>
      <c r="T153" s="117"/>
      <c r="U153" s="117"/>
      <c r="V153" s="117"/>
      <c r="W153" s="117"/>
      <c r="X153" s="117"/>
      <c r="Y153" s="117"/>
      <c r="Z153" s="179"/>
      <c r="AA153" s="209">
        <f>AA141</f>
        <v>0</v>
      </c>
      <c r="AB153" s="209"/>
      <c r="AC153" s="88"/>
    </row>
    <row r="154" spans="1:29" x14ac:dyDescent="0.25">
      <c r="C154" s="131" t="s">
        <v>121</v>
      </c>
      <c r="D154" s="132"/>
      <c r="E154" s="132"/>
      <c r="F154" s="133"/>
      <c r="G154" s="133"/>
      <c r="H154" s="133"/>
      <c r="I154" s="134"/>
      <c r="J154" s="134"/>
      <c r="K154" s="134"/>
      <c r="L154" s="134"/>
      <c r="M154" s="210">
        <f>SUM(M135:N153)</f>
        <v>0</v>
      </c>
      <c r="N154" s="210"/>
      <c r="O154" s="88"/>
      <c r="P154" s="81"/>
      <c r="Q154" s="121" t="s">
        <v>122</v>
      </c>
      <c r="R154" s="121"/>
      <c r="S154" s="20"/>
      <c r="T154" s="17"/>
      <c r="U154" s="17"/>
      <c r="V154" s="17"/>
      <c r="W154" s="144"/>
      <c r="X154" s="144"/>
      <c r="Y154" s="144"/>
      <c r="Z154" s="180"/>
      <c r="AA154" s="211">
        <f>SUM(AA149:AB153)</f>
        <v>0</v>
      </c>
      <c r="AB154" s="211"/>
      <c r="AC154" s="88"/>
    </row>
    <row r="155" spans="1:29" x14ac:dyDescent="0.25">
      <c r="O155" s="88"/>
      <c r="AA155" s="85"/>
      <c r="AB155" s="85"/>
    </row>
    <row r="156" spans="1:29" x14ac:dyDescent="0.25">
      <c r="O156" s="88"/>
      <c r="AA156" s="85"/>
      <c r="AB156" s="85"/>
    </row>
    <row r="157" spans="1:29" x14ac:dyDescent="0.25">
      <c r="AA157" s="85"/>
      <c r="AB157" s="85"/>
    </row>
    <row r="158" spans="1:29" x14ac:dyDescent="0.25">
      <c r="AA158" s="85"/>
      <c r="AB158" s="85"/>
    </row>
    <row r="159" spans="1:29" x14ac:dyDescent="0.25">
      <c r="AA159" s="85"/>
      <c r="AB159" s="85"/>
    </row>
    <row r="160" spans="1:29" x14ac:dyDescent="0.25">
      <c r="AA160" s="85"/>
      <c r="AB160" s="85"/>
    </row>
    <row r="161" spans="27:28" x14ac:dyDescent="0.25">
      <c r="AA161" s="85"/>
      <c r="AB161" s="85"/>
    </row>
    <row r="162" spans="27:28" x14ac:dyDescent="0.25">
      <c r="AA162" s="85"/>
      <c r="AB162" s="85"/>
    </row>
    <row r="163" spans="27:28" x14ac:dyDescent="0.25">
      <c r="AA163" s="85"/>
      <c r="AB163" s="85"/>
    </row>
    <row r="164" spans="27:28" x14ac:dyDescent="0.25">
      <c r="AA164" s="85"/>
      <c r="AB164" s="85"/>
    </row>
    <row r="165" spans="27:28" x14ac:dyDescent="0.25">
      <c r="AA165" s="85"/>
      <c r="AB165" s="85"/>
    </row>
    <row r="166" spans="27:28" x14ac:dyDescent="0.25">
      <c r="AA166" s="85"/>
      <c r="AB166" s="85"/>
    </row>
    <row r="167" spans="27:28" x14ac:dyDescent="0.25">
      <c r="AA167" s="85"/>
      <c r="AB167" s="85"/>
    </row>
    <row r="168" spans="27:28" x14ac:dyDescent="0.25">
      <c r="AA168" s="85"/>
      <c r="AB168" s="85"/>
    </row>
    <row r="186" ht="11.25" customHeight="1" x14ac:dyDescent="0.25"/>
    <row r="204" spans="15:18" x14ac:dyDescent="0.25">
      <c r="P204" s="88"/>
      <c r="Q204" s="88"/>
      <c r="R204" s="88"/>
    </row>
    <row r="205" spans="15:18" ht="11.25" customHeight="1" x14ac:dyDescent="0.25">
      <c r="P205" s="88"/>
      <c r="Q205" s="88"/>
      <c r="R205" s="88"/>
    </row>
    <row r="206" spans="15:18" x14ac:dyDescent="0.25">
      <c r="O206" s="88"/>
      <c r="P206" s="88"/>
      <c r="Q206" s="88"/>
      <c r="R206" s="88"/>
    </row>
    <row r="207" spans="15:18" x14ac:dyDescent="0.25">
      <c r="O207" s="88"/>
    </row>
    <row r="208" spans="15:18" x14ac:dyDescent="0.25">
      <c r="O208" s="88"/>
    </row>
  </sheetData>
  <sheetProtection formatCells="0" formatColumns="0" formatRows="0" insertColumns="0" insertRows="0" insertHyperlinks="0" deleteColumns="0" deleteRows="0" sort="0" autoFilter="0" pivotTables="0"/>
  <mergeCells count="215">
    <mergeCell ref="J3:J6"/>
    <mergeCell ref="S3:S6"/>
    <mergeCell ref="I4:I6"/>
    <mergeCell ref="C8:D10"/>
    <mergeCell ref="E8:E10"/>
    <mergeCell ref="G8:J8"/>
    <mergeCell ref="K8:N8"/>
    <mergeCell ref="O8:R8"/>
    <mergeCell ref="S8:V8"/>
    <mergeCell ref="N3:R3"/>
    <mergeCell ref="N4:R4"/>
    <mergeCell ref="N5:R5"/>
    <mergeCell ref="N6:R6"/>
    <mergeCell ref="W8:Z8"/>
    <mergeCell ref="AA8:AD8"/>
    <mergeCell ref="AE8:AH8"/>
    <mergeCell ref="AI8:AL8"/>
    <mergeCell ref="AM8:AP8"/>
    <mergeCell ref="BS8:BS10"/>
    <mergeCell ref="BT8:BT10"/>
    <mergeCell ref="G9:H9"/>
    <mergeCell ref="I9:J9"/>
    <mergeCell ref="K9:L9"/>
    <mergeCell ref="M9:N9"/>
    <mergeCell ref="O9:P9"/>
    <mergeCell ref="Q9:R9"/>
    <mergeCell ref="S9:T9"/>
    <mergeCell ref="U9:V9"/>
    <mergeCell ref="AU8:AX8"/>
    <mergeCell ref="AY8:BB8"/>
    <mergeCell ref="BC8:BF8"/>
    <mergeCell ref="BG8:BJ8"/>
    <mergeCell ref="BK8:BN8"/>
    <mergeCell ref="BO8:BR8"/>
    <mergeCell ref="AQ8:AT8"/>
    <mergeCell ref="BK9:BL9"/>
    <mergeCell ref="BM9:BN9"/>
    <mergeCell ref="BO9:BP9"/>
    <mergeCell ref="BQ9:BR9"/>
    <mergeCell ref="AU9:AV9"/>
    <mergeCell ref="AW9:AX9"/>
    <mergeCell ref="AY9:AZ9"/>
    <mergeCell ref="BA9:BB9"/>
    <mergeCell ref="BC9:BD9"/>
    <mergeCell ref="BE9:BF9"/>
    <mergeCell ref="BG9:BH9"/>
    <mergeCell ref="BI9:BJ9"/>
    <mergeCell ref="AS9:AT9"/>
    <mergeCell ref="AA9:AB9"/>
    <mergeCell ref="AC9:AD9"/>
    <mergeCell ref="AE9:AF9"/>
    <mergeCell ref="AI9:AJ9"/>
    <mergeCell ref="AK9:AL9"/>
    <mergeCell ref="AM9:AN9"/>
    <mergeCell ref="AO9:AP9"/>
    <mergeCell ref="AQ9:AR9"/>
    <mergeCell ref="AG9:AH9"/>
    <mergeCell ref="C12:C27"/>
    <mergeCell ref="D12:D14"/>
    <mergeCell ref="D15:D17"/>
    <mergeCell ref="D18:D20"/>
    <mergeCell ref="D21:D23"/>
    <mergeCell ref="D24:D26"/>
    <mergeCell ref="D27:E27"/>
    <mergeCell ref="C72:C94"/>
    <mergeCell ref="D72:D75"/>
    <mergeCell ref="D76:D79"/>
    <mergeCell ref="D80:D83"/>
    <mergeCell ref="D84:D87"/>
    <mergeCell ref="D88:D94"/>
    <mergeCell ref="C29:C49"/>
    <mergeCell ref="C59:C70"/>
    <mergeCell ref="D59:F59"/>
    <mergeCell ref="D60:F60"/>
    <mergeCell ref="D61:F61"/>
    <mergeCell ref="D62:F62"/>
    <mergeCell ref="D63:F63"/>
    <mergeCell ref="D64:F64"/>
    <mergeCell ref="D65:F65"/>
    <mergeCell ref="D66:F66"/>
    <mergeCell ref="D67:F67"/>
    <mergeCell ref="D68:F68"/>
    <mergeCell ref="D69:F69"/>
    <mergeCell ref="D70:F70"/>
    <mergeCell ref="D29:F29"/>
    <mergeCell ref="W9:X9"/>
    <mergeCell ref="Y9:Z9"/>
    <mergeCell ref="C109:C110"/>
    <mergeCell ref="F109:G109"/>
    <mergeCell ref="AA109:AB109"/>
    <mergeCell ref="AA110:AB110"/>
    <mergeCell ref="Q97:V98"/>
    <mergeCell ref="W97:X98"/>
    <mergeCell ref="Y97:AA97"/>
    <mergeCell ref="Y98:AA98"/>
    <mergeCell ref="W99:X99"/>
    <mergeCell ref="Y99:Z99"/>
    <mergeCell ref="AA99:AB99"/>
    <mergeCell ref="W100:X100"/>
    <mergeCell ref="AA100:AB100"/>
    <mergeCell ref="W101:X101"/>
    <mergeCell ref="AA101:AB101"/>
    <mergeCell ref="M102:N102"/>
    <mergeCell ref="AA102:AB102"/>
    <mergeCell ref="M106:N106"/>
    <mergeCell ref="AA106:AB106"/>
    <mergeCell ref="M114:N114"/>
    <mergeCell ref="AA114:AB114"/>
    <mergeCell ref="M115:N115"/>
    <mergeCell ref="AA115:AB115"/>
    <mergeCell ref="M103:N103"/>
    <mergeCell ref="AA103:AB103"/>
    <mergeCell ref="M104:N104"/>
    <mergeCell ref="AA104:AB104"/>
    <mergeCell ref="AA105:AB105"/>
    <mergeCell ref="AA107:AB107"/>
    <mergeCell ref="AA108:AB108"/>
    <mergeCell ref="M122:N122"/>
    <mergeCell ref="AA122:AB122"/>
    <mergeCell ref="M116:N116"/>
    <mergeCell ref="AA116:AB116"/>
    <mergeCell ref="M111:N111"/>
    <mergeCell ref="AA111:AB111"/>
    <mergeCell ref="M112:N112"/>
    <mergeCell ref="AA112:AB112"/>
    <mergeCell ref="M113:N113"/>
    <mergeCell ref="AA113:AB113"/>
    <mergeCell ref="M117:N117"/>
    <mergeCell ref="AA117:AB117"/>
    <mergeCell ref="M118:N118"/>
    <mergeCell ref="AA118:AB118"/>
    <mergeCell ref="M119:N119"/>
    <mergeCell ref="AA119:AB119"/>
    <mergeCell ref="M120:N120"/>
    <mergeCell ref="AA120:AB120"/>
    <mergeCell ref="M121:N121"/>
    <mergeCell ref="AA121:AB121"/>
    <mergeCell ref="M123:N123"/>
    <mergeCell ref="AA123:AB123"/>
    <mergeCell ref="M124:N124"/>
    <mergeCell ref="M125:N125"/>
    <mergeCell ref="M126:N126"/>
    <mergeCell ref="Q126:T127"/>
    <mergeCell ref="W126:X127"/>
    <mergeCell ref="Y126:AA126"/>
    <mergeCell ref="M127:N127"/>
    <mergeCell ref="Y127:AA127"/>
    <mergeCell ref="M129:N129"/>
    <mergeCell ref="AA129:AB129"/>
    <mergeCell ref="M130:N130"/>
    <mergeCell ref="AA130:AB130"/>
    <mergeCell ref="AA132:AB132"/>
    <mergeCell ref="C133:G134"/>
    <mergeCell ref="AA133:AB133"/>
    <mergeCell ref="AA134:AB134"/>
    <mergeCell ref="K135:L135"/>
    <mergeCell ref="M135:N135"/>
    <mergeCell ref="X135:Z135"/>
    <mergeCell ref="W3:X3"/>
    <mergeCell ref="W4:X4"/>
    <mergeCell ref="K147:L147"/>
    <mergeCell ref="M147:N147"/>
    <mergeCell ref="K148:L148"/>
    <mergeCell ref="M148:N148"/>
    <mergeCell ref="K144:L144"/>
    <mergeCell ref="M144:N144"/>
    <mergeCell ref="K142:L142"/>
    <mergeCell ref="M142:N142"/>
    <mergeCell ref="K143:L143"/>
    <mergeCell ref="M143:N143"/>
    <mergeCell ref="K139:L139"/>
    <mergeCell ref="M139:N139"/>
    <mergeCell ref="K140:L140"/>
    <mergeCell ref="M140:N140"/>
    <mergeCell ref="K138:L138"/>
    <mergeCell ref="M138:N138"/>
    <mergeCell ref="K141:L141"/>
    <mergeCell ref="M141:N141"/>
    <mergeCell ref="K136:L136"/>
    <mergeCell ref="M136:N136"/>
    <mergeCell ref="K137:L137"/>
    <mergeCell ref="M137:N137"/>
    <mergeCell ref="K153:L153"/>
    <mergeCell ref="M153:N153"/>
    <mergeCell ref="AA153:AB153"/>
    <mergeCell ref="M154:N154"/>
    <mergeCell ref="AA154:AB154"/>
    <mergeCell ref="AA144:AB144"/>
    <mergeCell ref="K145:L145"/>
    <mergeCell ref="M145:N145"/>
    <mergeCell ref="AA145:AB145"/>
    <mergeCell ref="D30:F30"/>
    <mergeCell ref="K151:L151"/>
    <mergeCell ref="M151:N151"/>
    <mergeCell ref="AA151:AB151"/>
    <mergeCell ref="K152:L152"/>
    <mergeCell ref="M152:N152"/>
    <mergeCell ref="AA152:AB152"/>
    <mergeCell ref="K149:L149"/>
    <mergeCell ref="M149:N149"/>
    <mergeCell ref="AA149:AB149"/>
    <mergeCell ref="K150:L150"/>
    <mergeCell ref="M150:N150"/>
    <mergeCell ref="AA150:AB150"/>
    <mergeCell ref="K146:L146"/>
    <mergeCell ref="M146:N146"/>
    <mergeCell ref="AA146:AB146"/>
    <mergeCell ref="Y137:AA137"/>
    <mergeCell ref="Y138:AA138"/>
    <mergeCell ref="AA141:AB141"/>
    <mergeCell ref="AA139:AB139"/>
    <mergeCell ref="AA140:AB140"/>
    <mergeCell ref="Q137:U138"/>
    <mergeCell ref="M128:N128"/>
    <mergeCell ref="AA128:AB128"/>
  </mergeCells>
  <conditionalFormatting sqref="X135:Y135">
    <cfRule type="expression" dxfId="45" priority="1">
      <formula>W132=0</formula>
    </cfRule>
  </conditionalFormatting>
  <conditionalFormatting sqref="X135:Y135">
    <cfRule type="expression" dxfId="44" priority="2">
      <formula>W132=0</formula>
    </cfRule>
  </conditionalFormatting>
  <conditionalFormatting sqref="X139:Y139">
    <cfRule type="expression" dxfId="43" priority="3">
      <formula>W132=0</formula>
    </cfRule>
  </conditionalFormatting>
  <conditionalFormatting sqref="X139:Y139">
    <cfRule type="expression" dxfId="42" priority="4">
      <formula>W132=0</formula>
    </cfRule>
  </conditionalFormatting>
  <conditionalFormatting sqref="X132:X133">
    <cfRule type="expression" dxfId="41" priority="5">
      <formula>W132=0</formula>
    </cfRule>
  </conditionalFormatting>
  <conditionalFormatting sqref="X132:X133">
    <cfRule type="expression" dxfId="40" priority="6">
      <formula>W132=0</formula>
    </cfRule>
  </conditionalFormatting>
  <conditionalFormatting sqref="G51:H56">
    <cfRule type="containsText" dxfId="39" priority="7" operator="containsText" text="0">
      <formula>NOT(ISERROR(SEARCH("0",G51:H56)))</formula>
    </cfRule>
  </conditionalFormatting>
  <conditionalFormatting sqref="BS51:BT56">
    <cfRule type="containsText" dxfId="38" priority="8" operator="containsText" text="0">
      <formula>NOT(ISERROR(SEARCH("0",BS51:BT56)))</formula>
    </cfRule>
  </conditionalFormatting>
  <conditionalFormatting sqref="Z135">
    <cfRule type="expression" dxfId="37" priority="9">
      <formula>#REF!=0</formula>
    </cfRule>
  </conditionalFormatting>
  <conditionalFormatting sqref="Z139">
    <cfRule type="expression" dxfId="36" priority="10">
      <formula>#REF!=0</formula>
    </cfRule>
  </conditionalFormatting>
  <conditionalFormatting sqref="Z132:Z133">
    <cfRule type="expression" dxfId="35" priority="11">
      <formula>#REF!=0</formula>
    </cfRule>
  </conditionalFormatting>
  <conditionalFormatting sqref="Z129">
    <cfRule type="expression" dxfId="34" priority="12">
      <formula>#REF!=0</formula>
    </cfRule>
  </conditionalFormatting>
  <conditionalFormatting sqref="Y128:Y133">
    <cfRule type="expression" dxfId="33" priority="13">
      <formula>#REF!=0</formula>
    </cfRule>
  </conditionalFormatting>
  <conditionalFormatting sqref="W128:W131">
    <cfRule type="expression" dxfId="32" priority="14">
      <formula>#REF!=0</formula>
    </cfRule>
  </conditionalFormatting>
  <conditionalFormatting sqref="I51:J56">
    <cfRule type="containsText" dxfId="31" priority="15" operator="containsText" text="0">
      <formula>NOT(ISERROR(SEARCH("0",I51:J56)))</formula>
    </cfRule>
  </conditionalFormatting>
  <conditionalFormatting sqref="Z128">
    <cfRule type="expression" dxfId="30" priority="16">
      <formula>#REF!=0</formula>
    </cfRule>
  </conditionalFormatting>
  <conditionalFormatting sqref="K51:L56">
    <cfRule type="containsText" dxfId="29" priority="17" operator="containsText" text="0">
      <formula>NOT(ISERROR(SEARCH("0",K51:L56)))</formula>
    </cfRule>
  </conditionalFormatting>
  <conditionalFormatting sqref="M51:N56">
    <cfRule type="containsText" dxfId="28" priority="18" operator="containsText" text="0">
      <formula>NOT(ISERROR(SEARCH("0",M51:N56)))</formula>
    </cfRule>
  </conditionalFormatting>
  <conditionalFormatting sqref="O51:P56">
    <cfRule type="containsText" dxfId="27" priority="19" operator="containsText" text="0">
      <formula>NOT(ISERROR(SEARCH("0",O51:P56)))</formula>
    </cfRule>
  </conditionalFormatting>
  <conditionalFormatting sqref="Q51:R56">
    <cfRule type="containsText" dxfId="26" priority="20" operator="containsText" text="0">
      <formula>NOT(ISERROR(SEARCH("0",Q51:R56)))</formula>
    </cfRule>
  </conditionalFormatting>
  <conditionalFormatting sqref="S51:T56">
    <cfRule type="containsText" dxfId="25" priority="21" operator="containsText" text="0">
      <formula>NOT(ISERROR(SEARCH("0",S51:T56)))</formula>
    </cfRule>
  </conditionalFormatting>
  <conditionalFormatting sqref="U51:V56">
    <cfRule type="containsText" dxfId="24" priority="22" operator="containsText" text="0">
      <formula>NOT(ISERROR(SEARCH("0",U51:V56)))</formula>
    </cfRule>
  </conditionalFormatting>
  <conditionalFormatting sqref="W51:X56">
    <cfRule type="containsText" dxfId="23" priority="23" operator="containsText" text="0">
      <formula>NOT(ISERROR(SEARCH("0",W51:X56)))</formula>
    </cfRule>
  </conditionalFormatting>
  <conditionalFormatting sqref="Y51:Z56">
    <cfRule type="containsText" dxfId="22" priority="24" operator="containsText" text="0">
      <formula>NOT(ISERROR(SEARCH("0",Y51:Z56)))</formula>
    </cfRule>
  </conditionalFormatting>
  <conditionalFormatting sqref="AA51:AB56">
    <cfRule type="containsText" dxfId="21" priority="25" operator="containsText" text="0">
      <formula>NOT(ISERROR(SEARCH("0",AA51:AB56)))</formula>
    </cfRule>
  </conditionalFormatting>
  <conditionalFormatting sqref="AC51:AD56">
    <cfRule type="containsText" dxfId="20" priority="26" operator="containsText" text="0">
      <formula>NOT(ISERROR(SEARCH("0",AC51:AD56)))</formula>
    </cfRule>
  </conditionalFormatting>
  <conditionalFormatting sqref="AE51:AF56">
    <cfRule type="containsText" dxfId="19" priority="27" operator="containsText" text="0">
      <formula>NOT(ISERROR(SEARCH("0",AE51:AF56)))</formula>
    </cfRule>
  </conditionalFormatting>
  <conditionalFormatting sqref="AG51:AH56">
    <cfRule type="containsText" dxfId="18" priority="28" operator="containsText" text="0">
      <formula>NOT(ISERROR(SEARCH("0",AG51:AH56)))</formula>
    </cfRule>
  </conditionalFormatting>
  <conditionalFormatting sqref="AI51:AJ56">
    <cfRule type="containsText" dxfId="17" priority="29" operator="containsText" text="0">
      <formula>NOT(ISERROR(SEARCH("0",AI51:AJ56)))</formula>
    </cfRule>
  </conditionalFormatting>
  <conditionalFormatting sqref="AK51:AL56">
    <cfRule type="containsText" dxfId="16" priority="30" operator="containsText" text="0">
      <formula>NOT(ISERROR(SEARCH("0",AK51:AL56)))</formula>
    </cfRule>
  </conditionalFormatting>
  <conditionalFormatting sqref="AM51:AN56">
    <cfRule type="containsText" dxfId="15" priority="31" operator="containsText" text="0">
      <formula>NOT(ISERROR(SEARCH("0",AM51:AN56)))</formula>
    </cfRule>
  </conditionalFormatting>
  <conditionalFormatting sqref="AO51:AP56">
    <cfRule type="containsText" dxfId="14" priority="32" operator="containsText" text="0">
      <formula>NOT(ISERROR(SEARCH("0",AO51:AP56)))</formula>
    </cfRule>
  </conditionalFormatting>
  <conditionalFormatting sqref="AQ51:AR56">
    <cfRule type="containsText" dxfId="13" priority="33" operator="containsText" text="0">
      <formula>NOT(ISERROR(SEARCH("0",AQ51:AR56)))</formula>
    </cfRule>
  </conditionalFormatting>
  <conditionalFormatting sqref="AS51:AT56">
    <cfRule type="containsText" dxfId="12" priority="34" operator="containsText" text="0">
      <formula>NOT(ISERROR(SEARCH("0",AS51:AT56)))</formula>
    </cfRule>
  </conditionalFormatting>
  <conditionalFormatting sqref="AU51:AV56">
    <cfRule type="containsText" dxfId="11" priority="35" operator="containsText" text="0">
      <formula>NOT(ISERROR(SEARCH("0",AU51:AV56)))</formula>
    </cfRule>
  </conditionalFormatting>
  <conditionalFormatting sqref="AW51:AX56">
    <cfRule type="containsText" dxfId="10" priority="36" operator="containsText" text="0">
      <formula>NOT(ISERROR(SEARCH("0",AW51:AX56)))</formula>
    </cfRule>
  </conditionalFormatting>
  <conditionalFormatting sqref="AY51:AZ56">
    <cfRule type="containsText" dxfId="9" priority="37" operator="containsText" text="0">
      <formula>NOT(ISERROR(SEARCH("0",AY51:AZ56)))</formula>
    </cfRule>
  </conditionalFormatting>
  <conditionalFormatting sqref="BA51:BB56">
    <cfRule type="containsText" dxfId="8" priority="38" operator="containsText" text="0">
      <formula>NOT(ISERROR(SEARCH("0",BA51:BB56)))</formula>
    </cfRule>
  </conditionalFormatting>
  <conditionalFormatting sqref="BC51:BD56">
    <cfRule type="containsText" dxfId="7" priority="39" operator="containsText" text="0">
      <formula>NOT(ISERROR(SEARCH("0",BC51:BD56)))</formula>
    </cfRule>
  </conditionalFormatting>
  <conditionalFormatting sqref="BE51:BF56">
    <cfRule type="containsText" dxfId="6" priority="40" operator="containsText" text="0">
      <formula>NOT(ISERROR(SEARCH("0",BE51:BF56)))</formula>
    </cfRule>
  </conditionalFormatting>
  <conditionalFormatting sqref="BG51:BH56">
    <cfRule type="containsText" dxfId="5" priority="41" operator="containsText" text="0">
      <formula>NOT(ISERROR(SEARCH("0",BG51:BH56)))</formula>
    </cfRule>
  </conditionalFormatting>
  <conditionalFormatting sqref="BI51:BJ56">
    <cfRule type="containsText" dxfId="4" priority="42" operator="containsText" text="0">
      <formula>NOT(ISERROR(SEARCH("0",BI51:BJ56)))</formula>
    </cfRule>
  </conditionalFormatting>
  <conditionalFormatting sqref="BK51:BL56">
    <cfRule type="containsText" dxfId="3" priority="43" operator="containsText" text="0">
      <formula>NOT(ISERROR(SEARCH("0",BK51:BL56)))</formula>
    </cfRule>
  </conditionalFormatting>
  <conditionalFormatting sqref="BM51:BN56">
    <cfRule type="containsText" dxfId="2" priority="44" operator="containsText" text="0">
      <formula>NOT(ISERROR(SEARCH("0",BM51:BN56)))</formula>
    </cfRule>
  </conditionalFormatting>
  <conditionalFormatting sqref="BO51:BP56">
    <cfRule type="containsText" dxfId="1" priority="45" operator="containsText" text="0">
      <formula>NOT(ISERROR(SEARCH("0",BO51:BP56)))</formula>
    </cfRule>
  </conditionalFormatting>
  <conditionalFormatting sqref="BQ51:BR56">
    <cfRule type="containsText" dxfId="0" priority="46" operator="containsText" text="0">
      <formula>NOT(ISERROR(SEARCH("0",BQ51:BR56)))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invoice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Jason Rizo</dc:creator>
  <cp:keywords/>
  <dc:description/>
  <cp:lastModifiedBy>Jason Rizo</cp:lastModifiedBy>
  <dcterms:created xsi:type="dcterms:W3CDTF">2022-11-24T14:19:55Z</dcterms:created>
  <dcterms:modified xsi:type="dcterms:W3CDTF">2022-11-25T16:20:07Z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2022-11-24T14:20:58Z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2a84c287-d8c6-4e96-ad06-3a8006dbc7f9</vt:lpwstr>
  </property>
  <property fmtid="{D5CDD505-2E9C-101B-9397-08002B2CF9AE}" pid="7" name="MSIP_Label_defa4170-0d19-0005-0004-bc88714345d2_ActionId">
    <vt:lpwstr>e1f77402-fa68-403b-8bde-4b5e9550e027</vt:lpwstr>
  </property>
  <property fmtid="{D5CDD505-2E9C-101B-9397-08002B2CF9AE}" pid="8" name="MSIP_Label_defa4170-0d19-0005-0004-bc88714345d2_ContentBits">
    <vt:lpwstr>0</vt:lpwstr>
  </property>
</Properties>
</file>