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<sst xmlns="http://schemas.openxmlformats.org/spreadsheetml/2006/main" count="50" uniqueCount="35">
  <si>
    <t>EMI CALCULATOR</t>
  </si>
  <si>
    <t>CALCULATION</t>
  </si>
  <si>
    <t>LOAN AMOUNT</t>
  </si>
  <si>
    <t>INTREST RATAE</t>
  </si>
  <si>
    <t>YEAR</t>
  </si>
  <si>
    <t>EMI AMOUNT MONTHLY</t>
  </si>
  <si>
    <t>FUTURE VALUE</t>
  </si>
  <si>
    <t>INVESTMENT</t>
  </si>
  <si>
    <t>INTREST RATE</t>
  </si>
  <si>
    <t>PERIOD</t>
  </si>
  <si>
    <t>FV</t>
  </si>
  <si>
    <t xml:space="preserve">     PREASENT VALUE</t>
  </si>
  <si>
    <t xml:space="preserve">PV OF A FUTURE </t>
  </si>
  <si>
    <t>PERIOD (YEARS)</t>
  </si>
  <si>
    <t>INTREST RATE/YEAR</t>
  </si>
  <si>
    <t>NPV</t>
  </si>
  <si>
    <t>YEAR 1</t>
  </si>
  <si>
    <t>YEAR 2</t>
  </si>
  <si>
    <t>YEAR 3</t>
  </si>
  <si>
    <t>YEAR 4</t>
  </si>
  <si>
    <t>YEAR 5</t>
  </si>
  <si>
    <t>DIS AT ANNUAL RATE</t>
  </si>
  <si>
    <t xml:space="preserve">      IRR</t>
  </si>
  <si>
    <t>TOTAL PAYMENT  REQUIRED</t>
  </si>
  <si>
    <t>LOAN AMT</t>
  </si>
  <si>
    <t>ANNUAL INTREST RATE</t>
  </si>
  <si>
    <t xml:space="preserve">PERIOD </t>
  </si>
  <si>
    <t xml:space="preserve">FV OF ANNUITY </t>
  </si>
  <si>
    <t>NPER</t>
  </si>
  <si>
    <t>FUTURE VALVE</t>
  </si>
  <si>
    <t>INVESTED IN ANUUAL</t>
  </si>
  <si>
    <t>EMI</t>
  </si>
  <si>
    <t>LOAN</t>
  </si>
  <si>
    <t>ANNUAL INTREST</t>
  </si>
  <si>
    <t xml:space="preserve">INVESTED AMT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</si>
</sst>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[$₹-4009]\ * #,##0.00_ ;_ [$₹-4009]\ * \-#,##0.00_ ;_ [$₹-4009]\ * &quot;-&quot;??_ ;_ @_ "/>
    <numFmt numFmtId="179" formatCode="&quot;₹&quot;\ #,##0.00;[Red]&quot;₹&quot;\ \-#,##0.00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9" fontId="0" fillId="0" borderId="1" xfId="0" applyNumberFormat="1" applyBorder="1"/>
    <xf numFmtId="178" fontId="0" fillId="0" borderId="1" xfId="0" applyNumberFormat="1" applyBorder="1"/>
    <xf numFmtId="0" fontId="0" fillId="2" borderId="1" xfId="0" applyFill="1" applyBorder="1" applyAlignment="1">
      <alignment horizontal="center"/>
    </xf>
    <xf numFmtId="179" fontId="0" fillId="0" borderId="1" xfId="0" applyNumberFormat="1" applyBorder="1"/>
    <xf numFmtId="0" fontId="0" fillId="2" borderId="1" xfId="0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5"/>
  <sheetViews>
    <sheetView tabSelected="1" workbookViewId="0">
      <selection activeCell="A1" sqref="$A1:$XFD1048576"/>
    </sheetView>
  </sheetViews>
  <sheetFormatPr defaultColWidth="9" defaultRowHeight="15" outlineLevelCol="1"/>
  <cols>
    <col min="1" max="1" width="25.8571428571429" customWidth="1"/>
    <col min="2" max="2" width="27.4285714285714" customWidth="1"/>
  </cols>
  <sheetData>
    <row r="1" spans="1:2">
      <c r="A1" s="1" t="s">
        <v>0</v>
      </c>
      <c r="B1" s="2" t="s">
        <v>1</v>
      </c>
    </row>
    <row r="2" spans="1:2">
      <c r="A2" s="2" t="s">
        <v>2</v>
      </c>
      <c r="B2" s="2">
        <v>200000</v>
      </c>
    </row>
    <row r="3" spans="1:2">
      <c r="A3" s="2" t="s">
        <v>3</v>
      </c>
      <c r="B3" s="3">
        <v>0.06</v>
      </c>
    </row>
    <row r="4" spans="1:2">
      <c r="A4" s="2" t="s">
        <v>4</v>
      </c>
      <c r="B4" s="2">
        <v>5</v>
      </c>
    </row>
    <row r="5" spans="1:2">
      <c r="A5" s="2" t="s">
        <v>5</v>
      </c>
      <c r="B5" s="4">
        <f>-PMT(B3/12,B4*12,B2)</f>
        <v>3866.56030588565</v>
      </c>
    </row>
    <row r="7" spans="1:2">
      <c r="A7" s="5" t="s">
        <v>6</v>
      </c>
      <c r="B7" s="2" t="s">
        <v>1</v>
      </c>
    </row>
    <row r="8" spans="1:2">
      <c r="A8" s="2" t="s">
        <v>7</v>
      </c>
      <c r="B8" s="2">
        <v>5000</v>
      </c>
    </row>
    <row r="9" spans="1:2">
      <c r="A9" s="2" t="s">
        <v>8</v>
      </c>
      <c r="B9" s="3">
        <v>0.08</v>
      </c>
    </row>
    <row r="10" spans="1:2">
      <c r="A10" s="2" t="s">
        <v>9</v>
      </c>
      <c r="B10" s="2">
        <v>10</v>
      </c>
    </row>
    <row r="11" spans="1:2">
      <c r="A11" s="2" t="s">
        <v>10</v>
      </c>
      <c r="B11" s="6">
        <f>FV(B9*1,B10*1,-B8,,0)</f>
        <v>72432.8123295493</v>
      </c>
    </row>
    <row r="13" spans="1:2">
      <c r="A13" s="7" t="s">
        <v>11</v>
      </c>
      <c r="B13" s="2" t="s">
        <v>1</v>
      </c>
    </row>
    <row r="14" spans="1:2">
      <c r="A14" s="2" t="s">
        <v>12</v>
      </c>
      <c r="B14" s="2">
        <v>50000</v>
      </c>
    </row>
    <row r="15" spans="1:2">
      <c r="A15" s="2" t="s">
        <v>13</v>
      </c>
      <c r="B15" s="2">
        <v>3</v>
      </c>
    </row>
    <row r="16" spans="1:2">
      <c r="A16" s="2" t="s">
        <v>14</v>
      </c>
      <c r="B16" s="3">
        <v>0.05</v>
      </c>
    </row>
    <row r="17" spans="1:2">
      <c r="A17" s="2"/>
      <c r="B17" s="6">
        <f>PV(B16,B15,0,B14)</f>
        <v>-43191.8799265738</v>
      </c>
    </row>
    <row r="19" spans="1:2">
      <c r="A19" s="5" t="s">
        <v>15</v>
      </c>
      <c r="B19" s="2"/>
    </row>
    <row r="20" spans="1:2">
      <c r="A20" s="2" t="s">
        <v>16</v>
      </c>
      <c r="B20" s="2">
        <v>-10000</v>
      </c>
    </row>
    <row r="21" spans="1:2">
      <c r="A21" s="2" t="s">
        <v>17</v>
      </c>
      <c r="B21" s="2">
        <v>3000</v>
      </c>
    </row>
    <row r="22" spans="1:2">
      <c r="A22" s="2" t="s">
        <v>18</v>
      </c>
      <c r="B22" s="2">
        <v>6000</v>
      </c>
    </row>
    <row r="23" spans="1:2">
      <c r="A23" s="2" t="s">
        <v>19</v>
      </c>
      <c r="B23" s="2">
        <v>8000</v>
      </c>
    </row>
    <row r="24" spans="1:2">
      <c r="A24" s="2" t="s">
        <v>20</v>
      </c>
      <c r="B24" s="2">
        <v>12000</v>
      </c>
    </row>
    <row r="25" spans="1:2">
      <c r="A25" s="2" t="s">
        <v>21</v>
      </c>
      <c r="B25" s="3">
        <v>0.07</v>
      </c>
    </row>
    <row r="26" spans="1:2">
      <c r="A26" s="2"/>
      <c r="B26" s="6">
        <f>NPV(B25,B20:B24)</f>
        <v>12831.3049038256</v>
      </c>
    </row>
    <row r="28" spans="1:2">
      <c r="A28" s="7" t="s">
        <v>22</v>
      </c>
      <c r="B28" s="2"/>
    </row>
    <row r="29" spans="1:2">
      <c r="A29" s="2" t="s">
        <v>16</v>
      </c>
      <c r="B29" s="2">
        <v>-10000</v>
      </c>
    </row>
    <row r="30" spans="1:2">
      <c r="A30" s="2" t="s">
        <v>17</v>
      </c>
      <c r="B30" s="2">
        <v>3000</v>
      </c>
    </row>
    <row r="31" spans="1:2">
      <c r="A31" s="2" t="s">
        <v>18</v>
      </c>
      <c r="B31" s="2">
        <v>6000</v>
      </c>
    </row>
    <row r="32" spans="1:2">
      <c r="A32" s="2" t="s">
        <v>19</v>
      </c>
      <c r="B32" s="2">
        <v>8000</v>
      </c>
    </row>
    <row r="33" spans="1:2">
      <c r="A33" s="2" t="s">
        <v>20</v>
      </c>
      <c r="B33" s="2">
        <v>12000</v>
      </c>
    </row>
    <row r="34" spans="1:2">
      <c r="A34" s="2" t="s">
        <v>21</v>
      </c>
      <c r="B34" s="3">
        <v>0.07</v>
      </c>
    </row>
    <row r="35" spans="1:2">
      <c r="A35" s="2"/>
      <c r="B35" s="3">
        <f>IRR(B29:B33)</f>
        <v>0.464594094683582</v>
      </c>
    </row>
    <row r="37" spans="1:2">
      <c r="A37" s="5" t="s">
        <v>23</v>
      </c>
      <c r="B37" s="2"/>
    </row>
    <row r="38" spans="1:2">
      <c r="A38" s="2" t="s">
        <v>24</v>
      </c>
      <c r="B38" s="2">
        <v>150000</v>
      </c>
    </row>
    <row r="39" spans="1:2">
      <c r="A39" s="2" t="s">
        <v>25</v>
      </c>
      <c r="B39" s="3">
        <v>0.1</v>
      </c>
    </row>
    <row r="40" spans="1:2">
      <c r="A40" s="2" t="s">
        <v>26</v>
      </c>
      <c r="B40" s="2">
        <v>8</v>
      </c>
    </row>
    <row r="41" spans="1:2">
      <c r="A41" s="2"/>
      <c r="B41" s="6">
        <f>-PMT(B39/12,B40*12,B38)*8*12</f>
        <v>218507.963008383</v>
      </c>
    </row>
    <row r="43" spans="1:2">
      <c r="A43" s="5" t="s">
        <v>27</v>
      </c>
      <c r="B43" s="2"/>
    </row>
    <row r="44" spans="1:2">
      <c r="A44" s="2" t="s">
        <v>27</v>
      </c>
      <c r="B44" s="2">
        <v>2500</v>
      </c>
    </row>
    <row r="45" spans="1:2">
      <c r="A45" s="2" t="s">
        <v>25</v>
      </c>
      <c r="B45" s="3">
        <v>0.06</v>
      </c>
    </row>
    <row r="46" spans="1:2">
      <c r="A46" s="2" t="s">
        <v>9</v>
      </c>
      <c r="B46" s="2">
        <v>15</v>
      </c>
    </row>
    <row r="47" spans="1:2">
      <c r="A47" s="2"/>
      <c r="B47" s="6">
        <f>FV(B45/12,B46*12,-2500,0,)</f>
        <v>727046.781123583</v>
      </c>
    </row>
    <row r="49" spans="1:2">
      <c r="A49" s="5" t="s">
        <v>28</v>
      </c>
      <c r="B49" s="2"/>
    </row>
    <row r="50" spans="1:2">
      <c r="A50" s="2" t="s">
        <v>29</v>
      </c>
      <c r="B50" s="2">
        <v>1000000</v>
      </c>
    </row>
    <row r="51" spans="1:2">
      <c r="A51" s="2" t="s">
        <v>30</v>
      </c>
      <c r="B51" s="2">
        <v>10000</v>
      </c>
    </row>
    <row r="52" spans="1:2">
      <c r="A52" s="2" t="s">
        <v>8</v>
      </c>
      <c r="B52" s="3">
        <v>0.12</v>
      </c>
    </row>
    <row r="53" spans="1:2">
      <c r="A53" s="2"/>
      <c r="B53" s="2">
        <f>NPER(B51,-B51,0,B50)</f>
        <v>1.49998382352037</v>
      </c>
    </row>
    <row r="55" spans="1:2">
      <c r="A55" s="5" t="s">
        <v>31</v>
      </c>
      <c r="B55" s="2"/>
    </row>
    <row r="56" spans="1:2">
      <c r="A56" s="2" t="s">
        <v>32</v>
      </c>
      <c r="B56" s="2">
        <v>300000</v>
      </c>
    </row>
    <row r="57" spans="1:2">
      <c r="A57" s="2" t="s">
        <v>33</v>
      </c>
      <c r="B57" s="3">
        <v>0.09</v>
      </c>
    </row>
    <row r="58" spans="1:2">
      <c r="A58" s="2" t="s">
        <v>9</v>
      </c>
      <c r="B58" s="2">
        <v>5</v>
      </c>
    </row>
    <row r="59" spans="1:2">
      <c r="A59" s="2"/>
      <c r="B59" s="6">
        <f>PMT(B57/12,B58*12,B56)</f>
        <v>-6227.50656790616</v>
      </c>
    </row>
    <row r="61" spans="1:2">
      <c r="A61" s="7"/>
      <c r="B61" s="2"/>
    </row>
    <row r="62" spans="1:2">
      <c r="A62" s="2" t="s">
        <v>34</v>
      </c>
      <c r="B62" s="2">
        <v>50000</v>
      </c>
    </row>
    <row r="63" spans="1:2">
      <c r="A63" s="2" t="s">
        <v>9</v>
      </c>
      <c r="B63" s="2">
        <v>10</v>
      </c>
    </row>
    <row r="64" spans="1:2">
      <c r="A64" s="2" t="s">
        <v>8</v>
      </c>
      <c r="B64" s="3">
        <v>0.07</v>
      </c>
    </row>
    <row r="65" spans="1:2">
      <c r="A65" s="2"/>
      <c r="B65" s="6">
        <f>PV(B64/12,B63*12,0,-B62)</f>
        <v>24879.8133754315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KALIVARAPU</dc:creator>
  <cp:lastModifiedBy>RAMBABU</cp:lastModifiedBy>
  <dcterms:created xsi:type="dcterms:W3CDTF">2024-03-01T15:03:00Z</dcterms:created>
  <dcterms:modified xsi:type="dcterms:W3CDTF">2024-04-29T15:37:23Z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E58E8962962A48A4A3E925B30D570C3F_12</vt:lpwstr>
  </property>
  <property fmtid="{D5CDD505-2E9C-101B-9397-08002B2CF9AE}" pid="3" name="KSOProductBuildVer">
    <vt:lpwstr>1033-12.2.0.16909</vt:lpwstr>
  </property>
</Properties>
</file>