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laudati/Documents/GitHub/big-train-group/Track_Reader/"/>
    </mc:Choice>
  </mc:AlternateContent>
  <xr:revisionPtr revIDLastSave="0" documentId="13_ncr:1_{6ECAF9F6-94B6-1741-B50E-2F9C99645379}" xr6:coauthVersionLast="47" xr6:coauthVersionMax="47" xr10:uidLastSave="{00000000-0000-0000-0000-000000000000}"/>
  <bookViews>
    <workbookView xWindow="3080" yWindow="760" windowWidth="30220" windowHeight="19920" firstSheet="1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1" l="1"/>
  <c r="D152" i="2"/>
  <c r="K78" i="1"/>
  <c r="K153" i="2"/>
  <c r="K154" i="2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2" i="7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N7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M150" i="2"/>
  <c r="N150" i="2" s="1"/>
  <c r="M151" i="2"/>
  <c r="N151" i="2" s="1"/>
  <c r="M2" i="2"/>
  <c r="N2" i="2" s="1"/>
  <c r="M2" i="1"/>
  <c r="N2" i="1" s="1"/>
  <c r="N7" i="1"/>
  <c r="N8" i="1"/>
  <c r="N9" i="1"/>
  <c r="N10" i="1"/>
  <c r="N17" i="1"/>
  <c r="N18" i="1"/>
  <c r="N19" i="1"/>
  <c r="N20" i="1"/>
  <c r="N21" i="1"/>
  <c r="N27" i="1"/>
  <c r="N28" i="1"/>
  <c r="N29" i="1"/>
  <c r="N30" i="1"/>
  <c r="N31" i="1"/>
  <c r="N37" i="1"/>
  <c r="N38" i="1"/>
  <c r="N39" i="1"/>
  <c r="N40" i="1"/>
  <c r="N41" i="1"/>
  <c r="N47" i="1"/>
  <c r="N48" i="1"/>
  <c r="N49" i="1"/>
  <c r="N50" i="1"/>
  <c r="N51" i="1"/>
  <c r="N57" i="1"/>
  <c r="N58" i="1"/>
  <c r="N59" i="1"/>
  <c r="N60" i="1"/>
  <c r="N61" i="1"/>
  <c r="N67" i="1"/>
  <c r="N68" i="1"/>
  <c r="N69" i="1"/>
  <c r="N70" i="1"/>
  <c r="N71" i="1"/>
  <c r="N77" i="1"/>
  <c r="M3" i="1"/>
  <c r="N3" i="1" s="1"/>
  <c r="M4" i="1"/>
  <c r="N4" i="1" s="1"/>
  <c r="M5" i="1"/>
  <c r="N5" i="1" s="1"/>
  <c r="M6" i="1"/>
  <c r="N6" i="1" s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M18" i="1"/>
  <c r="M19" i="1"/>
  <c r="M20" i="1"/>
  <c r="M21" i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M31" i="1"/>
  <c r="M32" i="1"/>
  <c r="N32" i="1" s="1"/>
  <c r="M33" i="1"/>
  <c r="N33" i="1" s="1"/>
  <c r="M34" i="1"/>
  <c r="N34" i="1" s="1"/>
  <c r="M35" i="1"/>
  <c r="N35" i="1" s="1"/>
  <c r="M36" i="1"/>
  <c r="N36" i="1" s="1"/>
  <c r="M37" i="1"/>
  <c r="M38" i="1"/>
  <c r="M39" i="1"/>
  <c r="M40" i="1"/>
  <c r="M41" i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M50" i="1"/>
  <c r="M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M59" i="1"/>
  <c r="M60" i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M69" i="1"/>
  <c r="M70" i="1"/>
  <c r="M71" i="1"/>
  <c r="M72" i="1"/>
  <c r="N72" i="1" s="1"/>
  <c r="M73" i="1"/>
  <c r="N73" i="1" s="1"/>
  <c r="M74" i="1"/>
  <c r="N74" i="1" s="1"/>
  <c r="M75" i="1"/>
  <c r="N75" i="1" s="1"/>
  <c r="M76" i="1"/>
  <c r="N76" i="1" s="1"/>
  <c r="M77" i="1"/>
  <c r="N3" i="7"/>
  <c r="N11" i="7"/>
  <c r="N12" i="7"/>
  <c r="N13" i="7"/>
  <c r="N15" i="7"/>
  <c r="M3" i="7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M12" i="7"/>
  <c r="M13" i="7"/>
  <c r="M14" i="7"/>
  <c r="N14" i="7" s="1"/>
  <c r="M15" i="7"/>
  <c r="M16" i="7"/>
  <c r="N16" i="7" s="1"/>
  <c r="M2" i="7"/>
  <c r="N2" i="7" s="1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50" i="2"/>
  <c r="K151" i="2"/>
  <c r="D115" i="2" l="1"/>
  <c r="D149" i="2"/>
  <c r="N149" i="2" l="1"/>
  <c r="K149" i="2"/>
  <c r="N115" i="2"/>
  <c r="K115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<sst xmlns="http://schemas.openxmlformats.org/spreadsheetml/2006/main" count="908" uniqueCount="315">
  <si>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</si>
  <si>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</si>
  <si>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</si>
  <si>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</si>
  <si>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</si>
  <si>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</si>
  <si>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</si>
  <si>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</si>
  <si>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</si>
  <si>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</si>
  <si>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</si>
  <si>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</si>
  <si>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</si>
  <si>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</si>
  <si>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</si>
  <si>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</si>
  <si>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</si>
  <si>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</si>
  <si>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</si>
  <si>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</si>
  <si>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</si>
  <si>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</si>
  <si>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</si>
  <si>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</si>
  <si>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</si>
  <si>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</si>
  <si>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</si>
  <si>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</si>
  <si>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</si>
  <si>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</si>
  <si>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</si>
  <si>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</si>
  <si>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</si>
  <si>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</si>
  <si>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</si>
  <si>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</si>
  <si>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</si>
  <si>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</si>
  <si>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</si>
  <si>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</si>
  <si>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</si>
  <si>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</si>
  <si>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</si>
  <si>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</si>
  <si>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</si>
  <si>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</si>
  <si>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</si>
  <si>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</si>
  <si>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</si>
  <si>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</si>
  <si>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</si>
  <si>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</si>
  <si>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</si>
  <si>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</si>
  <si>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</si>
  <si>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</si>
  <si>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</si>
  <si>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</si>
  <si>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</si>
  <si>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</si>
  <si>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</si>
  <si>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</si>
  <si>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</si>
  <si>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</si>
  <si>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</si>
  <si>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</si>
  <si>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</si>
  <si>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</si>
  <si>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</si>
  <si>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</si>
  <si>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</si>
  <si>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</si>
  <si>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</si>
  <si>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</si>
  <si>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</si>
  <si>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</si>
  <si>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</si>
  <si>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</si>
  <si>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Yard</t>
  </si>
  <si>
    <t>Station Side</t>
  </si>
  <si>
    <t>Left</t>
  </si>
  <si>
    <t>Left/Right</t>
  </si>
  <si>
    <t>Right</t>
  </si>
  <si>
    <t>STATION; STEEL PLAZA; UNDERGROUND</t>
  </si>
  <si>
    <t>STATION; SHADYSIDE</t>
  </si>
  <si>
    <t>STATION; HERRON AVE</t>
  </si>
  <si>
    <t>Line Direction</t>
  </si>
  <si>
    <t>Forward</t>
  </si>
  <si>
    <t>STATION; B</t>
  </si>
  <si>
    <t>STATION; C</t>
  </si>
  <si>
    <t>SWITCH (5-11)</t>
  </si>
  <si>
    <t>SWITCH (5-6)</t>
  </si>
  <si>
    <t>SWITCH (5-6; 5-11)</t>
  </si>
  <si>
    <t>Bidirectional</t>
  </si>
  <si>
    <t>Backward</t>
  </si>
  <si>
    <t>Distance to stop (m)</t>
  </si>
  <si>
    <t>Blocks to Stop</t>
  </si>
  <si>
    <t>Distance to Stop</t>
  </si>
  <si>
    <t>SWITCH TO/FROM YARD (9-yard)</t>
  </si>
  <si>
    <t>Connected Blocks</t>
  </si>
  <si>
    <t>1,3</t>
  </si>
  <si>
    <t>2,4</t>
  </si>
  <si>
    <t>3,5</t>
  </si>
  <si>
    <t>4,6</t>
  </si>
  <si>
    <t>5,7</t>
  </si>
  <si>
    <t>6,8</t>
  </si>
  <si>
    <t>7,9</t>
  </si>
  <si>
    <t>8,10</t>
  </si>
  <si>
    <t>9,11</t>
  </si>
  <si>
    <t>10,12</t>
  </si>
  <si>
    <t>11,13</t>
  </si>
  <si>
    <t>12,14</t>
  </si>
  <si>
    <t>13,15</t>
  </si>
  <si>
    <t>1,15,17</t>
  </si>
  <si>
    <t>17,19</t>
  </si>
  <si>
    <t>18,20</t>
  </si>
  <si>
    <t>19,21</t>
  </si>
  <si>
    <t>20,22</t>
  </si>
  <si>
    <t>21,23</t>
  </si>
  <si>
    <t>22,24</t>
  </si>
  <si>
    <t>23,25</t>
  </si>
  <si>
    <t>24,26</t>
  </si>
  <si>
    <t>25,27</t>
  </si>
  <si>
    <t>16,18</t>
  </si>
  <si>
    <t>26,28,76</t>
  </si>
  <si>
    <t>28,30</t>
  </si>
  <si>
    <t>29,31</t>
  </si>
  <si>
    <t>30,32</t>
  </si>
  <si>
    <t>32,34,72</t>
  </si>
  <si>
    <t>33,35</t>
  </si>
  <si>
    <t>34,36</t>
  </si>
  <si>
    <t>35,37</t>
  </si>
  <si>
    <t>36,38</t>
  </si>
  <si>
    <t>37,39,71</t>
  </si>
  <si>
    <t>39,41</t>
  </si>
  <si>
    <t>40,42</t>
  </si>
  <si>
    <t>41,43</t>
  </si>
  <si>
    <t>43,45,67</t>
  </si>
  <si>
    <t>44,46</t>
  </si>
  <si>
    <t>45,47</t>
  </si>
  <si>
    <t>46,48</t>
  </si>
  <si>
    <t>47,49</t>
  </si>
  <si>
    <t>48,50</t>
  </si>
  <si>
    <t>49,51</t>
  </si>
  <si>
    <t>50,52</t>
  </si>
  <si>
    <t>51,53,66</t>
  </si>
  <si>
    <t>53,55</t>
  </si>
  <si>
    <t>54,56</t>
  </si>
  <si>
    <t>55,57</t>
  </si>
  <si>
    <t>56,58</t>
  </si>
  <si>
    <t>57,59</t>
  </si>
  <si>
    <t>58,60</t>
  </si>
  <si>
    <t>59,61</t>
  </si>
  <si>
    <t>60,62</t>
  </si>
  <si>
    <t>61,63</t>
  </si>
  <si>
    <t>62,64</t>
  </si>
  <si>
    <t>63,65</t>
  </si>
  <si>
    <t>64,66</t>
  </si>
  <si>
    <t>67,69</t>
  </si>
  <si>
    <t>68,70</t>
  </si>
  <si>
    <t>69,71</t>
  </si>
  <si>
    <t>72,74</t>
  </si>
  <si>
    <t>73,75</t>
  </si>
  <si>
    <t>74,76</t>
  </si>
  <si>
    <t>14,16</t>
  </si>
  <si>
    <t>15,17</t>
  </si>
  <si>
    <t>26,28</t>
  </si>
  <si>
    <t>27,29</t>
  </si>
  <si>
    <t>31,33</t>
  </si>
  <si>
    <t>38,40</t>
  </si>
  <si>
    <t>42,44</t>
  </si>
  <si>
    <t>52,54</t>
  </si>
  <si>
    <t>77,79</t>
  </si>
  <si>
    <t>78,80</t>
  </si>
  <si>
    <t>79,81</t>
  </si>
  <si>
    <t>80,82</t>
  </si>
  <si>
    <t>81,83</t>
  </si>
  <si>
    <t>82,84</t>
  </si>
  <si>
    <t>83,85</t>
  </si>
  <si>
    <t>4,6,11</t>
  </si>
  <si>
    <t>5,7,11</t>
  </si>
  <si>
    <t>5,6,12</t>
  </si>
  <si>
    <t>0,8,10</t>
  </si>
  <si>
    <t>2,16</t>
  </si>
  <si>
    <t>52,65</t>
  </si>
  <si>
    <t>44,68</t>
  </si>
  <si>
    <t>38,70</t>
  </si>
  <si>
    <t>33,73</t>
  </si>
  <si>
    <t>27,75</t>
  </si>
  <si>
    <t>13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</si>
  <si>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</si>
  <si>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</si>
  <si>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</si>
  <si>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</si>
  <si>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</si>
  <si>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</si>
  <si>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</si>
  <si>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</si>
  <si>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</si>
  <si>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</t>
  </si>
  <si>
    <t>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</si>
  <si>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</si>
  <si>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</si>
  <si>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</si>
  <si>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</si>
  <si>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</si>
  <si>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</si>
  <si>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</si>
  <si>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</si>
  <si>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</si>
  <si>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</si>
  <si>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</si>
  <si>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</si>
  <si>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</si>
  <si>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</si>
  <si>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</si>
  <si>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</si>
  <si>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</si>
  <si>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</si>
  <si>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</si>
  <si>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</si>
  <si>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</si>
  <si>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</si>
  <si>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</si>
  <si>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</si>
  <si>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</si>
  <si>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</si>
  <si>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</si>
  <si>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0,58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</si>
  <si>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</si>
  <si>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</si>
  <si>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</si>
  <si>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</si>
  <si>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</si>
  <si>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</si>
  <si>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</si>
  <si>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</si>
  <si>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</si>
  <si>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</si>
  <si>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</si>
  <si>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</si>
  <si>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</si>
  <si>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</si>
  <si>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</si>
  <si>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</si>
  <si>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</si>
  <si>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</si>
  <si>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78,101</t>
  </si>
  <si>
    <t>84,86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</si>
  <si>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</si>
  <si>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</si>
  <si>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</si>
  <si>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</si>
  <si>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</si>
  <si>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</si>
  <si>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</si>
  <si>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</si>
  <si>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</si>
  <si>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</si>
  <si>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</si>
  <si>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</si>
  <si>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</si>
  <si>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</si>
  <si>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85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</si>
  <si>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</si>
  <si>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</si>
  <si>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</si>
  <si>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</si>
  <si>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</si>
  <si>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</si>
  <si>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</si>
  <si>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</si>
  <si>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</si>
  <si>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</si>
  <si>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</si>
  <si>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</si>
  <si>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</si>
  <si>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</si>
  <si>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</si>
  <si>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</si>
  <si>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</si>
  <si>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</si>
  <si>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</si>
  <si>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</si>
  <si>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</si>
  <si>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</si>
  <si>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</si>
  <si>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</si>
  <si>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</si>
  <si>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</si>
  <si>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</si>
  <si>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</si>
  <si>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</si>
  <si>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</si>
  <si>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</si>
  <si>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</si>
  <si>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</si>
  <si>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</si>
  <si>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</si>
  <si>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</si>
  <si>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</si>
  <si>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</si>
  <si>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</si>
  <si>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</si>
  <si>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</si>
  <si>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</si>
  <si>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</si>
  <si>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</si>
  <si>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</si>
  <si>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</si>
  <si>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</si>
  <si>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</si>
  <si>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</si>
  <si>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29</t>
  </si>
  <si>
    <t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</si>
</sst>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center" wrapText="1"/>
    </xf>
    <xf numFmtId="164" fontId="10" fillId="0" borderId="0" xfId="1" applyNumberFormat="1" applyFont="1"/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10" fillId="2" borderId="0" xfId="0" applyFont="1" applyFill="1"/>
    <xf numFmtId="0" fontId="11" fillId="2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4" fillId="0" borderId="0" xfId="0" applyFont="1" applyAlignment="1">
      <alignment horizontal="center" wrapText="1"/>
    </xf>
    <xf numFmtId="1" fontId="5" fillId="0" borderId="0" xfId="0" applyNumberFormat="1" applyFont="1"/>
    <xf numFmtId="0" fontId="15" fillId="0" borderId="0" xfId="0" applyFont="1"/>
    <xf numFmtId="0" fontId="4" fillId="0" borderId="0" xfId="0" applyFont="1" applyAlignment="1">
      <alignment horizontal="center" wrapText="1"/>
    </xf>
    <xf numFmtId="2" fontId="8" fillId="0" borderId="0" xfId="0" applyNumberFormat="1" applyFont="1"/>
    <xf numFmtId="0" fontId="3" fillId="0" borderId="0" xfId="0" applyFont="1" applyAlignment="1">
      <alignment horizontal="center"/>
    </xf>
    <xf numFmtId="49" fontId="1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center" wrapText="1"/>
    </xf>
    <xf numFmtId="49" fontId="4" fillId="0" borderId="0" xfId="0" applyNumberFormat="1" applyFont="1"/>
    <xf numFmtId="49" fontId="8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quotePrefix="1" applyNumberFormat="1" applyFont="1"/>
    <xf numFmtId="49" fontId="2" fillId="0" borderId="0" xfId="0" quotePrefix="1" applyNumberFormat="1" applyFont="1" applyAlignment="1">
      <alignment horizontal="left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18</xdr:row>
      <xdr:rowOff>113339</xdr:rowOff>
    </xdr:from>
    <xdr:to>
      <xdr:col>12</xdr:col>
      <xdr:colOff>1073150</xdr:colOff>
      <xdr:row>38</xdr:row>
      <xdr:rowOff>116945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190039"/>
          <a:ext cx="10547350" cy="3813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7,-25-5,-2 0,22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7324 3348,'1252'0,"-1237"1,-3 0,29 6,15 2,-40-9</inkml:trace>
  <inkml:trace contextRef="#ctx0" brushRef="#br0" timeOffset="8698.84">0 3348,'618'0,"-600"1,-1 0,26 6,-24-3,-2-2,24 2,14-5,-27 0,0 1,0 1,-1 2,29 6,-27-5,3 0,-2-2,0-1,41-3,0 0,6 2,-60 0</inkml:trace>
  <inkml:trace contextRef="#ctx0" brushRef="#br0" timeOffset="14544.8">9316 3184,'6'-1,"0"0,1 0,-2-1,1 0,-1 0,1 0,0-1,-1 1,1-1,-1 0,1-1,5-6,-5 5,2 0,-1 1,0 0,0 0,2 0,5-3,25-5,-2-2,67-33,-18 5,44-7,84-35,-193 77,41-11,-41 14,0-2,27-11,-21 6,1 1,0 0,50-9,-62 15,-3 0</inkml:trace>
  <inkml:trace contextRef="#ctx0" brushRef="#br0" timeOffset="15826.33">10688 2655,'1'-2,"-1"1,1-1,-1 1,1-1,-1 1,2-1,-1 1,0-1,1 1,-1 0,0-1,0 1,0 0,0 0,1-1,-1 1,0 0,3-1,33-16,-33 15,52-20,58-17,-95 32,115-43,-85 30,0 3,56-14,-57 20,-1-2,0-3,55-27,-88 37,1 2,-1 1,28-5,28-9,160-81,-81 32,-136 62</inkml:trace>
  <inkml:trace contextRef="#ctx0" brushRef="#br0" timeOffset="17031.64">12330 2016,'2'-1,"-2"-1,0 1,0 0,2 0,-2 0,1 0,-1-1,1 1,0 0,-1 0,1 0,0 0,0 0,-1 0,1 1,0-1,0 0,2-1,25-15,-13 9,30-19,77-34,-71 38,60-39,-78 43,3 1,52-20,-49 22,-2 0,37-23,-43 22,53-21,10-6,-36 9,-48 30</inkml:trace>
  <inkml:trace contextRef="#ctx0" brushRef="#br0" timeOffset="18376.25">13606 1342,'13'-1,"1"-2,-2 1,2-1,-1 0,-1-1,1 0,-2-1,15-8,-7 4,0 2,30-9,-16 5,1 0,-1-3,51-27,40-17,-59 30,76-44,3-4,-130 69,-2 0,0-1,16-11,-1-1,-22 16,1 1,2 0,-2 0,0 1,1 0,14-4,-15 5,1-1,1 1,-2-2,1 1,-1-1,1 1,10-7,29-21,-36 25</inkml:trace>
  <inkml:trace contextRef="#ctx0" brushRef="#br0" timeOffset="20112.79">15075 648,'5'-1,"-2"0,1 0,-1 0,0 0,-1-1,2 1,-1-1,0 0,-1 1,2-1,-2-2,0 2,5-4,3-3,7-3,0 2,1 0,-2 1,34-12,-30 14,0-3,-1 1,32-21,-28 16,1-1,51-21,-16 7,67-45,30-5,-99 52,-40 20,-1 0,1-2,-3 1,2-1,-2-2,21-16,-26 20,0 0,1 1,-2 1,3-1,-2 0,18-4,24-14,-40 17,5-1,-1-2,0 1,21-20,-28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1,-1 0,-1 0,1 0,0 0,0 2,-1-2,0 1,7 7,1-2,342 225,-248-175,23 13,-93-48,84 49,-12-9,-51-30,76 35,-98-51,38 24,20 10,-30-27,-43-17,1 1,31 18,-28-9,-13-10,-1-1,2 0,-2 0,2 0,-1-2,15 5,-23-9,-1 1,0 0,0-1,0 1,1 0,-1 1,0-1,1 0,1 2,4 6</inkml:trace>
  <inkml:trace contextRef="#ctx0" brushRef="#br0" timeOffset="1441.7">1972 1041,'10'1,"0"1,0 1,0-1,0 1,-1 1,0 0,1 1,-1 0,10 5,11 7,245 100,-239-103,0 1,500 178,-519-188,68 18,100 41,-147-41,-33-18,5 2</inkml:trace>
  <inkml:trace contextRef="#ctx0" brushRef="#br0" timeOffset="2595.19">3866 1770,'10'2,"2"-1,-2 1,1 0,-1 0,15 6,14 3,114 26,166 41,347 76,-549-124,31 5,-124-31</inkml:trace>
  <inkml:trace contextRef="#ctx0" brushRef="#br0" timeOffset="4113.38">5972 2281,'7'1,"1"0,-1 0,0 1,-1-1,2 2,-1-1,-1 2,8 2,14 6,38 8,0-4,82 12,-75-15,33 5,7 2,168 48,-7 3,-256-67,6 2,-1 1,0 1,26 14,-22-10,13 3,0-2,63 12,9 3,-94-23</inkml:trace>
  <inkml:trace contextRef="#ctx0" brushRef="#br0" timeOffset="5566.46">8059 2846,'48'-1,"-1"3,1 2,0 1,53 13,427 92,-197-40,-254-47,1 3,82 39,-13 3,-123-57,1 0,0-2,52 11,9 4,-73-20,1-1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3,-96-15,95 20,12 0,-1 2,1 2,-64 1,89 5,0-1,1 1,-1 1,0 1,1-1,0 0,1 1,-2 0,-13 14,12-9,0 0,0 2,1 0,-13 19,-10 13,23-32,1 0,-1 2,3 0,0 0,-1 0,-6 24,-21 96,20-63,-25 130,37-161,3 50,1-56,-2 0,-6 53,-8-24,-38 101,-6 48,51-181,-4 31,3-1,1 1,4 65,5-97,2 0,1 0,3 0,11 41,50 112,-53-144,43 85,-34-76,29 78,-41-94,1-2,3 2,-1-2,40 48,-1 5,-45-70,1 1,1-1,-1-1,3 0,-1 0,1-2,0 2,22 11,10 1,71 33,-107-54,1 0,-2 1,3-2,-3 0,3-1,16 1,-1-2,33-3,-52 2,1 0,-2-1,0-1,2 1,-2 0,-1-1,1 0,1 0,-1 0,9-8,6-6,26-27,-21 19,11-12,47-63,21-23,-86 103,-2-2,-1-2,25-42,-9 14,-23 38,-2-1,1 1,-1-1,-2 0,1-1,-2 1,-1-1,0 0,2-28,3-16,1-15,-7 45,3 0,2 0,-1 0,22-52,-16 53,-3 0,1-1,-4 0,6-49,-2 16,-7 47,4-34,-6 33,2 0,0-1,2 1,0 0,8-19,-2 10,4-27,-8 32,13-37,-13 44,-2 1,0-1,-2-1,2 1,-2-1,1-20,-5-184,1 203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6" customWidth="1"/>
    <col min="2" max="2" width="13.6640625" style="6" bestFit="1" customWidth="1"/>
    <col min="3" max="16384" width="8.83203125" style="6"/>
  </cols>
  <sheetData>
    <row r="1" spans="1:7" x14ac:dyDescent="0.2">
      <c r="A1" s="12" t="s">
        <v>60</v>
      </c>
      <c r="B1" s="13"/>
      <c r="C1" s="13"/>
      <c r="D1" s="12"/>
      <c r="E1" s="12"/>
      <c r="F1" s="12"/>
      <c r="G1" s="12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O26"/>
  <sheetViews>
    <sheetView workbookViewId="0">
      <selection activeCell="O16" sqref="O16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  <col min="13" max="13" width="15" customWidth="1"/>
  </cols>
  <sheetData>
    <row r="1" spans="1:15" ht="5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1"/>
      <c r="I1" s="7" t="s">
        <v>36</v>
      </c>
      <c r="J1" s="7" t="s">
        <v>37</v>
      </c>
      <c r="K1" s="7" t="s">
        <v>76</v>
      </c>
      <c r="L1" s="7" t="s">
        <v>86</v>
      </c>
      <c r="M1" s="7" t="s">
        <v>95</v>
      </c>
      <c r="N1" s="7" t="s">
        <v>96</v>
      </c>
      <c r="O1" s="7" t="s">
        <v>99</v>
      </c>
    </row>
    <row r="2" spans="1:15" ht="16" x14ac:dyDescent="0.2">
      <c r="A2" s="3" t="s">
        <v>77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1">
        <f>E2*D2/100</f>
        <v>0</v>
      </c>
      <c r="J2" s="11">
        <f>I2</f>
        <v>0</v>
      </c>
      <c r="K2" s="11">
        <f>D2*(1/(F2*1000/(60*60)))</f>
        <v>3.5999999999999996</v>
      </c>
      <c r="L2" t="s">
        <v>87</v>
      </c>
      <c r="M2">
        <f>POWER(F2*0.277778,2)/2.4</f>
        <v>80.375643004166676</v>
      </c>
      <c r="N2">
        <f>M2/D2</f>
        <v>1.6075128600833335</v>
      </c>
      <c r="O2" s="16">
        <v>2</v>
      </c>
    </row>
    <row r="3" spans="1:15" ht="16" x14ac:dyDescent="0.2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1">
        <f t="shared" ref="I3:I6" si="0">E3*D3/100</f>
        <v>0</v>
      </c>
      <c r="J3" s="11">
        <f>I3+J2</f>
        <v>0</v>
      </c>
      <c r="K3" s="11">
        <f t="shared" ref="K3:K16" si="1">D3*(1/(F3*1000/(60*60)))</f>
        <v>3.5999999999999996</v>
      </c>
      <c r="L3" t="s">
        <v>87</v>
      </c>
      <c r="M3">
        <f t="shared" ref="M3:M16" si="2">POWER(F3*0.277778,2)/2.4</f>
        <v>80.375643004166676</v>
      </c>
      <c r="N3">
        <f t="shared" ref="N3:N16" si="3">M3/D3</f>
        <v>1.6075128600833335</v>
      </c>
      <c r="O3" t="s">
        <v>100</v>
      </c>
    </row>
    <row r="4" spans="1:15" ht="16" x14ac:dyDescent="0.2">
      <c r="A4" s="3" t="str">
        <f t="shared" ref="A4:A16" si="4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1">
        <f t="shared" si="0"/>
        <v>0</v>
      </c>
      <c r="J4" s="11">
        <f t="shared" ref="J4:J6" si="5">I4+J3</f>
        <v>0</v>
      </c>
      <c r="K4" s="11">
        <f t="shared" si="1"/>
        <v>3.5999999999999996</v>
      </c>
      <c r="L4" t="s">
        <v>87</v>
      </c>
      <c r="M4">
        <f t="shared" si="2"/>
        <v>80.375643004166676</v>
      </c>
      <c r="N4">
        <f t="shared" si="3"/>
        <v>1.6075128600833335</v>
      </c>
      <c r="O4" t="s">
        <v>101</v>
      </c>
    </row>
    <row r="5" spans="1:15" ht="16" x14ac:dyDescent="0.2">
      <c r="A5" s="3" t="str">
        <f t="shared" si="4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1">
        <f t="shared" si="0"/>
        <v>0</v>
      </c>
      <c r="J5" s="11">
        <f t="shared" si="5"/>
        <v>0</v>
      </c>
      <c r="K5" s="11">
        <f t="shared" si="1"/>
        <v>3.5999999999999996</v>
      </c>
      <c r="L5" t="s">
        <v>87</v>
      </c>
      <c r="M5">
        <f t="shared" si="2"/>
        <v>80.375643004166676</v>
      </c>
      <c r="N5">
        <f t="shared" si="3"/>
        <v>1.6075128600833335</v>
      </c>
      <c r="O5" t="s">
        <v>102</v>
      </c>
    </row>
    <row r="6" spans="1:15" ht="16" x14ac:dyDescent="0.2">
      <c r="A6" s="3" t="str">
        <f t="shared" si="4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18" t="s">
        <v>92</v>
      </c>
      <c r="H6" s="1"/>
      <c r="I6" s="11">
        <f t="shared" si="0"/>
        <v>0</v>
      </c>
      <c r="J6" s="11">
        <f t="shared" si="5"/>
        <v>0</v>
      </c>
      <c r="K6" s="11">
        <f t="shared" si="1"/>
        <v>3.5999999999999996</v>
      </c>
      <c r="L6" t="s">
        <v>87</v>
      </c>
      <c r="M6">
        <f t="shared" si="2"/>
        <v>80.375643004166676</v>
      </c>
      <c r="N6">
        <f t="shared" si="3"/>
        <v>1.6075128600833335</v>
      </c>
      <c r="O6" t="s">
        <v>179</v>
      </c>
    </row>
    <row r="7" spans="1:15" ht="16" x14ac:dyDescent="0.2">
      <c r="A7" s="3" t="str">
        <f t="shared" si="4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18" t="s">
        <v>91</v>
      </c>
      <c r="H7" s="1"/>
      <c r="I7" s="11">
        <f t="shared" ref="I7:I16" si="6">E7*D7/100</f>
        <v>0</v>
      </c>
      <c r="J7" s="11">
        <f t="shared" ref="J7:J16" si="7">I7+J6</f>
        <v>0</v>
      </c>
      <c r="K7" s="11">
        <f t="shared" si="1"/>
        <v>3.5999999999999996</v>
      </c>
      <c r="L7" t="s">
        <v>87</v>
      </c>
      <c r="M7">
        <f t="shared" si="2"/>
        <v>80.375643004166676</v>
      </c>
      <c r="N7">
        <f t="shared" si="3"/>
        <v>1.6075128600833335</v>
      </c>
      <c r="O7" t="s">
        <v>180</v>
      </c>
    </row>
    <row r="8" spans="1:15" ht="16" x14ac:dyDescent="0.2">
      <c r="A8" s="3" t="str">
        <f t="shared" si="4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1">
        <f t="shared" si="6"/>
        <v>0</v>
      </c>
      <c r="J8" s="11">
        <f t="shared" si="7"/>
        <v>0</v>
      </c>
      <c r="K8" s="11">
        <f t="shared" si="1"/>
        <v>3.5999999999999996</v>
      </c>
      <c r="L8" t="s">
        <v>87</v>
      </c>
      <c r="M8">
        <f t="shared" si="2"/>
        <v>80.375643004166676</v>
      </c>
      <c r="N8">
        <f t="shared" si="3"/>
        <v>1.6075128600833335</v>
      </c>
      <c r="O8" t="s">
        <v>105</v>
      </c>
    </row>
    <row r="9" spans="1:15" ht="16" x14ac:dyDescent="0.2">
      <c r="A9" s="3" t="str">
        <f t="shared" si="4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1">
        <f t="shared" si="6"/>
        <v>0</v>
      </c>
      <c r="J9" s="11">
        <f t="shared" si="7"/>
        <v>0</v>
      </c>
      <c r="K9" s="11">
        <f t="shared" si="1"/>
        <v>3.5999999999999996</v>
      </c>
      <c r="L9" t="s">
        <v>87</v>
      </c>
      <c r="M9">
        <f t="shared" si="2"/>
        <v>80.375643004166676</v>
      </c>
      <c r="N9">
        <f t="shared" si="3"/>
        <v>1.6075128600833335</v>
      </c>
      <c r="O9" t="s">
        <v>106</v>
      </c>
    </row>
    <row r="10" spans="1:15" ht="16" x14ac:dyDescent="0.2">
      <c r="A10" s="3" t="str">
        <f t="shared" si="4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1">
        <f t="shared" si="6"/>
        <v>0</v>
      </c>
      <c r="J10" s="11">
        <f t="shared" si="7"/>
        <v>0</v>
      </c>
      <c r="K10" s="11">
        <f t="shared" si="1"/>
        <v>3.5999999999999996</v>
      </c>
      <c r="L10" t="s">
        <v>87</v>
      </c>
      <c r="M10">
        <f t="shared" si="2"/>
        <v>80.375643004166676</v>
      </c>
      <c r="N10">
        <f t="shared" si="3"/>
        <v>1.6075128600833335</v>
      </c>
      <c r="O10" t="s">
        <v>107</v>
      </c>
    </row>
    <row r="11" spans="1:15" ht="16" x14ac:dyDescent="0.2">
      <c r="A11" s="3" t="str">
        <f t="shared" si="4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18" t="s">
        <v>88</v>
      </c>
      <c r="H11" s="19" t="s">
        <v>81</v>
      </c>
      <c r="I11" s="11">
        <f t="shared" si="6"/>
        <v>0</v>
      </c>
      <c r="J11" s="11">
        <f t="shared" si="7"/>
        <v>0</v>
      </c>
      <c r="K11" s="11">
        <f t="shared" si="1"/>
        <v>3.5999999999999996</v>
      </c>
      <c r="L11" t="s">
        <v>87</v>
      </c>
      <c r="M11">
        <f t="shared" si="2"/>
        <v>80.375643004166676</v>
      </c>
      <c r="N11">
        <f t="shared" si="3"/>
        <v>1.6075128600833335</v>
      </c>
      <c r="O11" s="16">
        <v>9</v>
      </c>
    </row>
    <row r="12" spans="1:15" ht="16" x14ac:dyDescent="0.2">
      <c r="A12" s="3" t="str">
        <f t="shared" si="4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18" t="s">
        <v>90</v>
      </c>
      <c r="H12" s="1"/>
      <c r="I12" s="11">
        <f t="shared" si="6"/>
        <v>0</v>
      </c>
      <c r="J12" s="11">
        <f t="shared" si="7"/>
        <v>0</v>
      </c>
      <c r="K12" s="11">
        <f t="shared" si="1"/>
        <v>3.5999999999999996</v>
      </c>
      <c r="L12" t="s">
        <v>87</v>
      </c>
      <c r="M12">
        <f t="shared" si="2"/>
        <v>80.375643004166676</v>
      </c>
      <c r="N12">
        <f t="shared" si="3"/>
        <v>1.6075128600833335</v>
      </c>
      <c r="O12" t="s">
        <v>181</v>
      </c>
    </row>
    <row r="13" spans="1:15" ht="16" x14ac:dyDescent="0.2">
      <c r="A13" s="3" t="str">
        <f t="shared" si="4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1">
        <f t="shared" si="6"/>
        <v>0</v>
      </c>
      <c r="J13" s="11">
        <f t="shared" si="7"/>
        <v>0</v>
      </c>
      <c r="K13" s="11">
        <f t="shared" si="1"/>
        <v>3.5999999999999996</v>
      </c>
      <c r="L13" t="s">
        <v>87</v>
      </c>
      <c r="M13">
        <f t="shared" si="2"/>
        <v>80.375643004166676</v>
      </c>
      <c r="N13">
        <f t="shared" si="3"/>
        <v>1.6075128600833335</v>
      </c>
      <c r="O13" t="s">
        <v>110</v>
      </c>
    </row>
    <row r="14" spans="1:15" ht="16" x14ac:dyDescent="0.2">
      <c r="A14" s="3" t="str">
        <f t="shared" si="4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1">
        <f t="shared" si="6"/>
        <v>0</v>
      </c>
      <c r="J14" s="11">
        <f t="shared" si="7"/>
        <v>0</v>
      </c>
      <c r="K14" s="11">
        <f t="shared" si="1"/>
        <v>3.5999999999999996</v>
      </c>
      <c r="L14" t="s">
        <v>87</v>
      </c>
      <c r="M14">
        <f t="shared" si="2"/>
        <v>80.375643004166676</v>
      </c>
      <c r="N14">
        <f t="shared" si="3"/>
        <v>1.6075128600833335</v>
      </c>
      <c r="O14" t="s">
        <v>111</v>
      </c>
    </row>
    <row r="15" spans="1:15" ht="16" x14ac:dyDescent="0.2">
      <c r="A15" s="3" t="str">
        <f t="shared" si="4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1">
        <f t="shared" si="6"/>
        <v>0</v>
      </c>
      <c r="J15" s="11">
        <f t="shared" si="7"/>
        <v>0</v>
      </c>
      <c r="K15" s="11">
        <f t="shared" si="1"/>
        <v>3.5999999999999996</v>
      </c>
      <c r="L15" t="s">
        <v>87</v>
      </c>
      <c r="M15">
        <f t="shared" si="2"/>
        <v>80.375643004166676</v>
      </c>
      <c r="N15">
        <f t="shared" si="3"/>
        <v>1.6075128600833335</v>
      </c>
      <c r="O15" t="s">
        <v>112</v>
      </c>
    </row>
    <row r="16" spans="1:15" ht="16" x14ac:dyDescent="0.2">
      <c r="A16" s="3" t="str">
        <f t="shared" si="4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18" t="s">
        <v>89</v>
      </c>
      <c r="H16" s="19" t="s">
        <v>81</v>
      </c>
      <c r="I16" s="11">
        <f t="shared" si="6"/>
        <v>0</v>
      </c>
      <c r="J16" s="11">
        <f t="shared" si="7"/>
        <v>0</v>
      </c>
      <c r="K16" s="11">
        <f t="shared" si="1"/>
        <v>3.5999999999999996</v>
      </c>
      <c r="L16" t="s">
        <v>87</v>
      </c>
      <c r="M16">
        <f t="shared" si="2"/>
        <v>80.375643004166676</v>
      </c>
      <c r="N16">
        <f t="shared" si="3"/>
        <v>1.6075128600833335</v>
      </c>
      <c r="O16" s="16">
        <v>14</v>
      </c>
    </row>
    <row r="21" spans="1:9" x14ac:dyDescent="0.2">
      <c r="I21" s="16"/>
    </row>
    <row r="25" spans="1:9" x14ac:dyDescent="0.2">
      <c r="B25" s="15">
        <v>1</v>
      </c>
      <c r="C25" s="15">
        <v>2</v>
      </c>
      <c r="D25" s="15">
        <v>3</v>
      </c>
      <c r="E25" s="15">
        <v>4</v>
      </c>
      <c r="F25" s="15">
        <v>5</v>
      </c>
    </row>
    <row r="26" spans="1:9" x14ac:dyDescent="0.2">
      <c r="A26" s="15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4"/>
  <sheetViews>
    <sheetView topLeftCell="I1" workbookViewId="0">
      <pane ySplit="1" topLeftCell="A2" activePane="bottomLeft" state="frozen"/>
      <selection pane="bottomLeft" activeCell="O24" sqref="O24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11" width="8.83203125" style="1"/>
    <col min="12" max="12" width="11.5" style="1" bestFit="1" customWidth="1"/>
    <col min="13" max="13" width="8.83203125" style="1"/>
    <col min="14" max="14" width="11.5" style="1" customWidth="1"/>
    <col min="15" max="15" width="8.83203125" style="31"/>
    <col min="16" max="16384" width="8.83203125" style="1"/>
  </cols>
  <sheetData>
    <row r="1" spans="1:15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79</v>
      </c>
      <c r="I1" s="7" t="s">
        <v>36</v>
      </c>
      <c r="J1" s="7" t="s">
        <v>37</v>
      </c>
      <c r="K1" s="7" t="s">
        <v>76</v>
      </c>
      <c r="L1" s="7" t="s">
        <v>86</v>
      </c>
      <c r="M1" s="7" t="s">
        <v>97</v>
      </c>
      <c r="N1" s="7" t="s">
        <v>96</v>
      </c>
      <c r="O1" s="29" t="s">
        <v>99</v>
      </c>
    </row>
    <row r="2" spans="1:15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1">
        <f>E2*D2/100</f>
        <v>0.25</v>
      </c>
      <c r="J2" s="11">
        <f>I2</f>
        <v>0.25</v>
      </c>
      <c r="K2" s="11">
        <f>D2*(1/(F2*1000/(60*60)))</f>
        <v>4.5</v>
      </c>
      <c r="L2" s="18" t="s">
        <v>93</v>
      </c>
      <c r="M2" s="22">
        <f>POWER(F2*0.277778,2)/2.4</f>
        <v>51.440411522666686</v>
      </c>
      <c r="N2" s="1">
        <f>M2/D2</f>
        <v>1.0288082304533337</v>
      </c>
      <c r="O2" s="32" t="s">
        <v>183</v>
      </c>
    </row>
    <row r="3" spans="1:15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1">
        <f t="shared" ref="I3:I66" si="0">E3*D3/100</f>
        <v>0.5</v>
      </c>
      <c r="J3" s="11">
        <f>I3+J2</f>
        <v>0.75</v>
      </c>
      <c r="K3" s="11">
        <f t="shared" ref="K3:K66" si="1">D3*(1/(F3*1000/(60*60)))</f>
        <v>4.5</v>
      </c>
      <c r="L3" s="18" t="s">
        <v>93</v>
      </c>
      <c r="M3" s="22">
        <f t="shared" ref="M3:M66" si="2">POWER(F3*0.277778,2)/2.4</f>
        <v>51.440411522666686</v>
      </c>
      <c r="N3" s="1">
        <f t="shared" ref="N3:N66" si="3">M3/D3</f>
        <v>1.0288082304533337</v>
      </c>
      <c r="O3" s="30" t="s">
        <v>100</v>
      </c>
    </row>
    <row r="4" spans="1:15" x14ac:dyDescent="0.2">
      <c r="A4" s="3" t="str">
        <f t="shared" ref="A4:A70" si="4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1">
        <f t="shared" si="0"/>
        <v>0.75</v>
      </c>
      <c r="J4" s="11">
        <f t="shared" ref="J4:J67" si="5">I4+J3</f>
        <v>1.5</v>
      </c>
      <c r="K4" s="11">
        <f t="shared" si="1"/>
        <v>4.5</v>
      </c>
      <c r="L4" s="19" t="s">
        <v>93</v>
      </c>
      <c r="M4" s="22">
        <f t="shared" si="2"/>
        <v>51.440411522666686</v>
      </c>
      <c r="N4" s="1">
        <f t="shared" si="3"/>
        <v>1.0288082304533337</v>
      </c>
      <c r="O4" s="30" t="s">
        <v>101</v>
      </c>
    </row>
    <row r="5" spans="1:15" x14ac:dyDescent="0.2">
      <c r="A5" s="3" t="str">
        <f t="shared" si="4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1">
        <f t="shared" si="0"/>
        <v>1</v>
      </c>
      <c r="J5" s="11">
        <f t="shared" si="5"/>
        <v>2.5</v>
      </c>
      <c r="K5" s="11">
        <f t="shared" si="1"/>
        <v>4.5</v>
      </c>
      <c r="L5" s="19" t="s">
        <v>93</v>
      </c>
      <c r="M5" s="22">
        <f t="shared" si="2"/>
        <v>51.440411522666686</v>
      </c>
      <c r="N5" s="1">
        <f t="shared" si="3"/>
        <v>1.0288082304533337</v>
      </c>
      <c r="O5" s="30" t="s">
        <v>102</v>
      </c>
    </row>
    <row r="6" spans="1:15" x14ac:dyDescent="0.2">
      <c r="A6" s="3" t="str">
        <f t="shared" si="4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1">
        <f t="shared" si="0"/>
        <v>0.75</v>
      </c>
      <c r="J6" s="11">
        <f t="shared" si="5"/>
        <v>3.25</v>
      </c>
      <c r="K6" s="11">
        <f t="shared" si="1"/>
        <v>4.5</v>
      </c>
      <c r="L6" s="19" t="s">
        <v>93</v>
      </c>
      <c r="M6" s="22">
        <f t="shared" si="2"/>
        <v>51.440411522666686</v>
      </c>
      <c r="N6" s="1">
        <f t="shared" si="3"/>
        <v>1.0288082304533337</v>
      </c>
      <c r="O6" s="30" t="s">
        <v>103</v>
      </c>
    </row>
    <row r="7" spans="1:15" x14ac:dyDescent="0.2">
      <c r="A7" s="3" t="str">
        <f t="shared" si="4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1">
        <f t="shared" si="0"/>
        <v>0.5</v>
      </c>
      <c r="J7" s="11">
        <f t="shared" si="5"/>
        <v>3.75</v>
      </c>
      <c r="K7" s="11">
        <f t="shared" si="1"/>
        <v>4.5</v>
      </c>
      <c r="L7" s="19" t="s">
        <v>93</v>
      </c>
      <c r="M7" s="22">
        <f t="shared" si="2"/>
        <v>51.440411522666686</v>
      </c>
      <c r="N7" s="1">
        <f t="shared" si="3"/>
        <v>1.0288082304533337</v>
      </c>
      <c r="O7" s="30" t="s">
        <v>104</v>
      </c>
    </row>
    <row r="8" spans="1:15" ht="17" x14ac:dyDescent="0.2">
      <c r="A8" s="3" t="str">
        <f t="shared" si="4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7" t="s">
        <v>84</v>
      </c>
      <c r="H8" s="3" t="s">
        <v>81</v>
      </c>
      <c r="I8" s="11">
        <f t="shared" si="0"/>
        <v>0.375</v>
      </c>
      <c r="J8" s="11">
        <f t="shared" si="5"/>
        <v>4.125</v>
      </c>
      <c r="K8" s="11">
        <f t="shared" si="1"/>
        <v>6.75</v>
      </c>
      <c r="L8" s="19" t="s">
        <v>93</v>
      </c>
      <c r="M8" s="22">
        <f t="shared" si="2"/>
        <v>51.440411522666686</v>
      </c>
      <c r="N8" s="1">
        <f t="shared" si="3"/>
        <v>0.68587215363555576</v>
      </c>
      <c r="O8" s="30" t="s">
        <v>105</v>
      </c>
    </row>
    <row r="9" spans="1:15" x14ac:dyDescent="0.2">
      <c r="A9" s="3" t="str">
        <f t="shared" si="4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1">
        <f t="shared" si="0"/>
        <v>0</v>
      </c>
      <c r="J9" s="11">
        <f t="shared" si="5"/>
        <v>4.125</v>
      </c>
      <c r="K9" s="11">
        <f t="shared" si="1"/>
        <v>6.75</v>
      </c>
      <c r="L9" s="19" t="s">
        <v>93</v>
      </c>
      <c r="M9" s="22">
        <f t="shared" si="2"/>
        <v>51.440411522666686</v>
      </c>
      <c r="N9" s="1">
        <f t="shared" si="3"/>
        <v>0.68587215363555576</v>
      </c>
      <c r="O9" s="30" t="s">
        <v>106</v>
      </c>
    </row>
    <row r="10" spans="1:15" ht="17" x14ac:dyDescent="0.2">
      <c r="A10" s="3" t="str">
        <f t="shared" si="4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23" t="s">
        <v>98</v>
      </c>
      <c r="I10" s="11">
        <f t="shared" si="0"/>
        <v>0</v>
      </c>
      <c r="J10" s="11">
        <f t="shared" si="5"/>
        <v>4.125</v>
      </c>
      <c r="K10" s="11">
        <f t="shared" si="1"/>
        <v>6.75</v>
      </c>
      <c r="L10" s="19" t="s">
        <v>93</v>
      </c>
      <c r="M10" s="22">
        <f t="shared" si="2"/>
        <v>51.440411522666686</v>
      </c>
      <c r="N10" s="1">
        <f t="shared" si="3"/>
        <v>0.68587215363555576</v>
      </c>
      <c r="O10" s="34" t="s">
        <v>182</v>
      </c>
    </row>
    <row r="11" spans="1:15" x14ac:dyDescent="0.2">
      <c r="A11" s="3" t="str">
        <f t="shared" si="4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1">
        <f t="shared" si="0"/>
        <v>0</v>
      </c>
      <c r="J11" s="11">
        <f t="shared" si="5"/>
        <v>4.125</v>
      </c>
      <c r="K11" s="11">
        <f t="shared" si="1"/>
        <v>6.75</v>
      </c>
      <c r="L11" s="19" t="s">
        <v>93</v>
      </c>
      <c r="M11" s="22">
        <f t="shared" si="2"/>
        <v>51.440411522666686</v>
      </c>
      <c r="N11" s="1">
        <f t="shared" si="3"/>
        <v>0.68587215363555576</v>
      </c>
      <c r="O11" s="30" t="s">
        <v>108</v>
      </c>
    </row>
    <row r="12" spans="1:15" x14ac:dyDescent="0.2">
      <c r="A12" s="3" t="str">
        <f t="shared" si="4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1">
        <f t="shared" si="0"/>
        <v>-0.375</v>
      </c>
      <c r="J12" s="11">
        <f t="shared" si="5"/>
        <v>3.75</v>
      </c>
      <c r="K12" s="11">
        <f t="shared" si="1"/>
        <v>6.75</v>
      </c>
      <c r="L12" s="19" t="s">
        <v>93</v>
      </c>
      <c r="M12" s="22">
        <f t="shared" si="2"/>
        <v>51.440411522666686</v>
      </c>
      <c r="N12" s="1">
        <f t="shared" si="3"/>
        <v>0.68587215363555576</v>
      </c>
      <c r="O12" s="30" t="s">
        <v>109</v>
      </c>
    </row>
    <row r="13" spans="1:15" x14ac:dyDescent="0.2">
      <c r="A13" s="3" t="str">
        <f t="shared" si="4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1">
        <f t="shared" si="0"/>
        <v>-0.75</v>
      </c>
      <c r="J13" s="11">
        <f t="shared" si="5"/>
        <v>3</v>
      </c>
      <c r="K13" s="11">
        <f t="shared" si="1"/>
        <v>6.75</v>
      </c>
      <c r="L13" s="19" t="s">
        <v>93</v>
      </c>
      <c r="M13" s="22">
        <f t="shared" si="2"/>
        <v>51.440411522666686</v>
      </c>
      <c r="N13" s="1">
        <f t="shared" si="3"/>
        <v>0.68587215363555576</v>
      </c>
      <c r="O13" s="30" t="s">
        <v>110</v>
      </c>
    </row>
    <row r="14" spans="1:15" x14ac:dyDescent="0.2">
      <c r="A14" s="3" t="str">
        <f t="shared" si="4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1">
        <f t="shared" si="0"/>
        <v>-1.4</v>
      </c>
      <c r="J14" s="11">
        <f t="shared" si="5"/>
        <v>1.6</v>
      </c>
      <c r="K14" s="11">
        <f t="shared" si="1"/>
        <v>6.3</v>
      </c>
      <c r="L14" s="19" t="s">
        <v>93</v>
      </c>
      <c r="M14" s="22">
        <f t="shared" si="2"/>
        <v>51.440411522666686</v>
      </c>
      <c r="N14" s="1">
        <f t="shared" si="3"/>
        <v>0.73486302175238127</v>
      </c>
      <c r="O14" s="30" t="s">
        <v>111</v>
      </c>
    </row>
    <row r="15" spans="1:15" x14ac:dyDescent="0.2">
      <c r="A15" s="3" t="str">
        <f t="shared" si="4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1">
        <f t="shared" si="0"/>
        <v>-0.75</v>
      </c>
      <c r="J15" s="11">
        <f t="shared" si="5"/>
        <v>0.85000000000000009</v>
      </c>
      <c r="K15" s="11">
        <f t="shared" si="1"/>
        <v>5.3999999999999995</v>
      </c>
      <c r="L15" s="19" t="s">
        <v>93</v>
      </c>
      <c r="M15" s="22">
        <f t="shared" si="2"/>
        <v>51.440411522666686</v>
      </c>
      <c r="N15" s="1">
        <f t="shared" si="3"/>
        <v>0.85734019204444478</v>
      </c>
      <c r="O15" s="30" t="s">
        <v>112</v>
      </c>
    </row>
    <row r="16" spans="1:15" x14ac:dyDescent="0.2">
      <c r="A16" s="3" t="str">
        <f t="shared" si="4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67</v>
      </c>
      <c r="I16" s="11">
        <f t="shared" si="0"/>
        <v>-0.6</v>
      </c>
      <c r="J16" s="11">
        <f t="shared" si="5"/>
        <v>0.25000000000000011</v>
      </c>
      <c r="K16" s="11">
        <f t="shared" si="1"/>
        <v>5.3999999999999995</v>
      </c>
      <c r="L16" s="19" t="s">
        <v>93</v>
      </c>
      <c r="M16" s="22">
        <f t="shared" si="2"/>
        <v>51.440411522666686</v>
      </c>
      <c r="N16" s="1">
        <f t="shared" si="3"/>
        <v>0.85734019204444478</v>
      </c>
      <c r="O16" s="32" t="s">
        <v>164</v>
      </c>
    </row>
    <row r="17" spans="1:15" ht="17" x14ac:dyDescent="0.2">
      <c r="A17" s="3" t="str">
        <f t="shared" si="4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7" t="s">
        <v>85</v>
      </c>
      <c r="H17" s="3" t="s">
        <v>81</v>
      </c>
      <c r="I17" s="11">
        <f t="shared" si="0"/>
        <v>-0.25</v>
      </c>
      <c r="J17" s="11">
        <f t="shared" si="5"/>
        <v>0</v>
      </c>
      <c r="K17" s="11">
        <f t="shared" si="1"/>
        <v>4.5</v>
      </c>
      <c r="L17" s="19" t="s">
        <v>93</v>
      </c>
      <c r="M17" s="22">
        <f t="shared" si="2"/>
        <v>51.440411522666686</v>
      </c>
      <c r="N17" s="1">
        <f t="shared" si="3"/>
        <v>1.0288082304533337</v>
      </c>
      <c r="O17" s="30" t="s">
        <v>113</v>
      </c>
    </row>
    <row r="18" spans="1:15" x14ac:dyDescent="0.2">
      <c r="A18" s="3" t="str">
        <f t="shared" si="4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1">
        <f>E18*D18/100</f>
        <v>-1</v>
      </c>
      <c r="J18" s="11">
        <f t="shared" si="5"/>
        <v>-1</v>
      </c>
      <c r="K18" s="11">
        <f t="shared" si="1"/>
        <v>13.09090909090909</v>
      </c>
      <c r="L18" s="19" t="s">
        <v>93</v>
      </c>
      <c r="M18" s="22">
        <f t="shared" si="2"/>
        <v>97.254528035041687</v>
      </c>
      <c r="N18" s="1">
        <f t="shared" si="3"/>
        <v>0.48627264017520844</v>
      </c>
      <c r="O18" s="30" t="s">
        <v>123</v>
      </c>
    </row>
    <row r="19" spans="1:15" x14ac:dyDescent="0.2">
      <c r="A19" s="3" t="str">
        <f t="shared" si="4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1">
        <f t="shared" si="0"/>
        <v>-0.24099999999999999</v>
      </c>
      <c r="J19" s="11">
        <f t="shared" si="5"/>
        <v>-1.2410000000000001</v>
      </c>
      <c r="K19" s="11">
        <f t="shared" si="1"/>
        <v>20.571428571428573</v>
      </c>
      <c r="L19" s="19" t="s">
        <v>93</v>
      </c>
      <c r="M19" s="22">
        <f t="shared" si="2"/>
        <v>157.53626028816672</v>
      </c>
      <c r="N19" s="1">
        <f t="shared" si="3"/>
        <v>0.3938406507204168</v>
      </c>
      <c r="O19" s="30" t="s">
        <v>114</v>
      </c>
    </row>
    <row r="20" spans="1:15" x14ac:dyDescent="0.2">
      <c r="A20" s="3" t="str">
        <f t="shared" si="4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1">
        <f t="shared" si="0"/>
        <v>0</v>
      </c>
      <c r="J20" s="11">
        <f t="shared" si="5"/>
        <v>-1.2410000000000001</v>
      </c>
      <c r="K20" s="11">
        <f t="shared" si="1"/>
        <v>20.571428571428573</v>
      </c>
      <c r="L20" s="19" t="s">
        <v>93</v>
      </c>
      <c r="M20" s="22">
        <f t="shared" si="2"/>
        <v>157.53626028816672</v>
      </c>
      <c r="N20" s="1">
        <f t="shared" si="3"/>
        <v>0.3938406507204168</v>
      </c>
      <c r="O20" s="30" t="s">
        <v>115</v>
      </c>
    </row>
    <row r="21" spans="1:15" x14ac:dyDescent="0.2">
      <c r="A21" s="3" t="str">
        <f t="shared" si="4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1">
        <f t="shared" si="0"/>
        <v>0</v>
      </c>
      <c r="J21" s="11">
        <f t="shared" si="5"/>
        <v>-1.2410000000000001</v>
      </c>
      <c r="K21" s="11">
        <f t="shared" si="1"/>
        <v>10.285714285714286</v>
      </c>
      <c r="L21" s="19" t="s">
        <v>93</v>
      </c>
      <c r="M21" s="22">
        <f t="shared" si="2"/>
        <v>157.53626028816672</v>
      </c>
      <c r="N21" s="1">
        <f t="shared" si="3"/>
        <v>0.78768130144083359</v>
      </c>
      <c r="O21" s="30" t="s">
        <v>116</v>
      </c>
    </row>
    <row r="22" spans="1:15" ht="17" x14ac:dyDescent="0.2">
      <c r="A22" s="3" t="str">
        <f t="shared" si="4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0" t="s">
        <v>58</v>
      </c>
      <c r="H22" s="3" t="s">
        <v>81</v>
      </c>
      <c r="I22" s="11">
        <f t="shared" si="0"/>
        <v>0</v>
      </c>
      <c r="J22" s="11">
        <f t="shared" si="5"/>
        <v>-1.2410000000000001</v>
      </c>
      <c r="K22" s="11">
        <f t="shared" si="1"/>
        <v>6.545454545454545</v>
      </c>
      <c r="L22" s="19" t="s">
        <v>93</v>
      </c>
      <c r="M22" s="22">
        <f t="shared" si="2"/>
        <v>97.254528035041687</v>
      </c>
      <c r="N22" s="1">
        <f t="shared" si="3"/>
        <v>0.97254528035041687</v>
      </c>
      <c r="O22" s="30" t="s">
        <v>117</v>
      </c>
    </row>
    <row r="23" spans="1:15" x14ac:dyDescent="0.2">
      <c r="A23" s="3" t="str">
        <f t="shared" si="4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1">
        <f t="shared" si="0"/>
        <v>0</v>
      </c>
      <c r="J23" s="11">
        <f t="shared" si="5"/>
        <v>-1.2410000000000001</v>
      </c>
      <c r="K23" s="11">
        <f t="shared" si="1"/>
        <v>6.545454545454545</v>
      </c>
      <c r="L23" s="19" t="s">
        <v>93</v>
      </c>
      <c r="M23" s="22">
        <f t="shared" si="2"/>
        <v>97.254528035041687</v>
      </c>
      <c r="N23" s="1">
        <f t="shared" si="3"/>
        <v>0.97254528035041687</v>
      </c>
      <c r="O23" s="30" t="s">
        <v>118</v>
      </c>
    </row>
    <row r="24" spans="1:15" x14ac:dyDescent="0.2">
      <c r="A24" s="3" t="str">
        <f t="shared" si="4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1">
        <f t="shared" si="0"/>
        <v>0</v>
      </c>
      <c r="J24" s="11">
        <f t="shared" si="5"/>
        <v>-1.2410000000000001</v>
      </c>
      <c r="K24" s="11">
        <f t="shared" si="1"/>
        <v>6.545454545454545</v>
      </c>
      <c r="L24" s="19" t="s">
        <v>93</v>
      </c>
      <c r="M24" s="22">
        <f t="shared" si="2"/>
        <v>97.254528035041687</v>
      </c>
      <c r="N24" s="1">
        <f t="shared" si="3"/>
        <v>0.97254528035041687</v>
      </c>
      <c r="O24" s="30" t="s">
        <v>119</v>
      </c>
    </row>
    <row r="25" spans="1:15" x14ac:dyDescent="0.2">
      <c r="A25" s="3" t="str">
        <f t="shared" si="4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1">
        <f t="shared" si="0"/>
        <v>0</v>
      </c>
      <c r="J25" s="11">
        <f t="shared" si="5"/>
        <v>-1.2410000000000001</v>
      </c>
      <c r="K25" s="11">
        <f t="shared" si="1"/>
        <v>2.5714285714285716</v>
      </c>
      <c r="L25" s="19" t="s">
        <v>93</v>
      </c>
      <c r="M25" s="22">
        <f t="shared" si="2"/>
        <v>157.53626028816672</v>
      </c>
      <c r="N25" s="1">
        <f t="shared" si="3"/>
        <v>3.1507252057633344</v>
      </c>
      <c r="O25" s="30" t="s">
        <v>120</v>
      </c>
    </row>
    <row r="26" spans="1:15" ht="17" x14ac:dyDescent="0.2">
      <c r="A26" s="3" t="str">
        <f t="shared" si="4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0" t="s">
        <v>68</v>
      </c>
      <c r="H26" s="3" t="s">
        <v>81</v>
      </c>
      <c r="I26" s="11">
        <f t="shared" si="0"/>
        <v>0</v>
      </c>
      <c r="J26" s="11">
        <f t="shared" si="5"/>
        <v>-1.2410000000000001</v>
      </c>
      <c r="K26" s="11">
        <f t="shared" si="1"/>
        <v>2.5714285714285716</v>
      </c>
      <c r="L26" s="19" t="s">
        <v>93</v>
      </c>
      <c r="M26" s="22">
        <f t="shared" si="2"/>
        <v>157.53626028816672</v>
      </c>
      <c r="N26" s="1">
        <f t="shared" si="3"/>
        <v>3.1507252057633344</v>
      </c>
      <c r="O26" s="30" t="s">
        <v>121</v>
      </c>
    </row>
    <row r="27" spans="1:15" x14ac:dyDescent="0.2">
      <c r="A27" s="3" t="str">
        <f t="shared" si="4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1">
        <f t="shared" si="0"/>
        <v>0</v>
      </c>
      <c r="J27" s="11">
        <f t="shared" si="5"/>
        <v>-1.2410000000000001</v>
      </c>
      <c r="K27" s="11">
        <f t="shared" si="1"/>
        <v>2.5714285714285716</v>
      </c>
      <c r="L27" s="19" t="s">
        <v>93</v>
      </c>
      <c r="M27" s="22">
        <f t="shared" si="2"/>
        <v>157.53626028816672</v>
      </c>
      <c r="N27" s="1">
        <f t="shared" si="3"/>
        <v>3.1507252057633344</v>
      </c>
      <c r="O27" s="30" t="s">
        <v>122</v>
      </c>
    </row>
    <row r="28" spans="1:15" ht="17" x14ac:dyDescent="0.2">
      <c r="A28" s="3" t="str">
        <f t="shared" si="4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0" t="s">
        <v>69</v>
      </c>
      <c r="I28" s="11">
        <f t="shared" si="0"/>
        <v>0</v>
      </c>
      <c r="J28" s="11">
        <f t="shared" si="5"/>
        <v>-1.2410000000000001</v>
      </c>
      <c r="K28" s="11">
        <f t="shared" si="1"/>
        <v>2.5714285714285716</v>
      </c>
      <c r="L28" s="19" t="s">
        <v>93</v>
      </c>
      <c r="M28" s="22">
        <f t="shared" si="2"/>
        <v>157.53626028816672</v>
      </c>
      <c r="N28" s="1">
        <f t="shared" si="3"/>
        <v>3.1507252057633344</v>
      </c>
      <c r="O28" s="32" t="s">
        <v>124</v>
      </c>
    </row>
    <row r="29" spans="1:15" x14ac:dyDescent="0.2">
      <c r="A29" s="3" t="str">
        <f t="shared" si="4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1">
        <f t="shared" si="0"/>
        <v>0</v>
      </c>
      <c r="J29" s="11">
        <f t="shared" si="5"/>
        <v>-1.2410000000000001</v>
      </c>
      <c r="K29" s="11">
        <f t="shared" si="1"/>
        <v>2.5714285714285716</v>
      </c>
      <c r="L29" s="19" t="s">
        <v>93</v>
      </c>
      <c r="M29" s="22">
        <f t="shared" si="2"/>
        <v>157.53626028816672</v>
      </c>
      <c r="N29" s="1">
        <f t="shared" si="3"/>
        <v>3.1507252057633344</v>
      </c>
      <c r="O29" s="32" t="s">
        <v>167</v>
      </c>
    </row>
    <row r="30" spans="1:15" x14ac:dyDescent="0.2">
      <c r="A30" s="3" t="str">
        <f t="shared" si="4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1">
        <f t="shared" si="0"/>
        <v>0</v>
      </c>
      <c r="J30" s="11">
        <f t="shared" si="5"/>
        <v>-1.2410000000000001</v>
      </c>
      <c r="K30" s="11">
        <f t="shared" si="1"/>
        <v>3.0857142857142863</v>
      </c>
      <c r="L30" s="19" t="s">
        <v>93</v>
      </c>
      <c r="M30" s="22">
        <f t="shared" si="2"/>
        <v>157.53626028816672</v>
      </c>
      <c r="N30" s="1">
        <f t="shared" si="3"/>
        <v>2.625604338136112</v>
      </c>
      <c r="O30" s="30" t="s">
        <v>125</v>
      </c>
    </row>
    <row r="31" spans="1:15" x14ac:dyDescent="0.2">
      <c r="A31" s="3" t="str">
        <f t="shared" si="4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1">
        <f t="shared" si="0"/>
        <v>0</v>
      </c>
      <c r="J31" s="11">
        <f t="shared" si="5"/>
        <v>-1.2410000000000001</v>
      </c>
      <c r="K31" s="11">
        <f t="shared" si="1"/>
        <v>3.0857142857142863</v>
      </c>
      <c r="L31" s="19" t="s">
        <v>93</v>
      </c>
      <c r="M31" s="22">
        <f t="shared" si="2"/>
        <v>157.53626028816672</v>
      </c>
      <c r="N31" s="1">
        <f t="shared" si="3"/>
        <v>2.625604338136112</v>
      </c>
      <c r="O31" s="30" t="s">
        <v>126</v>
      </c>
    </row>
    <row r="32" spans="1:15" x14ac:dyDescent="0.2">
      <c r="A32" s="3" t="str">
        <f t="shared" si="4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1">
        <f t="shared" si="0"/>
        <v>0</v>
      </c>
      <c r="J32" s="11">
        <f t="shared" si="5"/>
        <v>-1.2410000000000001</v>
      </c>
      <c r="K32" s="11">
        <f t="shared" si="1"/>
        <v>2.5714285714285716</v>
      </c>
      <c r="L32" s="19" t="s">
        <v>93</v>
      </c>
      <c r="M32" s="22">
        <f t="shared" si="2"/>
        <v>157.53626028816672</v>
      </c>
      <c r="N32" s="1">
        <f t="shared" si="3"/>
        <v>3.1507252057633344</v>
      </c>
      <c r="O32" s="30" t="s">
        <v>127</v>
      </c>
    </row>
    <row r="33" spans="1:15" ht="17" x14ac:dyDescent="0.2">
      <c r="A33" s="3" t="str">
        <f t="shared" si="4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0" t="s">
        <v>73</v>
      </c>
      <c r="I33" s="11">
        <f t="shared" si="0"/>
        <v>0</v>
      </c>
      <c r="J33" s="11">
        <f t="shared" si="5"/>
        <v>-1.2410000000000001</v>
      </c>
      <c r="K33" s="11">
        <f t="shared" si="1"/>
        <v>2.5714285714285716</v>
      </c>
      <c r="L33" s="19" t="s">
        <v>93</v>
      </c>
      <c r="M33" s="22">
        <f t="shared" si="2"/>
        <v>157.53626028816672</v>
      </c>
      <c r="N33" s="1">
        <f t="shared" si="3"/>
        <v>3.1507252057633344</v>
      </c>
      <c r="O33" s="32" t="s">
        <v>168</v>
      </c>
    </row>
    <row r="34" spans="1:15" x14ac:dyDescent="0.2">
      <c r="A34" s="3" t="str">
        <f t="shared" si="4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1">
        <f t="shared" si="0"/>
        <v>0</v>
      </c>
      <c r="J34" s="11">
        <f t="shared" si="5"/>
        <v>-1.2410000000000001</v>
      </c>
      <c r="K34" s="11">
        <f t="shared" si="1"/>
        <v>2.5714285714285716</v>
      </c>
      <c r="L34" s="19" t="s">
        <v>93</v>
      </c>
      <c r="M34" s="22">
        <f t="shared" si="2"/>
        <v>157.53626028816672</v>
      </c>
      <c r="N34" s="1">
        <f t="shared" si="3"/>
        <v>3.1507252057633344</v>
      </c>
      <c r="O34" s="30" t="s">
        <v>128</v>
      </c>
    </row>
    <row r="35" spans="1:15" x14ac:dyDescent="0.2">
      <c r="A35" s="3" t="str">
        <f t="shared" si="4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1">
        <f t="shared" si="0"/>
        <v>0</v>
      </c>
      <c r="J35" s="11">
        <f t="shared" si="5"/>
        <v>-1.2410000000000001</v>
      </c>
      <c r="K35" s="11">
        <f t="shared" si="1"/>
        <v>2.5714285714285716</v>
      </c>
      <c r="L35" s="19" t="s">
        <v>93</v>
      </c>
      <c r="M35" s="22">
        <f t="shared" si="2"/>
        <v>157.53626028816672</v>
      </c>
      <c r="N35" s="1">
        <f t="shared" si="3"/>
        <v>3.1507252057633344</v>
      </c>
      <c r="O35" s="30" t="s">
        <v>129</v>
      </c>
    </row>
    <row r="36" spans="1:15" ht="17" x14ac:dyDescent="0.2">
      <c r="A36" s="3" t="str">
        <f t="shared" si="4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7" t="s">
        <v>83</v>
      </c>
      <c r="H36" s="3" t="s">
        <v>81</v>
      </c>
      <c r="I36" s="11">
        <f t="shared" si="0"/>
        <v>0</v>
      </c>
      <c r="J36" s="11">
        <f t="shared" si="5"/>
        <v>-1.2410000000000001</v>
      </c>
      <c r="K36" s="11">
        <f t="shared" si="1"/>
        <v>2.5714285714285716</v>
      </c>
      <c r="L36" s="19" t="s">
        <v>93</v>
      </c>
      <c r="M36" s="22">
        <f t="shared" si="2"/>
        <v>157.53626028816672</v>
      </c>
      <c r="N36" s="1">
        <f t="shared" si="3"/>
        <v>3.1507252057633344</v>
      </c>
      <c r="O36" s="30" t="s">
        <v>130</v>
      </c>
    </row>
    <row r="37" spans="1:15" x14ac:dyDescent="0.2">
      <c r="A37" s="3" t="str">
        <f t="shared" si="4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1">
        <f t="shared" si="0"/>
        <v>0</v>
      </c>
      <c r="J37" s="11">
        <f t="shared" si="5"/>
        <v>-1.2410000000000001</v>
      </c>
      <c r="K37" s="11">
        <f t="shared" si="1"/>
        <v>2.5714285714285716</v>
      </c>
      <c r="L37" s="19" t="s">
        <v>93</v>
      </c>
      <c r="M37" s="22">
        <f t="shared" si="2"/>
        <v>157.53626028816672</v>
      </c>
      <c r="N37" s="1">
        <f t="shared" si="3"/>
        <v>3.1507252057633344</v>
      </c>
      <c r="O37" s="32" t="s">
        <v>131</v>
      </c>
    </row>
    <row r="38" spans="1:15" x14ac:dyDescent="0.2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1">
        <f t="shared" si="0"/>
        <v>0</v>
      </c>
      <c r="J38" s="11">
        <f t="shared" si="5"/>
        <v>-1.2410000000000001</v>
      </c>
      <c r="K38" s="11">
        <f t="shared" si="1"/>
        <v>2.5714285714285716</v>
      </c>
      <c r="L38" s="19" t="s">
        <v>93</v>
      </c>
      <c r="M38" s="22">
        <f t="shared" si="2"/>
        <v>157.53626028816672</v>
      </c>
      <c r="N38" s="1">
        <f t="shared" si="3"/>
        <v>3.1507252057633344</v>
      </c>
      <c r="O38" s="30" t="s">
        <v>132</v>
      </c>
    </row>
    <row r="39" spans="1:15" ht="17" x14ac:dyDescent="0.2">
      <c r="A39" s="3" t="str">
        <f t="shared" si="4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0" t="s">
        <v>70</v>
      </c>
      <c r="I39" s="11">
        <f t="shared" si="0"/>
        <v>0</v>
      </c>
      <c r="J39" s="11">
        <f t="shared" si="5"/>
        <v>-1.2410000000000001</v>
      </c>
      <c r="K39" s="11">
        <f t="shared" si="1"/>
        <v>2.5714285714285716</v>
      </c>
      <c r="L39" s="19" t="s">
        <v>93</v>
      </c>
      <c r="M39" s="22">
        <f t="shared" si="2"/>
        <v>157.53626028816672</v>
      </c>
      <c r="N39" s="1">
        <f t="shared" si="3"/>
        <v>3.1507252057633344</v>
      </c>
      <c r="O39" s="30" t="s">
        <v>133</v>
      </c>
    </row>
    <row r="40" spans="1:15" x14ac:dyDescent="0.2">
      <c r="A40" s="3" t="str">
        <f t="shared" si="4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1">
        <f t="shared" si="0"/>
        <v>0</v>
      </c>
      <c r="J40" s="11">
        <f t="shared" si="5"/>
        <v>-1.2410000000000001</v>
      </c>
      <c r="K40" s="11">
        <f t="shared" si="1"/>
        <v>2.5714285714285716</v>
      </c>
      <c r="L40" s="19" t="s">
        <v>93</v>
      </c>
      <c r="M40" s="22">
        <f t="shared" si="2"/>
        <v>157.53626028816672</v>
      </c>
      <c r="N40" s="1">
        <f t="shared" si="3"/>
        <v>3.1507252057633344</v>
      </c>
      <c r="O40" s="32" t="s">
        <v>169</v>
      </c>
    </row>
    <row r="41" spans="1:15" x14ac:dyDescent="0.2">
      <c r="A41" s="3" t="str">
        <f t="shared" si="4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1">
        <f t="shared" si="0"/>
        <v>0</v>
      </c>
      <c r="J41" s="11">
        <f t="shared" si="5"/>
        <v>-1.2410000000000001</v>
      </c>
      <c r="K41" s="11">
        <f t="shared" si="1"/>
        <v>3.0857142857142863</v>
      </c>
      <c r="L41" s="19" t="s">
        <v>93</v>
      </c>
      <c r="M41" s="22">
        <f t="shared" si="2"/>
        <v>157.53626028816672</v>
      </c>
      <c r="N41" s="1">
        <f t="shared" si="3"/>
        <v>2.625604338136112</v>
      </c>
      <c r="O41" s="30" t="s">
        <v>134</v>
      </c>
    </row>
    <row r="42" spans="1:15" x14ac:dyDescent="0.2">
      <c r="A42" s="3" t="str">
        <f t="shared" si="4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1">
        <f t="shared" si="0"/>
        <v>0</v>
      </c>
      <c r="J42" s="11">
        <f t="shared" si="5"/>
        <v>-1.2410000000000001</v>
      </c>
      <c r="K42" s="11">
        <f t="shared" si="1"/>
        <v>3.0857142857142863</v>
      </c>
      <c r="L42" s="19" t="s">
        <v>93</v>
      </c>
      <c r="M42" s="22">
        <f t="shared" si="2"/>
        <v>157.53626028816672</v>
      </c>
      <c r="N42" s="1">
        <f t="shared" si="3"/>
        <v>2.625604338136112</v>
      </c>
      <c r="O42" s="30" t="s">
        <v>135</v>
      </c>
    </row>
    <row r="43" spans="1:15" x14ac:dyDescent="0.2">
      <c r="A43" s="3" t="str">
        <f t="shared" si="4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1">
        <f t="shared" si="0"/>
        <v>0</v>
      </c>
      <c r="J43" s="11">
        <f t="shared" si="5"/>
        <v>-1.2410000000000001</v>
      </c>
      <c r="K43" s="11">
        <f t="shared" si="1"/>
        <v>2.5714285714285716</v>
      </c>
      <c r="L43" s="19" t="s">
        <v>93</v>
      </c>
      <c r="M43" s="22">
        <f t="shared" si="2"/>
        <v>157.53626028816672</v>
      </c>
      <c r="N43" s="1">
        <f t="shared" si="3"/>
        <v>3.1507252057633344</v>
      </c>
      <c r="O43" s="30" t="s">
        <v>136</v>
      </c>
    </row>
    <row r="44" spans="1:15" ht="17" x14ac:dyDescent="0.2">
      <c r="A44" s="3" t="str">
        <f t="shared" si="4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0" t="s">
        <v>74</v>
      </c>
      <c r="I44" s="11">
        <f t="shared" si="0"/>
        <v>0</v>
      </c>
      <c r="J44" s="11">
        <f t="shared" si="5"/>
        <v>-1.2410000000000001</v>
      </c>
      <c r="K44" s="11">
        <f t="shared" si="1"/>
        <v>2.5714285714285716</v>
      </c>
      <c r="L44" s="19" t="s">
        <v>93</v>
      </c>
      <c r="M44" s="22">
        <f t="shared" si="2"/>
        <v>157.53626028816672</v>
      </c>
      <c r="N44" s="1">
        <f t="shared" si="3"/>
        <v>3.1507252057633344</v>
      </c>
      <c r="O44" s="32" t="s">
        <v>170</v>
      </c>
    </row>
    <row r="45" spans="1:15" x14ac:dyDescent="0.2">
      <c r="A45" s="3" t="str">
        <f t="shared" si="4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1">
        <f t="shared" si="0"/>
        <v>0</v>
      </c>
      <c r="J45" s="11">
        <f t="shared" si="5"/>
        <v>-1.2410000000000001</v>
      </c>
      <c r="K45" s="11">
        <f t="shared" si="1"/>
        <v>2.5714285714285716</v>
      </c>
      <c r="L45" s="19" t="s">
        <v>93</v>
      </c>
      <c r="M45" s="22">
        <f t="shared" si="2"/>
        <v>157.53626028816672</v>
      </c>
      <c r="N45" s="1">
        <f t="shared" si="3"/>
        <v>3.1507252057633344</v>
      </c>
      <c r="O45" s="30" t="s">
        <v>137</v>
      </c>
    </row>
    <row r="46" spans="1:15" ht="17" x14ac:dyDescent="0.2">
      <c r="A46" s="3" t="str">
        <f t="shared" si="4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0" t="s">
        <v>71</v>
      </c>
      <c r="H46" s="3" t="s">
        <v>81</v>
      </c>
      <c r="I46" s="11">
        <f t="shared" si="0"/>
        <v>0</v>
      </c>
      <c r="J46" s="11">
        <f t="shared" si="5"/>
        <v>-1.2410000000000001</v>
      </c>
      <c r="K46" s="11">
        <f t="shared" si="1"/>
        <v>2.5714285714285716</v>
      </c>
      <c r="L46" s="19" t="s">
        <v>93</v>
      </c>
      <c r="M46" s="22">
        <f t="shared" si="2"/>
        <v>157.53626028816672</v>
      </c>
      <c r="N46" s="1">
        <f t="shared" si="3"/>
        <v>3.1507252057633344</v>
      </c>
      <c r="O46" s="30" t="s">
        <v>138</v>
      </c>
    </row>
    <row r="47" spans="1:15" x14ac:dyDescent="0.2">
      <c r="A47" s="3" t="str">
        <f t="shared" si="4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1">
        <f t="shared" si="0"/>
        <v>0</v>
      </c>
      <c r="J47" s="11">
        <f t="shared" si="5"/>
        <v>-1.2410000000000001</v>
      </c>
      <c r="K47" s="11">
        <f t="shared" si="1"/>
        <v>3.8571428571428577</v>
      </c>
      <c r="L47" s="19" t="s">
        <v>93</v>
      </c>
      <c r="M47" s="22">
        <f t="shared" si="2"/>
        <v>157.53626028816672</v>
      </c>
      <c r="N47" s="1">
        <f t="shared" si="3"/>
        <v>2.1004834705088897</v>
      </c>
      <c r="O47" s="30" t="s">
        <v>139</v>
      </c>
    </row>
    <row r="48" spans="1:15" ht="17" x14ac:dyDescent="0.2">
      <c r="A48" s="3" t="str">
        <f t="shared" si="4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0" t="s">
        <v>59</v>
      </c>
      <c r="I48" s="11">
        <f t="shared" si="0"/>
        <v>0</v>
      </c>
      <c r="J48" s="11">
        <f t="shared" si="5"/>
        <v>-1.2410000000000001</v>
      </c>
      <c r="K48" s="11">
        <f t="shared" si="1"/>
        <v>3.8571428571428577</v>
      </c>
      <c r="L48" s="19" t="s">
        <v>93</v>
      </c>
      <c r="M48" s="22">
        <f t="shared" si="2"/>
        <v>157.53626028816672</v>
      </c>
      <c r="N48" s="1">
        <f t="shared" si="3"/>
        <v>2.1004834705088897</v>
      </c>
      <c r="O48" s="30" t="s">
        <v>140</v>
      </c>
    </row>
    <row r="49" spans="1:15" ht="17" x14ac:dyDescent="0.2">
      <c r="A49" s="3" t="str">
        <f t="shared" si="4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0" t="s">
        <v>38</v>
      </c>
      <c r="H49" s="3" t="s">
        <v>81</v>
      </c>
      <c r="I49" s="11">
        <f t="shared" si="0"/>
        <v>0</v>
      </c>
      <c r="J49" s="11">
        <f t="shared" si="5"/>
        <v>-1.2410000000000001</v>
      </c>
      <c r="K49" s="11">
        <f t="shared" si="1"/>
        <v>3.8571428571428577</v>
      </c>
      <c r="L49" s="19" t="s">
        <v>93</v>
      </c>
      <c r="M49" s="22">
        <f t="shared" si="2"/>
        <v>157.53626028816672</v>
      </c>
      <c r="N49" s="1">
        <f t="shared" si="3"/>
        <v>2.1004834705088897</v>
      </c>
      <c r="O49" s="30" t="s">
        <v>141</v>
      </c>
    </row>
    <row r="50" spans="1:15" x14ac:dyDescent="0.2">
      <c r="A50" s="3" t="str">
        <f t="shared" si="4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1">
        <f t="shared" si="0"/>
        <v>0</v>
      </c>
      <c r="J50" s="11">
        <f t="shared" si="5"/>
        <v>-1.2410000000000001</v>
      </c>
      <c r="K50" s="11">
        <f t="shared" si="1"/>
        <v>3</v>
      </c>
      <c r="L50" s="19" t="s">
        <v>93</v>
      </c>
      <c r="M50" s="22">
        <f t="shared" si="2"/>
        <v>115.74092592600003</v>
      </c>
      <c r="N50" s="1">
        <f t="shared" si="3"/>
        <v>2.3148185185200005</v>
      </c>
      <c r="O50" s="30" t="s">
        <v>142</v>
      </c>
    </row>
    <row r="51" spans="1:15" x14ac:dyDescent="0.2">
      <c r="A51" s="3" t="str">
        <f t="shared" si="4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1">
        <f t="shared" si="0"/>
        <v>0</v>
      </c>
      <c r="J51" s="11">
        <f t="shared" si="5"/>
        <v>-1.2410000000000001</v>
      </c>
      <c r="K51" s="11">
        <f t="shared" si="1"/>
        <v>3</v>
      </c>
      <c r="L51" s="19" t="s">
        <v>93</v>
      </c>
      <c r="M51" s="22">
        <f t="shared" si="2"/>
        <v>115.74092592600003</v>
      </c>
      <c r="N51" s="1">
        <f t="shared" si="3"/>
        <v>2.3148185185200005</v>
      </c>
      <c r="O51" s="30" t="s">
        <v>143</v>
      </c>
    </row>
    <row r="52" spans="1:15" x14ac:dyDescent="0.2">
      <c r="A52" s="3" t="str">
        <f t="shared" si="4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1">
        <f t="shared" si="0"/>
        <v>0</v>
      </c>
      <c r="J52" s="11">
        <f t="shared" si="5"/>
        <v>-1.2410000000000001</v>
      </c>
      <c r="K52" s="11">
        <f t="shared" si="1"/>
        <v>3.2727272727272725</v>
      </c>
      <c r="L52" s="19" t="s">
        <v>93</v>
      </c>
      <c r="M52" s="22">
        <f t="shared" si="2"/>
        <v>97.254528035041687</v>
      </c>
      <c r="N52" s="1">
        <f t="shared" si="3"/>
        <v>1.9450905607008337</v>
      </c>
      <c r="O52" s="30" t="s">
        <v>144</v>
      </c>
    </row>
    <row r="53" spans="1:15" x14ac:dyDescent="0.2">
      <c r="A53" s="3" t="str">
        <f t="shared" si="4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72</v>
      </c>
      <c r="I53" s="11">
        <f t="shared" si="0"/>
        <v>0</v>
      </c>
      <c r="J53" s="11">
        <f t="shared" si="5"/>
        <v>-1.2410000000000001</v>
      </c>
      <c r="K53" s="11">
        <f t="shared" si="1"/>
        <v>2.8276363636363633</v>
      </c>
      <c r="L53" s="19" t="s">
        <v>93</v>
      </c>
      <c r="M53" s="22">
        <f t="shared" si="2"/>
        <v>97.254528035041687</v>
      </c>
      <c r="N53" s="1">
        <f t="shared" si="3"/>
        <v>2.2512622230333723</v>
      </c>
      <c r="O53" s="30" t="s">
        <v>145</v>
      </c>
    </row>
    <row r="54" spans="1:15" x14ac:dyDescent="0.2">
      <c r="A54" s="3" t="str">
        <f t="shared" si="4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1">
        <f t="shared" si="0"/>
        <v>0</v>
      </c>
      <c r="J54" s="11">
        <f t="shared" si="5"/>
        <v>-1.2410000000000001</v>
      </c>
      <c r="K54" s="11">
        <f t="shared" si="1"/>
        <v>3.2727272727272725</v>
      </c>
      <c r="L54" s="19" t="s">
        <v>93</v>
      </c>
      <c r="M54" s="22">
        <f t="shared" si="2"/>
        <v>97.254528035041687</v>
      </c>
      <c r="N54" s="1">
        <f t="shared" si="3"/>
        <v>1.9450905607008337</v>
      </c>
      <c r="O54" s="32" t="s">
        <v>171</v>
      </c>
    </row>
    <row r="55" spans="1:15" x14ac:dyDescent="0.2">
      <c r="A55" s="3" t="str">
        <f t="shared" si="4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1">
        <f t="shared" si="0"/>
        <v>0</v>
      </c>
      <c r="J55" s="11">
        <f t="shared" si="5"/>
        <v>-1.2410000000000001</v>
      </c>
      <c r="K55" s="11">
        <f t="shared" si="1"/>
        <v>3.2727272727272725</v>
      </c>
      <c r="L55" s="19" t="s">
        <v>93</v>
      </c>
      <c r="M55" s="22">
        <f t="shared" si="2"/>
        <v>97.254528035041687</v>
      </c>
      <c r="N55" s="1">
        <f t="shared" si="3"/>
        <v>1.9450905607008337</v>
      </c>
      <c r="O55" s="30" t="s">
        <v>146</v>
      </c>
    </row>
    <row r="56" spans="1:15" x14ac:dyDescent="0.2">
      <c r="A56" s="3" t="str">
        <f t="shared" si="4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1">
        <f t="shared" si="0"/>
        <v>0.375</v>
      </c>
      <c r="J56" s="11">
        <f t="shared" si="5"/>
        <v>-0.8660000000000001</v>
      </c>
      <c r="K56" s="11">
        <f t="shared" si="1"/>
        <v>4.9090909090909083</v>
      </c>
      <c r="L56" s="19" t="s">
        <v>93</v>
      </c>
      <c r="M56" s="22">
        <f t="shared" si="2"/>
        <v>97.254528035041687</v>
      </c>
      <c r="N56" s="1">
        <f t="shared" si="3"/>
        <v>1.2967270404672224</v>
      </c>
      <c r="O56" s="30" t="s">
        <v>147</v>
      </c>
    </row>
    <row r="57" spans="1:15" x14ac:dyDescent="0.2">
      <c r="A57" s="3" t="str">
        <f t="shared" si="4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1">
        <f t="shared" si="0"/>
        <v>0.375</v>
      </c>
      <c r="J57" s="11">
        <f t="shared" si="5"/>
        <v>-0.4910000000000001</v>
      </c>
      <c r="K57" s="11">
        <f t="shared" si="1"/>
        <v>4.9090909090909083</v>
      </c>
      <c r="L57" s="19" t="s">
        <v>93</v>
      </c>
      <c r="M57" s="22">
        <f t="shared" si="2"/>
        <v>97.254528035041687</v>
      </c>
      <c r="N57" s="1">
        <f t="shared" si="3"/>
        <v>1.2967270404672224</v>
      </c>
      <c r="O57" s="30" t="s">
        <v>148</v>
      </c>
    </row>
    <row r="58" spans="1:15" x14ac:dyDescent="0.2">
      <c r="A58" s="3" t="str">
        <f t="shared" si="4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1">
        <f t="shared" si="0"/>
        <v>0.375</v>
      </c>
      <c r="J58" s="11">
        <f t="shared" si="5"/>
        <v>-0.1160000000000001</v>
      </c>
      <c r="K58" s="11">
        <f t="shared" si="1"/>
        <v>4.9090909090909083</v>
      </c>
      <c r="L58" s="19" t="s">
        <v>93</v>
      </c>
      <c r="M58" s="22">
        <f t="shared" si="2"/>
        <v>97.254528035041687</v>
      </c>
      <c r="N58" s="1">
        <f t="shared" si="3"/>
        <v>1.2967270404672224</v>
      </c>
      <c r="O58" s="30" t="s">
        <v>149</v>
      </c>
    </row>
    <row r="59" spans="1:15" x14ac:dyDescent="0.2">
      <c r="A59" s="3" t="str">
        <f t="shared" si="4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1">
        <f t="shared" si="0"/>
        <v>0.75</v>
      </c>
      <c r="J59" s="11">
        <f t="shared" si="5"/>
        <v>0.6339999999999999</v>
      </c>
      <c r="K59" s="11">
        <f t="shared" si="1"/>
        <v>4.9090909090909083</v>
      </c>
      <c r="L59" s="19" t="s">
        <v>93</v>
      </c>
      <c r="M59" s="22">
        <f t="shared" si="2"/>
        <v>97.254528035041687</v>
      </c>
      <c r="N59" s="1">
        <f t="shared" si="3"/>
        <v>1.2967270404672224</v>
      </c>
      <c r="O59" s="30" t="s">
        <v>150</v>
      </c>
    </row>
    <row r="60" spans="1:15" x14ac:dyDescent="0.2">
      <c r="A60" s="3" t="str">
        <f t="shared" si="4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1">
        <f t="shared" si="0"/>
        <v>0.375</v>
      </c>
      <c r="J60" s="11">
        <f t="shared" si="5"/>
        <v>1.0089999999999999</v>
      </c>
      <c r="K60" s="11">
        <f t="shared" si="1"/>
        <v>4.9090909090909083</v>
      </c>
      <c r="L60" s="19" t="s">
        <v>93</v>
      </c>
      <c r="M60" s="22">
        <f t="shared" si="2"/>
        <v>97.254528035041687</v>
      </c>
      <c r="N60" s="1">
        <f t="shared" si="3"/>
        <v>1.2967270404672224</v>
      </c>
      <c r="O60" s="30" t="s">
        <v>151</v>
      </c>
    </row>
    <row r="61" spans="1:15" ht="17" x14ac:dyDescent="0.2">
      <c r="A61" s="3" t="str">
        <f t="shared" si="4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0" t="s">
        <v>39</v>
      </c>
      <c r="H61" s="3" t="s">
        <v>81</v>
      </c>
      <c r="I61" s="11">
        <f t="shared" si="0"/>
        <v>0</v>
      </c>
      <c r="J61" s="11">
        <f t="shared" si="5"/>
        <v>1.0089999999999999</v>
      </c>
      <c r="K61" s="11">
        <f t="shared" si="1"/>
        <v>4.9090909090909083</v>
      </c>
      <c r="L61" s="19" t="s">
        <v>93</v>
      </c>
      <c r="M61" s="22">
        <f t="shared" si="2"/>
        <v>97.254528035041687</v>
      </c>
      <c r="N61" s="1">
        <f t="shared" si="3"/>
        <v>1.2967270404672224</v>
      </c>
      <c r="O61" s="30" t="s">
        <v>152</v>
      </c>
    </row>
    <row r="62" spans="1:15" x14ac:dyDescent="0.2">
      <c r="A62" s="3" t="str">
        <f t="shared" si="4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1">
        <f t="shared" si="0"/>
        <v>-0.375</v>
      </c>
      <c r="J62" s="11">
        <f t="shared" si="5"/>
        <v>0.6339999999999999</v>
      </c>
      <c r="K62" s="11">
        <f t="shared" si="1"/>
        <v>4.9090909090909083</v>
      </c>
      <c r="L62" s="19" t="s">
        <v>93</v>
      </c>
      <c r="M62" s="22">
        <f t="shared" si="2"/>
        <v>97.254528035041687</v>
      </c>
      <c r="N62" s="1">
        <f t="shared" si="3"/>
        <v>1.2967270404672224</v>
      </c>
      <c r="O62" s="30" t="s">
        <v>153</v>
      </c>
    </row>
    <row r="63" spans="1:15" x14ac:dyDescent="0.2">
      <c r="A63" s="3" t="str">
        <f t="shared" si="4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1">
        <f t="shared" si="0"/>
        <v>-0.75</v>
      </c>
      <c r="J63" s="11">
        <f t="shared" si="5"/>
        <v>-0.1160000000000001</v>
      </c>
      <c r="K63" s="11">
        <f t="shared" si="1"/>
        <v>4.9090909090909083</v>
      </c>
      <c r="L63" s="19" t="s">
        <v>93</v>
      </c>
      <c r="M63" s="22">
        <f t="shared" si="2"/>
        <v>97.254528035041687</v>
      </c>
      <c r="N63" s="1">
        <f t="shared" si="3"/>
        <v>1.2967270404672224</v>
      </c>
      <c r="O63" s="30" t="s">
        <v>154</v>
      </c>
    </row>
    <row r="64" spans="1:15" x14ac:dyDescent="0.2">
      <c r="A64" s="3" t="str">
        <f t="shared" si="4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1">
        <f t="shared" si="0"/>
        <v>-0.75</v>
      </c>
      <c r="J64" s="11">
        <f t="shared" si="5"/>
        <v>-0.8660000000000001</v>
      </c>
      <c r="K64" s="11">
        <f t="shared" si="1"/>
        <v>4.9090909090909083</v>
      </c>
      <c r="L64" s="19" t="s">
        <v>93</v>
      </c>
      <c r="M64" s="22">
        <f t="shared" si="2"/>
        <v>97.254528035041687</v>
      </c>
      <c r="N64" s="1">
        <f t="shared" si="3"/>
        <v>1.2967270404672224</v>
      </c>
      <c r="O64" s="30" t="s">
        <v>155</v>
      </c>
    </row>
    <row r="65" spans="1:15" x14ac:dyDescent="0.2">
      <c r="A65" s="3" t="str">
        <f t="shared" si="4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1">
        <f t="shared" si="0"/>
        <v>-0.375</v>
      </c>
      <c r="J65" s="11">
        <f t="shared" si="5"/>
        <v>-1.2410000000000001</v>
      </c>
      <c r="K65" s="11">
        <f t="shared" si="1"/>
        <v>4.9090909090909083</v>
      </c>
      <c r="L65" s="19" t="s">
        <v>93</v>
      </c>
      <c r="M65" s="22">
        <f t="shared" si="2"/>
        <v>97.254528035041687</v>
      </c>
      <c r="N65" s="1">
        <f t="shared" si="3"/>
        <v>1.2967270404672224</v>
      </c>
      <c r="O65" s="30" t="s">
        <v>156</v>
      </c>
    </row>
    <row r="66" spans="1:15" x14ac:dyDescent="0.2">
      <c r="A66" s="3" t="str">
        <f t="shared" si="4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1">
        <f t="shared" si="0"/>
        <v>0</v>
      </c>
      <c r="J66" s="11">
        <f t="shared" si="5"/>
        <v>-1.2410000000000001</v>
      </c>
      <c r="K66" s="11">
        <f t="shared" si="1"/>
        <v>4.9090909090909083</v>
      </c>
      <c r="L66" s="19" t="s">
        <v>93</v>
      </c>
      <c r="M66" s="22">
        <f t="shared" si="2"/>
        <v>97.254528035041687</v>
      </c>
      <c r="N66" s="1">
        <f t="shared" si="3"/>
        <v>1.2967270404672224</v>
      </c>
      <c r="O66" s="30" t="s">
        <v>157</v>
      </c>
    </row>
    <row r="67" spans="1:15" x14ac:dyDescent="0.2">
      <c r="A67" s="3" t="str">
        <f t="shared" si="4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1">
        <f t="shared" ref="I67:I77" si="6">E67*D67/100</f>
        <v>0</v>
      </c>
      <c r="J67" s="11">
        <f t="shared" si="5"/>
        <v>-1.2410000000000001</v>
      </c>
      <c r="K67" s="11">
        <f t="shared" ref="K67:K77" si="7">D67*(1/(F67*1000/(60*60)))</f>
        <v>4.9090909090909083</v>
      </c>
      <c r="L67" s="19" t="s">
        <v>93</v>
      </c>
      <c r="M67" s="22">
        <f t="shared" ref="M67:M77" si="8">POWER(F67*0.277778,2)/2.4</f>
        <v>97.254528035041687</v>
      </c>
      <c r="N67" s="1">
        <f t="shared" ref="N67:N77" si="9">M67/D67</f>
        <v>1.2967270404672224</v>
      </c>
      <c r="O67" s="32" t="s">
        <v>184</v>
      </c>
    </row>
    <row r="68" spans="1:15" x14ac:dyDescent="0.2">
      <c r="A68" s="3" t="str">
        <f t="shared" si="4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1">
        <f t="shared" si="6"/>
        <v>0</v>
      </c>
      <c r="J68" s="11">
        <f t="shared" ref="J68:J77" si="10">I68+J67</f>
        <v>-1.2410000000000001</v>
      </c>
      <c r="K68" s="11">
        <f t="shared" si="7"/>
        <v>3.2727272727272725</v>
      </c>
      <c r="L68" s="19" t="s">
        <v>93</v>
      </c>
      <c r="M68" s="22">
        <f t="shared" si="8"/>
        <v>97.254528035041687</v>
      </c>
      <c r="N68" s="1">
        <f t="shared" si="9"/>
        <v>1.9450905607008337</v>
      </c>
      <c r="O68" s="32" t="s">
        <v>185</v>
      </c>
    </row>
    <row r="69" spans="1:15" x14ac:dyDescent="0.2">
      <c r="A69" s="3" t="str">
        <f t="shared" si="4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1">
        <f t="shared" si="6"/>
        <v>0</v>
      </c>
      <c r="J69" s="11">
        <f t="shared" si="10"/>
        <v>-1.2410000000000001</v>
      </c>
      <c r="K69" s="11">
        <f t="shared" si="7"/>
        <v>3.2727272727272725</v>
      </c>
      <c r="L69" s="19" t="s">
        <v>93</v>
      </c>
      <c r="M69" s="22">
        <f t="shared" si="8"/>
        <v>97.254528035041687</v>
      </c>
      <c r="N69" s="1">
        <f t="shared" si="9"/>
        <v>1.9450905607008337</v>
      </c>
      <c r="O69" s="30" t="s">
        <v>158</v>
      </c>
    </row>
    <row r="70" spans="1:15" x14ac:dyDescent="0.2">
      <c r="A70" s="3" t="str">
        <f t="shared" si="4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1">
        <f t="shared" si="6"/>
        <v>0</v>
      </c>
      <c r="J70" s="11">
        <f t="shared" si="10"/>
        <v>-1.2410000000000001</v>
      </c>
      <c r="K70" s="11">
        <f t="shared" si="7"/>
        <v>3.2727272727272725</v>
      </c>
      <c r="L70" s="19" t="s">
        <v>93</v>
      </c>
      <c r="M70" s="22">
        <f t="shared" si="8"/>
        <v>97.254528035041687</v>
      </c>
      <c r="N70" s="1">
        <f t="shared" si="9"/>
        <v>1.9450905607008337</v>
      </c>
      <c r="O70" s="30" t="s">
        <v>159</v>
      </c>
    </row>
    <row r="71" spans="1:15" x14ac:dyDescent="0.2">
      <c r="A71" s="3" t="str">
        <f t="shared" ref="A71:A134" si="11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1">
        <f t="shared" si="6"/>
        <v>0</v>
      </c>
      <c r="J71" s="11">
        <f t="shared" si="10"/>
        <v>-1.2410000000000001</v>
      </c>
      <c r="K71" s="11">
        <f t="shared" si="7"/>
        <v>3.2727272727272725</v>
      </c>
      <c r="L71" s="19" t="s">
        <v>93</v>
      </c>
      <c r="M71" s="22">
        <f t="shared" si="8"/>
        <v>97.254528035041687</v>
      </c>
      <c r="N71" s="1">
        <f t="shared" si="9"/>
        <v>1.9450905607008337</v>
      </c>
      <c r="O71" s="30" t="s">
        <v>160</v>
      </c>
    </row>
    <row r="72" spans="1:15" x14ac:dyDescent="0.2">
      <c r="A72" s="3" t="str">
        <f t="shared" si="11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1">
        <f t="shared" si="6"/>
        <v>0</v>
      </c>
      <c r="J72" s="11">
        <f t="shared" si="10"/>
        <v>-1.2410000000000001</v>
      </c>
      <c r="K72" s="11">
        <f t="shared" si="7"/>
        <v>3.2727272727272725</v>
      </c>
      <c r="L72" s="19" t="s">
        <v>93</v>
      </c>
      <c r="M72" s="22">
        <f t="shared" si="8"/>
        <v>97.254528035041687</v>
      </c>
      <c r="N72" s="1">
        <f t="shared" si="9"/>
        <v>1.9450905607008337</v>
      </c>
      <c r="O72" s="32" t="s">
        <v>186</v>
      </c>
    </row>
    <row r="73" spans="1:15" x14ac:dyDescent="0.2">
      <c r="A73" s="3" t="str">
        <f t="shared" si="11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1">
        <f t="shared" si="6"/>
        <v>0</v>
      </c>
      <c r="J73" s="11">
        <f t="shared" si="10"/>
        <v>-1.2410000000000001</v>
      </c>
      <c r="K73" s="11">
        <f t="shared" si="7"/>
        <v>3.2727272727272725</v>
      </c>
      <c r="L73" s="19" t="s">
        <v>93</v>
      </c>
      <c r="M73" s="22">
        <f t="shared" si="8"/>
        <v>97.254528035041687</v>
      </c>
      <c r="N73" s="1">
        <f t="shared" si="9"/>
        <v>1.9450905607008337</v>
      </c>
      <c r="O73" s="32" t="s">
        <v>187</v>
      </c>
    </row>
    <row r="74" spans="1:15" x14ac:dyDescent="0.2">
      <c r="A74" s="3" t="str">
        <f t="shared" si="11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1">
        <f t="shared" si="6"/>
        <v>0</v>
      </c>
      <c r="J74" s="11">
        <f t="shared" si="10"/>
        <v>-1.2410000000000001</v>
      </c>
      <c r="K74" s="11">
        <f t="shared" si="7"/>
        <v>3.2727272727272725</v>
      </c>
      <c r="L74" s="19" t="s">
        <v>93</v>
      </c>
      <c r="M74" s="22">
        <f t="shared" si="8"/>
        <v>97.254528035041687</v>
      </c>
      <c r="N74" s="1">
        <f t="shared" si="9"/>
        <v>1.9450905607008337</v>
      </c>
      <c r="O74" s="30" t="s">
        <v>161</v>
      </c>
    </row>
    <row r="75" spans="1:15" x14ac:dyDescent="0.2">
      <c r="A75" s="3" t="str">
        <f t="shared" si="11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1">
        <f t="shared" si="6"/>
        <v>0</v>
      </c>
      <c r="J75" s="11">
        <f t="shared" si="10"/>
        <v>-1.2410000000000001</v>
      </c>
      <c r="K75" s="11">
        <f t="shared" si="7"/>
        <v>3.2727272727272725</v>
      </c>
      <c r="L75" s="19" t="s">
        <v>93</v>
      </c>
      <c r="M75" s="22">
        <f t="shared" si="8"/>
        <v>97.254528035041687</v>
      </c>
      <c r="N75" s="1">
        <f t="shared" si="9"/>
        <v>1.9450905607008337</v>
      </c>
      <c r="O75" s="30" t="s">
        <v>162</v>
      </c>
    </row>
    <row r="76" spans="1:15" x14ac:dyDescent="0.2">
      <c r="A76" s="3" t="str">
        <f t="shared" si="11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1">
        <f t="shared" si="6"/>
        <v>0</v>
      </c>
      <c r="J76" s="11">
        <f t="shared" si="10"/>
        <v>-1.2410000000000001</v>
      </c>
      <c r="K76" s="11">
        <f t="shared" si="7"/>
        <v>3.2727272727272725</v>
      </c>
      <c r="L76" s="19" t="s">
        <v>93</v>
      </c>
      <c r="M76" s="22">
        <f t="shared" si="8"/>
        <v>97.254528035041687</v>
      </c>
      <c r="N76" s="1">
        <f t="shared" si="9"/>
        <v>1.9450905607008337</v>
      </c>
      <c r="O76" s="30" t="s">
        <v>163</v>
      </c>
    </row>
    <row r="77" spans="1:15" x14ac:dyDescent="0.2">
      <c r="A77" s="3" t="str">
        <f t="shared" si="11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1">
        <f t="shared" si="6"/>
        <v>0</v>
      </c>
      <c r="J77" s="11">
        <f t="shared" si="10"/>
        <v>-1.2410000000000001</v>
      </c>
      <c r="K77" s="11">
        <f t="shared" si="7"/>
        <v>3.2727272727272725</v>
      </c>
      <c r="L77" s="19" t="s">
        <v>93</v>
      </c>
      <c r="M77" s="22">
        <f t="shared" si="8"/>
        <v>97.254528035041687</v>
      </c>
      <c r="N77" s="1">
        <f t="shared" si="9"/>
        <v>1.9450905607008337</v>
      </c>
      <c r="O77" s="32" t="s">
        <v>188</v>
      </c>
    </row>
    <row r="78" spans="1:15" x14ac:dyDescent="0.2">
      <c r="A78" s="3" t="s">
        <v>35</v>
      </c>
      <c r="C78" s="5"/>
      <c r="D78" s="3">
        <f>SUM(D2:D77)*3.28084</f>
        <v>18202.756487999999</v>
      </c>
      <c r="K78" s="24">
        <f>MIN(K2:K77)</f>
        <v>2.5714285714285716</v>
      </c>
    </row>
    <row r="79" spans="1:15" x14ac:dyDescent="0.2">
      <c r="A79" s="3" t="str">
        <f t="shared" si="11"/>
        <v xml:space="preserve"> </v>
      </c>
      <c r="C79" s="5"/>
    </row>
    <row r="80" spans="1:15" x14ac:dyDescent="0.2">
      <c r="A80" s="3" t="str">
        <f t="shared" si="11"/>
        <v xml:space="preserve"> </v>
      </c>
      <c r="C80" s="5"/>
    </row>
    <row r="81" spans="1:5" x14ac:dyDescent="0.2">
      <c r="A81" s="3" t="str">
        <f t="shared" si="11"/>
        <v xml:space="preserve"> </v>
      </c>
      <c r="C81" s="5"/>
    </row>
    <row r="82" spans="1:5" x14ac:dyDescent="0.2">
      <c r="A82" s="3" t="str">
        <f t="shared" si="11"/>
        <v xml:space="preserve"> </v>
      </c>
      <c r="C82" s="5"/>
    </row>
    <row r="83" spans="1:5" x14ac:dyDescent="0.2">
      <c r="A83" s="3" t="str">
        <f t="shared" si="11"/>
        <v xml:space="preserve"> </v>
      </c>
      <c r="C83" s="5"/>
    </row>
    <row r="84" spans="1:5" x14ac:dyDescent="0.2">
      <c r="A84" s="3" t="str">
        <f t="shared" si="11"/>
        <v xml:space="preserve"> </v>
      </c>
      <c r="C84" s="5"/>
    </row>
    <row r="85" spans="1:5" x14ac:dyDescent="0.2">
      <c r="A85" s="3" t="str">
        <f t="shared" si="11"/>
        <v xml:space="preserve"> </v>
      </c>
      <c r="C85" s="5"/>
    </row>
    <row r="86" spans="1:5" x14ac:dyDescent="0.2">
      <c r="A86" s="3" t="str">
        <f t="shared" si="11"/>
        <v xml:space="preserve"> </v>
      </c>
      <c r="C86" s="5"/>
    </row>
    <row r="87" spans="1:5" x14ac:dyDescent="0.2">
      <c r="A87" s="3" t="str">
        <f t="shared" si="11"/>
        <v xml:space="preserve"> </v>
      </c>
      <c r="C87" s="5"/>
      <c r="E87" s="25"/>
    </row>
    <row r="88" spans="1:5" x14ac:dyDescent="0.2">
      <c r="A88" s="3" t="str">
        <f t="shared" si="11"/>
        <v xml:space="preserve"> </v>
      </c>
      <c r="C88" s="5"/>
    </row>
    <row r="89" spans="1:5" x14ac:dyDescent="0.2">
      <c r="A89" s="3" t="str">
        <f t="shared" si="11"/>
        <v xml:space="preserve"> </v>
      </c>
      <c r="C89" s="5"/>
    </row>
    <row r="90" spans="1:5" x14ac:dyDescent="0.2">
      <c r="A90" s="3" t="str">
        <f t="shared" si="11"/>
        <v xml:space="preserve"> </v>
      </c>
      <c r="C90" s="5"/>
    </row>
    <row r="91" spans="1:5" x14ac:dyDescent="0.2">
      <c r="A91" s="3" t="str">
        <f t="shared" si="11"/>
        <v xml:space="preserve"> </v>
      </c>
      <c r="C91" s="5"/>
    </row>
    <row r="92" spans="1:5" x14ac:dyDescent="0.2">
      <c r="A92" s="3" t="str">
        <f t="shared" si="11"/>
        <v xml:space="preserve"> </v>
      </c>
      <c r="C92" s="5"/>
    </row>
    <row r="93" spans="1:5" x14ac:dyDescent="0.2">
      <c r="A93" s="3" t="str">
        <f t="shared" si="11"/>
        <v xml:space="preserve"> </v>
      </c>
      <c r="C93" s="5"/>
    </row>
    <row r="94" spans="1:5" x14ac:dyDescent="0.2">
      <c r="A94" s="3" t="str">
        <f t="shared" si="11"/>
        <v xml:space="preserve"> </v>
      </c>
      <c r="C94" s="5"/>
    </row>
    <row r="95" spans="1:5" x14ac:dyDescent="0.2">
      <c r="A95" s="3" t="str">
        <f t="shared" si="11"/>
        <v xml:space="preserve"> </v>
      </c>
      <c r="C95" s="5"/>
    </row>
    <row r="96" spans="1:5" x14ac:dyDescent="0.2">
      <c r="A96" s="3" t="str">
        <f t="shared" si="11"/>
        <v xml:space="preserve"> </v>
      </c>
      <c r="C96" s="5"/>
    </row>
    <row r="97" spans="1:3" x14ac:dyDescent="0.2">
      <c r="A97" s="3" t="str">
        <f t="shared" si="11"/>
        <v xml:space="preserve"> </v>
      </c>
      <c r="C97" s="5"/>
    </row>
    <row r="98" spans="1:3" x14ac:dyDescent="0.2">
      <c r="A98" s="3" t="str">
        <f t="shared" si="11"/>
        <v xml:space="preserve"> </v>
      </c>
      <c r="C98" s="5"/>
    </row>
    <row r="99" spans="1:3" x14ac:dyDescent="0.2">
      <c r="A99" s="3" t="str">
        <f t="shared" si="11"/>
        <v xml:space="preserve"> </v>
      </c>
      <c r="C99" s="5"/>
    </row>
    <row r="100" spans="1:3" x14ac:dyDescent="0.2">
      <c r="A100" s="3" t="str">
        <f t="shared" si="11"/>
        <v xml:space="preserve"> </v>
      </c>
      <c r="C100" s="5"/>
    </row>
    <row r="101" spans="1:3" x14ac:dyDescent="0.2">
      <c r="A101" s="3" t="str">
        <f t="shared" si="11"/>
        <v xml:space="preserve"> </v>
      </c>
      <c r="C101" s="5"/>
    </row>
    <row r="102" spans="1:3" x14ac:dyDescent="0.2">
      <c r="A102" s="3" t="str">
        <f t="shared" si="11"/>
        <v xml:space="preserve"> </v>
      </c>
      <c r="C102" s="5"/>
    </row>
    <row r="103" spans="1:3" x14ac:dyDescent="0.2">
      <c r="A103" s="3" t="str">
        <f t="shared" si="11"/>
        <v xml:space="preserve"> </v>
      </c>
      <c r="C103" s="5"/>
    </row>
    <row r="104" spans="1:3" x14ac:dyDescent="0.2">
      <c r="A104" s="3" t="str">
        <f t="shared" si="11"/>
        <v xml:space="preserve"> </v>
      </c>
      <c r="C104" s="5"/>
    </row>
    <row r="105" spans="1:3" x14ac:dyDescent="0.2">
      <c r="A105" s="3" t="str">
        <f t="shared" si="11"/>
        <v xml:space="preserve"> </v>
      </c>
      <c r="C105" s="5"/>
    </row>
    <row r="106" spans="1:3" x14ac:dyDescent="0.2">
      <c r="A106" s="3" t="str">
        <f t="shared" si="11"/>
        <v xml:space="preserve"> </v>
      </c>
      <c r="C106" s="5"/>
    </row>
    <row r="107" spans="1:3" x14ac:dyDescent="0.2">
      <c r="A107" s="3" t="str">
        <f t="shared" si="11"/>
        <v xml:space="preserve"> </v>
      </c>
      <c r="C107" s="5"/>
    </row>
    <row r="108" spans="1:3" x14ac:dyDescent="0.2">
      <c r="A108" s="3" t="str">
        <f t="shared" si="11"/>
        <v xml:space="preserve"> </v>
      </c>
      <c r="C108" s="5"/>
    </row>
    <row r="109" spans="1:3" x14ac:dyDescent="0.2">
      <c r="A109" s="3" t="str">
        <f t="shared" si="11"/>
        <v xml:space="preserve"> </v>
      </c>
      <c r="C109" s="5"/>
    </row>
    <row r="110" spans="1:3" x14ac:dyDescent="0.2">
      <c r="A110" s="3" t="str">
        <f t="shared" si="11"/>
        <v xml:space="preserve"> </v>
      </c>
      <c r="C110" s="5"/>
    </row>
    <row r="111" spans="1:3" x14ac:dyDescent="0.2">
      <c r="A111" s="3" t="str">
        <f t="shared" si="11"/>
        <v xml:space="preserve"> </v>
      </c>
      <c r="C111" s="5"/>
    </row>
    <row r="112" spans="1:3" x14ac:dyDescent="0.2">
      <c r="A112" s="3" t="str">
        <f t="shared" si="11"/>
        <v xml:space="preserve"> </v>
      </c>
      <c r="C112" s="5"/>
    </row>
    <row r="113" spans="1:3" x14ac:dyDescent="0.2">
      <c r="A113" s="3" t="str">
        <f t="shared" si="11"/>
        <v xml:space="preserve"> </v>
      </c>
      <c r="C113" s="5"/>
    </row>
    <row r="114" spans="1:3" x14ac:dyDescent="0.2">
      <c r="A114" s="3" t="str">
        <f t="shared" si="11"/>
        <v xml:space="preserve"> </v>
      </c>
      <c r="C114" s="5"/>
    </row>
    <row r="115" spans="1:3" x14ac:dyDescent="0.2">
      <c r="A115" s="3" t="str">
        <f t="shared" si="11"/>
        <v xml:space="preserve"> </v>
      </c>
      <c r="C115" s="5"/>
    </row>
    <row r="116" spans="1:3" x14ac:dyDescent="0.2">
      <c r="A116" s="3" t="str">
        <f t="shared" si="11"/>
        <v xml:space="preserve"> </v>
      </c>
      <c r="C116" s="5"/>
    </row>
    <row r="117" spans="1:3" x14ac:dyDescent="0.2">
      <c r="A117" s="3" t="str">
        <f t="shared" si="11"/>
        <v xml:space="preserve"> </v>
      </c>
      <c r="C117" s="5"/>
    </row>
    <row r="118" spans="1:3" x14ac:dyDescent="0.2">
      <c r="A118" s="3" t="str">
        <f t="shared" si="11"/>
        <v xml:space="preserve"> </v>
      </c>
      <c r="C118" s="5"/>
    </row>
    <row r="119" spans="1:3" x14ac:dyDescent="0.2">
      <c r="A119" s="3" t="str">
        <f t="shared" si="11"/>
        <v xml:space="preserve"> </v>
      </c>
      <c r="C119" s="5"/>
    </row>
    <row r="120" spans="1:3" x14ac:dyDescent="0.2">
      <c r="A120" s="3" t="str">
        <f t="shared" si="11"/>
        <v xml:space="preserve"> </v>
      </c>
      <c r="C120" s="5"/>
    </row>
    <row r="121" spans="1:3" x14ac:dyDescent="0.2">
      <c r="A121" s="3" t="str">
        <f t="shared" si="11"/>
        <v xml:space="preserve"> </v>
      </c>
      <c r="C121" s="5"/>
    </row>
    <row r="122" spans="1:3" x14ac:dyDescent="0.2">
      <c r="A122" s="3" t="str">
        <f t="shared" si="11"/>
        <v xml:space="preserve"> </v>
      </c>
      <c r="C122" s="5"/>
    </row>
    <row r="123" spans="1:3" x14ac:dyDescent="0.2">
      <c r="A123" s="3" t="str">
        <f t="shared" si="11"/>
        <v xml:space="preserve"> </v>
      </c>
      <c r="C123" s="5"/>
    </row>
    <row r="124" spans="1:3" x14ac:dyDescent="0.2">
      <c r="A124" s="3" t="str">
        <f t="shared" si="11"/>
        <v xml:space="preserve"> </v>
      </c>
      <c r="C124" s="5"/>
    </row>
    <row r="125" spans="1:3" x14ac:dyDescent="0.2">
      <c r="A125" s="3" t="str">
        <f t="shared" si="11"/>
        <v xml:space="preserve"> </v>
      </c>
      <c r="C125" s="5"/>
    </row>
    <row r="126" spans="1:3" x14ac:dyDescent="0.2">
      <c r="A126" s="3" t="str">
        <f t="shared" si="11"/>
        <v xml:space="preserve"> </v>
      </c>
      <c r="C126" s="5"/>
    </row>
    <row r="127" spans="1:3" x14ac:dyDescent="0.2">
      <c r="A127" s="3" t="str">
        <f t="shared" si="11"/>
        <v xml:space="preserve"> </v>
      </c>
      <c r="C127" s="5"/>
    </row>
    <row r="128" spans="1:3" x14ac:dyDescent="0.2">
      <c r="A128" s="3" t="str">
        <f t="shared" si="11"/>
        <v xml:space="preserve"> </v>
      </c>
      <c r="C128" s="5"/>
    </row>
    <row r="129" spans="1:3" x14ac:dyDescent="0.2">
      <c r="A129" s="3" t="str">
        <f t="shared" si="11"/>
        <v xml:space="preserve"> </v>
      </c>
      <c r="C129" s="5"/>
    </row>
    <row r="130" spans="1:3" x14ac:dyDescent="0.2">
      <c r="A130" s="3" t="str">
        <f t="shared" si="11"/>
        <v xml:space="preserve"> </v>
      </c>
      <c r="C130" s="5"/>
    </row>
    <row r="131" spans="1:3" x14ac:dyDescent="0.2">
      <c r="A131" s="3" t="str">
        <f t="shared" si="11"/>
        <v xml:space="preserve"> </v>
      </c>
      <c r="C131" s="5"/>
    </row>
    <row r="132" spans="1:3" x14ac:dyDescent="0.2">
      <c r="A132" s="3" t="str">
        <f t="shared" si="11"/>
        <v xml:space="preserve"> </v>
      </c>
      <c r="C132" s="5"/>
    </row>
    <row r="133" spans="1:3" x14ac:dyDescent="0.2">
      <c r="A133" s="3" t="str">
        <f t="shared" si="11"/>
        <v xml:space="preserve"> </v>
      </c>
      <c r="C133" s="5"/>
    </row>
    <row r="134" spans="1:3" x14ac:dyDescent="0.2">
      <c r="A134" s="3" t="str">
        <f t="shared" si="11"/>
        <v xml:space="preserve"> </v>
      </c>
      <c r="C134" s="5"/>
    </row>
    <row r="135" spans="1:3" x14ac:dyDescent="0.2">
      <c r="A135" s="3" t="str">
        <f t="shared" ref="A135:A154" si="12">A134</f>
        <v xml:space="preserve"> </v>
      </c>
      <c r="C135" s="5"/>
    </row>
    <row r="136" spans="1:3" x14ac:dyDescent="0.2">
      <c r="A136" s="3" t="str">
        <f t="shared" si="12"/>
        <v xml:space="preserve"> </v>
      </c>
      <c r="C136" s="5"/>
    </row>
    <row r="137" spans="1:3" x14ac:dyDescent="0.2">
      <c r="A137" s="3" t="str">
        <f t="shared" si="12"/>
        <v xml:space="preserve"> </v>
      </c>
      <c r="C137" s="5"/>
    </row>
    <row r="138" spans="1:3" x14ac:dyDescent="0.2">
      <c r="A138" s="3" t="str">
        <f t="shared" si="12"/>
        <v xml:space="preserve"> </v>
      </c>
      <c r="C138" s="5"/>
    </row>
    <row r="139" spans="1:3" x14ac:dyDescent="0.2">
      <c r="A139" s="3" t="str">
        <f t="shared" si="12"/>
        <v xml:space="preserve"> </v>
      </c>
      <c r="C139" s="5"/>
    </row>
    <row r="140" spans="1:3" x14ac:dyDescent="0.2">
      <c r="A140" s="3" t="str">
        <f t="shared" si="12"/>
        <v xml:space="preserve"> </v>
      </c>
      <c r="C140" s="5"/>
    </row>
    <row r="141" spans="1:3" x14ac:dyDescent="0.2">
      <c r="A141" s="3" t="str">
        <f t="shared" si="12"/>
        <v xml:space="preserve"> </v>
      </c>
      <c r="C141" s="5"/>
    </row>
    <row r="142" spans="1:3" x14ac:dyDescent="0.2">
      <c r="A142" s="3" t="str">
        <f t="shared" si="12"/>
        <v xml:space="preserve"> </v>
      </c>
      <c r="C142" s="5"/>
    </row>
    <row r="143" spans="1:3" x14ac:dyDescent="0.2">
      <c r="A143" s="3" t="str">
        <f t="shared" si="12"/>
        <v xml:space="preserve"> </v>
      </c>
      <c r="C143" s="5"/>
    </row>
    <row r="144" spans="1:3" x14ac:dyDescent="0.2">
      <c r="A144" s="3" t="str">
        <f t="shared" si="12"/>
        <v xml:space="preserve"> </v>
      </c>
      <c r="C144" s="5"/>
    </row>
    <row r="145" spans="1:3" x14ac:dyDescent="0.2">
      <c r="A145" s="3" t="str">
        <f t="shared" si="12"/>
        <v xml:space="preserve"> </v>
      </c>
      <c r="C145" s="5"/>
    </row>
    <row r="146" spans="1:3" x14ac:dyDescent="0.2">
      <c r="A146" s="3" t="str">
        <f t="shared" si="12"/>
        <v xml:space="preserve"> </v>
      </c>
      <c r="C146" s="5"/>
    </row>
    <row r="147" spans="1:3" x14ac:dyDescent="0.2">
      <c r="A147" s="3" t="str">
        <f t="shared" si="12"/>
        <v xml:space="preserve"> </v>
      </c>
      <c r="C147" s="5"/>
    </row>
    <row r="148" spans="1:3" x14ac:dyDescent="0.2">
      <c r="A148" s="3" t="str">
        <f t="shared" si="12"/>
        <v xml:space="preserve"> </v>
      </c>
      <c r="C148" s="5"/>
    </row>
    <row r="149" spans="1:3" x14ac:dyDescent="0.2">
      <c r="A149" s="3" t="str">
        <f t="shared" si="12"/>
        <v xml:space="preserve"> </v>
      </c>
      <c r="C149" s="5"/>
    </row>
    <row r="150" spans="1:3" x14ac:dyDescent="0.2">
      <c r="A150" s="3" t="str">
        <f t="shared" si="12"/>
        <v xml:space="preserve"> </v>
      </c>
      <c r="C150" s="5"/>
    </row>
    <row r="151" spans="1:3" x14ac:dyDescent="0.2">
      <c r="A151" s="3" t="str">
        <f t="shared" si="12"/>
        <v xml:space="preserve"> </v>
      </c>
      <c r="C151" s="5"/>
    </row>
    <row r="152" spans="1:3" x14ac:dyDescent="0.2">
      <c r="A152" s="3" t="str">
        <f t="shared" si="12"/>
        <v xml:space="preserve"> </v>
      </c>
      <c r="C152" s="5"/>
    </row>
    <row r="153" spans="1:3" x14ac:dyDescent="0.2">
      <c r="A153" s="3" t="str">
        <f t="shared" si="12"/>
        <v xml:space="preserve"> </v>
      </c>
      <c r="C153" s="5"/>
    </row>
    <row r="154" spans="1:3" x14ac:dyDescent="0.2">
      <c r="A154" s="3" t="str">
        <f t="shared" si="12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4"/>
  <sheetViews>
    <sheetView tabSelected="1" zoomScaleNormal="120" workbookViewId="0">
      <pane ySplit="1" topLeftCell="A2" activePane="bottomLeft" state="frozen"/>
      <selection pane="bottomLeft" activeCell="M30" sqref="M30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1" width="8.83203125" style="1"/>
    <col min="12" max="12" width="12" style="1" bestFit="1" customWidth="1"/>
    <col min="13" max="13" width="11.5" style="1" customWidth="1"/>
    <col min="14" max="14" width="8.83203125" style="1"/>
    <col min="15" max="15" width="8.83203125" style="28"/>
    <col min="16" max="16384" width="8.83203125" style="1"/>
  </cols>
  <sheetData>
    <row r="1" spans="1:15" ht="38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79</v>
      </c>
      <c r="I1" s="7" t="s">
        <v>36</v>
      </c>
      <c r="J1" s="7" t="s">
        <v>37</v>
      </c>
      <c r="K1" s="7" t="s">
        <v>76</v>
      </c>
      <c r="L1" s="20" t="s">
        <v>86</v>
      </c>
      <c r="M1" s="7" t="s">
        <v>97</v>
      </c>
      <c r="N1" s="7" t="s">
        <v>96</v>
      </c>
      <c r="O1" s="26" t="s">
        <v>99</v>
      </c>
    </row>
    <row r="2" spans="1:15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4">
        <f>D2*(1/(F2*1000/(60*60)))</f>
        <v>8</v>
      </c>
      <c r="L2" s="19" t="s">
        <v>94</v>
      </c>
      <c r="M2" s="1">
        <f>POWER(F2*0.277778,2)/2.4</f>
        <v>65.104270833375026</v>
      </c>
      <c r="N2" s="1">
        <f>M2/D2</f>
        <v>0.65104270833375022</v>
      </c>
      <c r="O2" s="33" t="s">
        <v>189</v>
      </c>
    </row>
    <row r="3" spans="1:15" ht="17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0" t="s">
        <v>47</v>
      </c>
      <c r="H3" s="3" t="s">
        <v>80</v>
      </c>
      <c r="I3" s="3">
        <f t="shared" ref="I3:I66" si="0">E3*D3/100</f>
        <v>1</v>
      </c>
      <c r="J3" s="3">
        <f>I3+J2</f>
        <v>1.5</v>
      </c>
      <c r="K3" s="14">
        <f t="shared" ref="K3:K65" si="1">D3*(1/(F3*1000/(60*60)))</f>
        <v>8</v>
      </c>
      <c r="L3" s="19" t="s">
        <v>94</v>
      </c>
      <c r="M3" s="1">
        <f t="shared" ref="M3:M66" si="2">POWER(F3*0.277778,2)/2.4</f>
        <v>65.104270833375026</v>
      </c>
      <c r="N3" s="1">
        <f t="shared" ref="N3:N66" si="3">M3/D3</f>
        <v>0.65104270833375022</v>
      </c>
      <c r="O3" s="33" t="s">
        <v>199</v>
      </c>
    </row>
    <row r="4" spans="1:15" x14ac:dyDescent="0.2">
      <c r="A4" s="3" t="str">
        <f t="shared" ref="A4:A70" si="4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0"/>
        <v>1.5</v>
      </c>
      <c r="J4" s="3">
        <f t="shared" ref="J4:J67" si="5">I4+J3</f>
        <v>3</v>
      </c>
      <c r="K4" s="14">
        <f t="shared" si="1"/>
        <v>8</v>
      </c>
      <c r="L4" s="21" t="s">
        <v>94</v>
      </c>
      <c r="M4" s="1">
        <f t="shared" si="2"/>
        <v>65.104270833375026</v>
      </c>
      <c r="N4" s="1">
        <f t="shared" si="3"/>
        <v>0.65104270833375022</v>
      </c>
      <c r="O4" s="33" t="s">
        <v>200</v>
      </c>
    </row>
    <row r="5" spans="1:15" x14ac:dyDescent="0.2">
      <c r="A5" s="3" t="str">
        <f t="shared" si="4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0"/>
        <v>2</v>
      </c>
      <c r="J5" s="3">
        <f t="shared" si="5"/>
        <v>5</v>
      </c>
      <c r="K5" s="14">
        <f t="shared" si="1"/>
        <v>8</v>
      </c>
      <c r="L5" s="19" t="s">
        <v>94</v>
      </c>
      <c r="M5" s="1">
        <f t="shared" si="2"/>
        <v>65.104270833375026</v>
      </c>
      <c r="N5" s="1">
        <f t="shared" si="3"/>
        <v>0.65104270833375022</v>
      </c>
      <c r="O5" s="33" t="s">
        <v>190</v>
      </c>
    </row>
    <row r="6" spans="1:15" x14ac:dyDescent="0.2">
      <c r="A6" s="3" t="str">
        <f t="shared" si="4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0"/>
        <v>3</v>
      </c>
      <c r="J6" s="3">
        <f t="shared" si="5"/>
        <v>8</v>
      </c>
      <c r="K6" s="14">
        <f t="shared" si="1"/>
        <v>8</v>
      </c>
      <c r="L6" s="19" t="s">
        <v>94</v>
      </c>
      <c r="M6" s="1">
        <f t="shared" si="2"/>
        <v>65.104270833375026</v>
      </c>
      <c r="N6" s="1">
        <f t="shared" si="3"/>
        <v>0.65104270833375022</v>
      </c>
      <c r="O6" s="33" t="s">
        <v>191</v>
      </c>
    </row>
    <row r="7" spans="1:15" x14ac:dyDescent="0.2">
      <c r="A7" s="3" t="str">
        <f t="shared" si="4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0"/>
        <v>4</v>
      </c>
      <c r="J7" s="3">
        <f t="shared" si="5"/>
        <v>12</v>
      </c>
      <c r="K7" s="14">
        <f t="shared" si="1"/>
        <v>8</v>
      </c>
      <c r="L7" s="19" t="s">
        <v>94</v>
      </c>
      <c r="M7" s="1">
        <f t="shared" si="2"/>
        <v>65.104270833375026</v>
      </c>
      <c r="N7" s="1">
        <f t="shared" si="3"/>
        <v>0.65104270833375022</v>
      </c>
      <c r="O7" s="33" t="s">
        <v>192</v>
      </c>
    </row>
    <row r="8" spans="1:15" x14ac:dyDescent="0.2">
      <c r="A8" s="3" t="str">
        <f t="shared" si="4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0"/>
      <c r="I8" s="3">
        <f t="shared" si="0"/>
        <v>5</v>
      </c>
      <c r="J8" s="3">
        <f t="shared" si="5"/>
        <v>17</v>
      </c>
      <c r="K8" s="14">
        <f t="shared" si="1"/>
        <v>8</v>
      </c>
      <c r="L8" s="19" t="s">
        <v>94</v>
      </c>
      <c r="M8" s="1">
        <f t="shared" si="2"/>
        <v>65.104270833375026</v>
      </c>
      <c r="N8" s="1">
        <f t="shared" si="3"/>
        <v>0.65104270833375022</v>
      </c>
      <c r="O8" s="33" t="s">
        <v>193</v>
      </c>
    </row>
    <row r="9" spans="1:15" x14ac:dyDescent="0.2">
      <c r="A9" s="3" t="str">
        <f t="shared" si="4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0"/>
        <v>0</v>
      </c>
      <c r="J9" s="3">
        <f t="shared" si="5"/>
        <v>17</v>
      </c>
      <c r="K9" s="14">
        <f t="shared" si="1"/>
        <v>8</v>
      </c>
      <c r="L9" s="19" t="s">
        <v>94</v>
      </c>
      <c r="M9" s="1">
        <f t="shared" si="2"/>
        <v>65.104270833375026</v>
      </c>
      <c r="N9" s="1">
        <f t="shared" si="3"/>
        <v>0.65104270833375022</v>
      </c>
      <c r="O9" s="33" t="s">
        <v>194</v>
      </c>
    </row>
    <row r="10" spans="1:15" ht="17" x14ac:dyDescent="0.2">
      <c r="A10" s="3" t="str">
        <f t="shared" si="4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0" t="s">
        <v>48</v>
      </c>
      <c r="H10" s="3" t="s">
        <v>80</v>
      </c>
      <c r="I10" s="3">
        <f t="shared" si="0"/>
        <v>-5</v>
      </c>
      <c r="J10" s="3">
        <f t="shared" si="5"/>
        <v>12</v>
      </c>
      <c r="K10" s="14">
        <f t="shared" si="1"/>
        <v>8</v>
      </c>
      <c r="L10" s="19" t="s">
        <v>94</v>
      </c>
      <c r="M10" s="1">
        <f t="shared" si="2"/>
        <v>65.104270833375026</v>
      </c>
      <c r="N10" s="1">
        <f t="shared" si="3"/>
        <v>0.65104270833375022</v>
      </c>
      <c r="O10" s="33" t="s">
        <v>195</v>
      </c>
    </row>
    <row r="11" spans="1:15" x14ac:dyDescent="0.2">
      <c r="A11" s="3" t="str">
        <f t="shared" si="4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0"/>
        <v>-4.5</v>
      </c>
      <c r="J11" s="3">
        <f t="shared" si="5"/>
        <v>7.5</v>
      </c>
      <c r="K11" s="14">
        <f t="shared" si="1"/>
        <v>8</v>
      </c>
      <c r="L11" s="19" t="s">
        <v>94</v>
      </c>
      <c r="M11" s="1">
        <f t="shared" si="2"/>
        <v>65.104270833375026</v>
      </c>
      <c r="N11" s="1">
        <f t="shared" si="3"/>
        <v>0.65104270833375022</v>
      </c>
      <c r="O11" s="33" t="s">
        <v>196</v>
      </c>
    </row>
    <row r="12" spans="1:15" x14ac:dyDescent="0.2">
      <c r="A12" s="3" t="str">
        <f t="shared" si="4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0"/>
        <v>-4</v>
      </c>
      <c r="J12" s="3">
        <f t="shared" si="5"/>
        <v>3.5</v>
      </c>
      <c r="K12" s="14">
        <f t="shared" si="1"/>
        <v>8</v>
      </c>
      <c r="L12" s="19" t="s">
        <v>94</v>
      </c>
      <c r="M12" s="1">
        <f t="shared" si="2"/>
        <v>65.104270833375026</v>
      </c>
      <c r="N12" s="1">
        <f t="shared" si="3"/>
        <v>0.65104270833375022</v>
      </c>
      <c r="O12" s="33" t="s">
        <v>197</v>
      </c>
    </row>
    <row r="13" spans="1:15" x14ac:dyDescent="0.2">
      <c r="A13" s="3" t="str">
        <f t="shared" si="4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61</v>
      </c>
      <c r="I13" s="3">
        <f t="shared" si="0"/>
        <v>-3</v>
      </c>
      <c r="J13" s="3">
        <f t="shared" si="5"/>
        <v>0.5</v>
      </c>
      <c r="K13" s="14">
        <f t="shared" si="1"/>
        <v>8</v>
      </c>
      <c r="L13" s="19" t="s">
        <v>94</v>
      </c>
      <c r="M13" s="1">
        <f t="shared" si="2"/>
        <v>65.104270833375026</v>
      </c>
      <c r="N13" s="1">
        <f t="shared" si="3"/>
        <v>0.65104270833375022</v>
      </c>
      <c r="O13" s="33" t="s">
        <v>198</v>
      </c>
    </row>
    <row r="14" spans="1:15" x14ac:dyDescent="0.2">
      <c r="A14" s="3" t="str">
        <f t="shared" si="4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5"/>
        <v>0.5</v>
      </c>
      <c r="K14" s="14">
        <f t="shared" si="1"/>
        <v>7.7142857142857153</v>
      </c>
      <c r="L14" s="19" t="s">
        <v>93</v>
      </c>
      <c r="M14" s="1">
        <f t="shared" si="2"/>
        <v>157.53626028816672</v>
      </c>
      <c r="N14" s="1">
        <f t="shared" si="3"/>
        <v>1.0502417352544449</v>
      </c>
      <c r="O14" s="33" t="s">
        <v>111</v>
      </c>
    </row>
    <row r="15" spans="1:15" x14ac:dyDescent="0.2">
      <c r="A15" s="3" t="str">
        <f t="shared" si="4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5"/>
        <v>0.5</v>
      </c>
      <c r="K15" s="14">
        <f t="shared" si="1"/>
        <v>7.7142857142857153</v>
      </c>
      <c r="L15" s="19" t="s">
        <v>93</v>
      </c>
      <c r="M15" s="1">
        <f t="shared" si="2"/>
        <v>157.53626028816672</v>
      </c>
      <c r="N15" s="1">
        <f t="shared" si="3"/>
        <v>1.0502417352544449</v>
      </c>
      <c r="O15" s="27" t="s">
        <v>112</v>
      </c>
    </row>
    <row r="16" spans="1:15" x14ac:dyDescent="0.2">
      <c r="A16" s="3" t="str">
        <f t="shared" si="4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5"/>
        <v>0.5</v>
      </c>
      <c r="K16" s="14">
        <f t="shared" si="1"/>
        <v>7.7142857142857153</v>
      </c>
      <c r="L16" s="19" t="s">
        <v>93</v>
      </c>
      <c r="M16" s="1">
        <f t="shared" si="2"/>
        <v>157.53626028816672</v>
      </c>
      <c r="N16" s="1">
        <f t="shared" si="3"/>
        <v>1.0502417352544449</v>
      </c>
      <c r="O16" s="27" t="s">
        <v>164</v>
      </c>
    </row>
    <row r="17" spans="1:15" ht="17" x14ac:dyDescent="0.2">
      <c r="A17" s="3" t="str">
        <f t="shared" si="4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0" t="s">
        <v>22</v>
      </c>
      <c r="H17" s="3" t="s">
        <v>81</v>
      </c>
      <c r="I17" s="3">
        <f t="shared" si="0"/>
        <v>0</v>
      </c>
      <c r="J17" s="3">
        <f t="shared" si="5"/>
        <v>0.5</v>
      </c>
      <c r="K17" s="14">
        <f t="shared" si="1"/>
        <v>7.7142857142857153</v>
      </c>
      <c r="L17" s="19" t="s">
        <v>93</v>
      </c>
      <c r="M17" s="1">
        <f t="shared" si="2"/>
        <v>157.53626028816672</v>
      </c>
      <c r="N17" s="1">
        <f t="shared" si="3"/>
        <v>1.0502417352544449</v>
      </c>
      <c r="O17" s="27" t="s">
        <v>165</v>
      </c>
    </row>
    <row r="18" spans="1:15" x14ac:dyDescent="0.2">
      <c r="A18" s="3" t="str">
        <f t="shared" si="4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5"/>
        <v>0.5</v>
      </c>
      <c r="K18" s="14">
        <f t="shared" si="1"/>
        <v>9</v>
      </c>
      <c r="L18" s="19" t="s">
        <v>93</v>
      </c>
      <c r="M18" s="1">
        <f t="shared" si="2"/>
        <v>115.74092592600003</v>
      </c>
      <c r="N18" s="1">
        <f t="shared" si="3"/>
        <v>0.77160617284000022</v>
      </c>
      <c r="O18" s="27" t="s">
        <v>123</v>
      </c>
    </row>
    <row r="19" spans="1:15" x14ac:dyDescent="0.2">
      <c r="A19" s="3" t="str">
        <f t="shared" si="4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5"/>
        <v>0.5</v>
      </c>
      <c r="K19" s="14">
        <f t="shared" si="1"/>
        <v>9</v>
      </c>
      <c r="L19" s="19" t="s">
        <v>93</v>
      </c>
      <c r="M19" s="1">
        <f t="shared" si="2"/>
        <v>115.74092592600003</v>
      </c>
      <c r="N19" s="1">
        <f t="shared" si="3"/>
        <v>0.77160617284000022</v>
      </c>
      <c r="O19" s="27" t="s">
        <v>114</v>
      </c>
    </row>
    <row r="20" spans="1:15" ht="17" x14ac:dyDescent="0.2">
      <c r="A20" s="3" t="str">
        <f t="shared" si="4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59</v>
      </c>
      <c r="I20" s="3">
        <f t="shared" si="0"/>
        <v>0</v>
      </c>
      <c r="J20" s="3">
        <f t="shared" si="5"/>
        <v>0.5</v>
      </c>
      <c r="K20" s="14">
        <f t="shared" si="1"/>
        <v>9</v>
      </c>
      <c r="L20" s="19" t="s">
        <v>93</v>
      </c>
      <c r="M20" s="1">
        <f t="shared" si="2"/>
        <v>115.74092592600003</v>
      </c>
      <c r="N20" s="1">
        <f t="shared" si="3"/>
        <v>0.77160617284000022</v>
      </c>
      <c r="O20" s="27" t="s">
        <v>115</v>
      </c>
    </row>
    <row r="21" spans="1:15" x14ac:dyDescent="0.2">
      <c r="A21" s="3" t="str">
        <f t="shared" si="4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5"/>
        <v>0.5</v>
      </c>
      <c r="K21" s="14">
        <f t="shared" si="1"/>
        <v>9</v>
      </c>
      <c r="L21" s="19" t="s">
        <v>93</v>
      </c>
      <c r="M21" s="1">
        <f t="shared" si="2"/>
        <v>115.74092592600003</v>
      </c>
      <c r="N21" s="1">
        <f t="shared" si="3"/>
        <v>0.77160617284000022</v>
      </c>
      <c r="O21" s="27" t="s">
        <v>116</v>
      </c>
    </row>
    <row r="22" spans="1:15" x14ac:dyDescent="0.2">
      <c r="A22" s="3" t="str">
        <f t="shared" si="4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5"/>
        <v>0.5</v>
      </c>
      <c r="K22" s="14">
        <f t="shared" si="1"/>
        <v>15.428571428571431</v>
      </c>
      <c r="L22" s="19" t="s">
        <v>93</v>
      </c>
      <c r="M22" s="1">
        <f t="shared" si="2"/>
        <v>157.53626028816672</v>
      </c>
      <c r="N22" s="1">
        <f t="shared" si="3"/>
        <v>0.52512086762722243</v>
      </c>
      <c r="O22" s="27" t="s">
        <v>117</v>
      </c>
    </row>
    <row r="23" spans="1:15" ht="17" x14ac:dyDescent="0.2">
      <c r="A23" s="3" t="str">
        <f t="shared" si="4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49</v>
      </c>
      <c r="H23" s="3" t="s">
        <v>81</v>
      </c>
      <c r="I23" s="3">
        <f t="shared" si="0"/>
        <v>0</v>
      </c>
      <c r="J23" s="3">
        <f t="shared" si="5"/>
        <v>0.5</v>
      </c>
      <c r="K23" s="14">
        <f t="shared" si="1"/>
        <v>15.428571428571431</v>
      </c>
      <c r="L23" s="19" t="s">
        <v>93</v>
      </c>
      <c r="M23" s="1">
        <f t="shared" si="2"/>
        <v>157.53626028816672</v>
      </c>
      <c r="N23" s="1">
        <f t="shared" si="3"/>
        <v>0.52512086762722243</v>
      </c>
      <c r="O23" s="27" t="s">
        <v>118</v>
      </c>
    </row>
    <row r="24" spans="1:15" x14ac:dyDescent="0.2">
      <c r="A24" s="3" t="str">
        <f t="shared" si="4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5"/>
        <v>0.5</v>
      </c>
      <c r="K24" s="14">
        <f t="shared" si="1"/>
        <v>15.428571428571431</v>
      </c>
      <c r="L24" s="19" t="s">
        <v>93</v>
      </c>
      <c r="M24" s="1">
        <f t="shared" si="2"/>
        <v>157.53626028816672</v>
      </c>
      <c r="N24" s="1">
        <f t="shared" si="3"/>
        <v>0.52512086762722243</v>
      </c>
      <c r="O24" s="27" t="s">
        <v>119</v>
      </c>
    </row>
    <row r="25" spans="1:15" x14ac:dyDescent="0.2">
      <c r="A25" s="3" t="str">
        <f t="shared" si="4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5"/>
        <v>0.5</v>
      </c>
      <c r="K25" s="14">
        <f t="shared" si="1"/>
        <v>15.428571428571431</v>
      </c>
      <c r="L25" s="19" t="s">
        <v>93</v>
      </c>
      <c r="M25" s="1">
        <f t="shared" si="2"/>
        <v>157.53626028816672</v>
      </c>
      <c r="N25" s="1">
        <f t="shared" si="3"/>
        <v>0.52512086762722243</v>
      </c>
      <c r="O25" s="27" t="s">
        <v>120</v>
      </c>
    </row>
    <row r="26" spans="1:15" x14ac:dyDescent="0.2">
      <c r="A26" s="3" t="str">
        <f t="shared" si="4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5"/>
        <v>0.5</v>
      </c>
      <c r="K26" s="14">
        <f t="shared" si="1"/>
        <v>10.285714285714286</v>
      </c>
      <c r="L26" s="19" t="s">
        <v>93</v>
      </c>
      <c r="M26" s="1">
        <f t="shared" si="2"/>
        <v>157.53626028816672</v>
      </c>
      <c r="N26" s="1">
        <f t="shared" si="3"/>
        <v>0.78768130144083359</v>
      </c>
      <c r="O26" s="27" t="s">
        <v>121</v>
      </c>
    </row>
    <row r="27" spans="1:15" x14ac:dyDescent="0.2">
      <c r="A27" s="3" t="str">
        <f t="shared" si="4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5"/>
        <v>0.5</v>
      </c>
      <c r="K27" s="14">
        <f t="shared" si="1"/>
        <v>5.1428571428571432</v>
      </c>
      <c r="L27" s="19" t="s">
        <v>93</v>
      </c>
      <c r="M27" s="1">
        <f t="shared" si="2"/>
        <v>157.53626028816672</v>
      </c>
      <c r="N27" s="1">
        <f t="shared" si="3"/>
        <v>1.5753626028816672</v>
      </c>
      <c r="O27" s="27" t="s">
        <v>122</v>
      </c>
    </row>
    <row r="28" spans="1:15" x14ac:dyDescent="0.2">
      <c r="A28" s="3" t="str">
        <f t="shared" si="4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0"/>
        <v>0</v>
      </c>
      <c r="J28" s="3">
        <f t="shared" si="5"/>
        <v>0.5</v>
      </c>
      <c r="K28" s="14">
        <f t="shared" si="1"/>
        <v>6</v>
      </c>
      <c r="L28" s="19" t="s">
        <v>93</v>
      </c>
      <c r="M28" s="1">
        <f t="shared" si="2"/>
        <v>28.935231481500008</v>
      </c>
      <c r="N28" s="1">
        <f t="shared" si="3"/>
        <v>0.57870462963000013</v>
      </c>
      <c r="O28" s="27" t="s">
        <v>166</v>
      </c>
    </row>
    <row r="29" spans="1:15" x14ac:dyDescent="0.2">
      <c r="A29" s="3" t="str">
        <f t="shared" si="4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0"/>
        <v>0</v>
      </c>
      <c r="J29" s="3">
        <f t="shared" si="5"/>
        <v>0.5</v>
      </c>
      <c r="K29" s="14">
        <f t="shared" si="1"/>
        <v>6</v>
      </c>
      <c r="L29" s="19" t="s">
        <v>93</v>
      </c>
      <c r="M29" s="1">
        <f t="shared" si="2"/>
        <v>28.935231481500008</v>
      </c>
      <c r="N29" s="1">
        <f t="shared" si="3"/>
        <v>0.57870462963000013</v>
      </c>
      <c r="O29" s="27" t="s">
        <v>167</v>
      </c>
    </row>
    <row r="30" spans="1:15" x14ac:dyDescent="0.2">
      <c r="A30" s="3" t="str">
        <f t="shared" si="4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75</v>
      </c>
      <c r="I30" s="3">
        <f t="shared" si="0"/>
        <v>0</v>
      </c>
      <c r="J30" s="3">
        <f t="shared" si="5"/>
        <v>0.5</v>
      </c>
      <c r="K30" s="14">
        <f t="shared" si="1"/>
        <v>6</v>
      </c>
      <c r="L30" s="39" t="s">
        <v>93</v>
      </c>
      <c r="M30" s="1">
        <f t="shared" si="2"/>
        <v>28.935231481500008</v>
      </c>
      <c r="N30" s="1">
        <f t="shared" si="3"/>
        <v>0.57870462963000013</v>
      </c>
      <c r="O30" s="33" t="s">
        <v>125</v>
      </c>
    </row>
    <row r="31" spans="1:15" x14ac:dyDescent="0.2">
      <c r="A31" s="3" t="str">
        <f t="shared" si="4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0"/>
        <v>0</v>
      </c>
      <c r="J31" s="3">
        <f t="shared" si="5"/>
        <v>0.5</v>
      </c>
      <c r="K31" s="14">
        <f t="shared" si="1"/>
        <v>6</v>
      </c>
      <c r="L31" s="19" t="s">
        <v>87</v>
      </c>
      <c r="M31" s="1">
        <f t="shared" si="2"/>
        <v>28.935231481500008</v>
      </c>
      <c r="N31" s="1">
        <f t="shared" si="3"/>
        <v>0.57870462963000013</v>
      </c>
      <c r="O31" s="33" t="s">
        <v>201</v>
      </c>
    </row>
    <row r="32" spans="1:15" ht="17" x14ac:dyDescent="0.2">
      <c r="A32" s="3" t="str">
        <f t="shared" si="4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0" t="s">
        <v>50</v>
      </c>
      <c r="H32" s="3" t="s">
        <v>80</v>
      </c>
      <c r="I32" s="3">
        <f t="shared" si="0"/>
        <v>0</v>
      </c>
      <c r="J32" s="3">
        <f t="shared" si="5"/>
        <v>0.5</v>
      </c>
      <c r="K32" s="14">
        <f t="shared" si="1"/>
        <v>6</v>
      </c>
      <c r="L32" s="19" t="s">
        <v>87</v>
      </c>
      <c r="M32" s="1">
        <f t="shared" si="2"/>
        <v>28.935231481500008</v>
      </c>
      <c r="N32" s="1">
        <f t="shared" si="3"/>
        <v>0.57870462963000013</v>
      </c>
      <c r="O32" s="33" t="s">
        <v>202</v>
      </c>
    </row>
    <row r="33" spans="1:15" x14ac:dyDescent="0.2">
      <c r="A33" s="3" t="str">
        <f t="shared" si="4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0"/>
        <v>0</v>
      </c>
      <c r="J33" s="3">
        <f t="shared" si="5"/>
        <v>0.5</v>
      </c>
      <c r="K33" s="14">
        <f t="shared" si="1"/>
        <v>6</v>
      </c>
      <c r="L33" s="19" t="s">
        <v>87</v>
      </c>
      <c r="M33" s="1">
        <f t="shared" si="2"/>
        <v>28.935231481500008</v>
      </c>
      <c r="N33" s="1">
        <f t="shared" si="3"/>
        <v>0.57870462963000013</v>
      </c>
      <c r="O33" s="33" t="s">
        <v>203</v>
      </c>
    </row>
    <row r="34" spans="1:15" x14ac:dyDescent="0.2">
      <c r="A34" s="3" t="str">
        <f t="shared" si="4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0"/>
        <v>0</v>
      </c>
      <c r="J34" s="3">
        <f t="shared" si="5"/>
        <v>0.5</v>
      </c>
      <c r="K34" s="14">
        <f t="shared" si="1"/>
        <v>6</v>
      </c>
      <c r="L34" s="19" t="s">
        <v>87</v>
      </c>
      <c r="M34" s="1">
        <f t="shared" si="2"/>
        <v>28.935231481500008</v>
      </c>
      <c r="N34" s="1">
        <f t="shared" si="3"/>
        <v>0.57870462963000013</v>
      </c>
      <c r="O34" s="33" t="s">
        <v>204</v>
      </c>
    </row>
    <row r="35" spans="1:15" x14ac:dyDescent="0.2">
      <c r="A35" s="3" t="str">
        <f t="shared" si="4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0"/>
        <v>0</v>
      </c>
      <c r="J35" s="3">
        <f t="shared" si="5"/>
        <v>0.5</v>
      </c>
      <c r="K35" s="14">
        <f t="shared" si="1"/>
        <v>6</v>
      </c>
      <c r="L35" s="19" t="s">
        <v>87</v>
      </c>
      <c r="M35" s="1">
        <f t="shared" si="2"/>
        <v>28.935231481500008</v>
      </c>
      <c r="N35" s="1">
        <f t="shared" si="3"/>
        <v>0.57870462963000013</v>
      </c>
      <c r="O35" s="33" t="s">
        <v>205</v>
      </c>
    </row>
    <row r="36" spans="1:15" x14ac:dyDescent="0.2">
      <c r="A36" s="3" t="str">
        <f t="shared" si="4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0"/>
        <v>0</v>
      </c>
      <c r="J36" s="3">
        <f t="shared" si="5"/>
        <v>0.5</v>
      </c>
      <c r="K36" s="14">
        <f t="shared" si="1"/>
        <v>6</v>
      </c>
      <c r="L36" s="19" t="s">
        <v>87</v>
      </c>
      <c r="M36" s="1">
        <f t="shared" si="2"/>
        <v>28.935231481500008</v>
      </c>
      <c r="N36" s="1">
        <f t="shared" si="3"/>
        <v>0.57870462963000013</v>
      </c>
      <c r="O36" s="33" t="s">
        <v>206</v>
      </c>
    </row>
    <row r="37" spans="1:15" x14ac:dyDescent="0.2">
      <c r="A37" s="3" t="str">
        <f t="shared" si="4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0"/>
        <v>0</v>
      </c>
      <c r="J37" s="3">
        <f t="shared" si="5"/>
        <v>0.5</v>
      </c>
      <c r="K37" s="14">
        <f t="shared" si="1"/>
        <v>6</v>
      </c>
      <c r="L37" s="19" t="s">
        <v>87</v>
      </c>
      <c r="M37" s="1">
        <f t="shared" si="2"/>
        <v>28.935231481500008</v>
      </c>
      <c r="N37" s="1">
        <f t="shared" si="3"/>
        <v>0.57870462963000013</v>
      </c>
      <c r="O37" s="33" t="s">
        <v>207</v>
      </c>
    </row>
    <row r="38" spans="1:15" x14ac:dyDescent="0.2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0"/>
        <v>0</v>
      </c>
      <c r="J38" s="3">
        <f t="shared" si="5"/>
        <v>0.5</v>
      </c>
      <c r="K38" s="14">
        <f t="shared" si="1"/>
        <v>6</v>
      </c>
      <c r="L38" s="19" t="s">
        <v>87</v>
      </c>
      <c r="M38" s="1">
        <f t="shared" si="2"/>
        <v>28.935231481500008</v>
      </c>
      <c r="N38" s="1">
        <f t="shared" si="3"/>
        <v>0.57870462963000013</v>
      </c>
      <c r="O38" s="33" t="s">
        <v>208</v>
      </c>
    </row>
    <row r="39" spans="1:15" x14ac:dyDescent="0.2">
      <c r="A39" s="3" t="str">
        <f t="shared" si="4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0"/>
        <v>0</v>
      </c>
      <c r="J39" s="3">
        <f t="shared" si="5"/>
        <v>0.5</v>
      </c>
      <c r="K39" s="14">
        <f t="shared" si="1"/>
        <v>6</v>
      </c>
      <c r="L39" s="19" t="s">
        <v>87</v>
      </c>
      <c r="M39" s="1">
        <f t="shared" si="2"/>
        <v>28.935231481500008</v>
      </c>
      <c r="N39" s="1">
        <f t="shared" si="3"/>
        <v>0.57870462963000013</v>
      </c>
      <c r="O39" s="33" t="s">
        <v>209</v>
      </c>
    </row>
    <row r="40" spans="1:15" ht="34" x14ac:dyDescent="0.2">
      <c r="A40" s="3" t="str">
        <f t="shared" si="4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0" t="s">
        <v>55</v>
      </c>
      <c r="H40" s="3" t="s">
        <v>82</v>
      </c>
      <c r="I40" s="3">
        <f t="shared" si="0"/>
        <v>0</v>
      </c>
      <c r="J40" s="3">
        <f t="shared" si="5"/>
        <v>0.5</v>
      </c>
      <c r="K40" s="14">
        <f t="shared" si="1"/>
        <v>6</v>
      </c>
      <c r="L40" s="19" t="s">
        <v>87</v>
      </c>
      <c r="M40" s="1">
        <f t="shared" si="2"/>
        <v>28.935231481500008</v>
      </c>
      <c r="N40" s="1">
        <f t="shared" si="3"/>
        <v>0.57870462963000013</v>
      </c>
      <c r="O40" s="33" t="s">
        <v>210</v>
      </c>
    </row>
    <row r="41" spans="1:15" x14ac:dyDescent="0.2">
      <c r="A41" s="3" t="str">
        <f t="shared" si="4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0"/>
        <v>0</v>
      </c>
      <c r="J41" s="3">
        <f t="shared" si="5"/>
        <v>0.5</v>
      </c>
      <c r="K41" s="14">
        <f t="shared" si="1"/>
        <v>6</v>
      </c>
      <c r="L41" s="19" t="s">
        <v>87</v>
      </c>
      <c r="M41" s="1">
        <f t="shared" si="2"/>
        <v>28.935231481500008</v>
      </c>
      <c r="N41" s="1">
        <f t="shared" si="3"/>
        <v>0.57870462963000013</v>
      </c>
      <c r="O41" s="33" t="s">
        <v>211</v>
      </c>
    </row>
    <row r="42" spans="1:15" x14ac:dyDescent="0.2">
      <c r="A42" s="3" t="str">
        <f t="shared" si="4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0"/>
        <v>0</v>
      </c>
      <c r="J42" s="3">
        <f t="shared" si="5"/>
        <v>0.5</v>
      </c>
      <c r="K42" s="14">
        <f t="shared" si="1"/>
        <v>6</v>
      </c>
      <c r="L42" s="19" t="s">
        <v>87</v>
      </c>
      <c r="M42" s="1">
        <f t="shared" si="2"/>
        <v>28.935231481500008</v>
      </c>
      <c r="N42" s="1">
        <f t="shared" si="3"/>
        <v>0.57870462963000013</v>
      </c>
      <c r="O42" s="33" t="s">
        <v>212</v>
      </c>
    </row>
    <row r="43" spans="1:15" x14ac:dyDescent="0.2">
      <c r="A43" s="3" t="str">
        <f t="shared" si="4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0"/>
        <v>0</v>
      </c>
      <c r="J43" s="3">
        <f t="shared" si="5"/>
        <v>0.5</v>
      </c>
      <c r="K43" s="14">
        <f t="shared" si="1"/>
        <v>6</v>
      </c>
      <c r="L43" s="19" t="s">
        <v>87</v>
      </c>
      <c r="M43" s="1">
        <f t="shared" si="2"/>
        <v>28.935231481500008</v>
      </c>
      <c r="N43" s="1">
        <f t="shared" si="3"/>
        <v>0.57870462963000013</v>
      </c>
      <c r="O43" s="33" t="s">
        <v>213</v>
      </c>
    </row>
    <row r="44" spans="1:15" x14ac:dyDescent="0.2">
      <c r="A44" s="3" t="str">
        <f t="shared" si="4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0"/>
        <v>0</v>
      </c>
      <c r="J44" s="3">
        <f t="shared" si="5"/>
        <v>0.5</v>
      </c>
      <c r="K44" s="14">
        <f t="shared" si="1"/>
        <v>6</v>
      </c>
      <c r="L44" s="19" t="s">
        <v>87</v>
      </c>
      <c r="M44" s="1">
        <f t="shared" si="2"/>
        <v>28.935231481500008</v>
      </c>
      <c r="N44" s="1">
        <f t="shared" si="3"/>
        <v>0.57870462963000013</v>
      </c>
      <c r="O44" s="33" t="s">
        <v>214</v>
      </c>
    </row>
    <row r="45" spans="1:15" x14ac:dyDescent="0.2">
      <c r="A45" s="3" t="str">
        <f t="shared" si="4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0"/>
        <v>0</v>
      </c>
      <c r="J45" s="3">
        <f t="shared" si="5"/>
        <v>0.5</v>
      </c>
      <c r="K45" s="14">
        <f t="shared" si="1"/>
        <v>6</v>
      </c>
      <c r="L45" s="19" t="s">
        <v>87</v>
      </c>
      <c r="M45" s="1">
        <f t="shared" si="2"/>
        <v>28.935231481500008</v>
      </c>
      <c r="N45" s="1">
        <f t="shared" si="3"/>
        <v>0.57870462963000013</v>
      </c>
      <c r="O45" s="33" t="s">
        <v>215</v>
      </c>
    </row>
    <row r="46" spans="1:15" x14ac:dyDescent="0.2">
      <c r="A46" s="3" t="str">
        <f t="shared" si="4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0"/>
        <v>0</v>
      </c>
      <c r="J46" s="3">
        <f t="shared" si="5"/>
        <v>0.5</v>
      </c>
      <c r="K46" s="14">
        <f t="shared" si="1"/>
        <v>6</v>
      </c>
      <c r="L46" s="19" t="s">
        <v>87</v>
      </c>
      <c r="M46" s="1">
        <f t="shared" si="2"/>
        <v>28.935231481500008</v>
      </c>
      <c r="N46" s="1">
        <f t="shared" si="3"/>
        <v>0.57870462963000013</v>
      </c>
      <c r="O46" s="33" t="s">
        <v>216</v>
      </c>
    </row>
    <row r="47" spans="1:15" x14ac:dyDescent="0.2">
      <c r="A47" s="3" t="str">
        <f t="shared" si="4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0"/>
        <v>0</v>
      </c>
      <c r="J47" s="3">
        <f t="shared" si="5"/>
        <v>0.5</v>
      </c>
      <c r="K47" s="14">
        <f t="shared" si="1"/>
        <v>6</v>
      </c>
      <c r="L47" s="19" t="s">
        <v>87</v>
      </c>
      <c r="M47" s="1">
        <f t="shared" si="2"/>
        <v>28.935231481500008</v>
      </c>
      <c r="N47" s="1">
        <f t="shared" si="3"/>
        <v>0.57870462963000013</v>
      </c>
      <c r="O47" s="33" t="s">
        <v>217</v>
      </c>
    </row>
    <row r="48" spans="1:15" x14ac:dyDescent="0.2">
      <c r="A48" s="3" t="str">
        <f t="shared" si="4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0"/>
        <v>0</v>
      </c>
      <c r="J48" s="3">
        <f t="shared" si="5"/>
        <v>0.5</v>
      </c>
      <c r="K48" s="14">
        <f t="shared" si="1"/>
        <v>6</v>
      </c>
      <c r="L48" s="19" t="s">
        <v>87</v>
      </c>
      <c r="M48" s="1">
        <f t="shared" si="2"/>
        <v>28.935231481500008</v>
      </c>
      <c r="N48" s="1">
        <f t="shared" si="3"/>
        <v>0.57870462963000013</v>
      </c>
      <c r="O48" s="33" t="s">
        <v>218</v>
      </c>
    </row>
    <row r="49" spans="1:15" ht="34" x14ac:dyDescent="0.2">
      <c r="A49" s="3" t="str">
        <f t="shared" si="4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0" t="s">
        <v>56</v>
      </c>
      <c r="H49" s="3" t="s">
        <v>82</v>
      </c>
      <c r="I49" s="3">
        <f t="shared" si="0"/>
        <v>0</v>
      </c>
      <c r="J49" s="3">
        <f t="shared" si="5"/>
        <v>0.5</v>
      </c>
      <c r="K49" s="14">
        <f t="shared" si="1"/>
        <v>6</v>
      </c>
      <c r="L49" s="19" t="s">
        <v>87</v>
      </c>
      <c r="M49" s="1">
        <f t="shared" si="2"/>
        <v>28.935231481500008</v>
      </c>
      <c r="N49" s="1">
        <f t="shared" si="3"/>
        <v>0.57870462963000013</v>
      </c>
      <c r="O49" s="33" t="s">
        <v>219</v>
      </c>
    </row>
    <row r="50" spans="1:15" x14ac:dyDescent="0.2">
      <c r="A50" s="3" t="str">
        <f t="shared" si="4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0"/>
        <v>0</v>
      </c>
      <c r="J50" s="3">
        <f t="shared" si="5"/>
        <v>0.5</v>
      </c>
      <c r="K50" s="14">
        <f t="shared" si="1"/>
        <v>6</v>
      </c>
      <c r="L50" s="19" t="s">
        <v>87</v>
      </c>
      <c r="M50" s="1">
        <f t="shared" si="2"/>
        <v>28.935231481500008</v>
      </c>
      <c r="N50" s="1">
        <f t="shared" si="3"/>
        <v>0.57870462963000013</v>
      </c>
      <c r="O50" s="33" t="s">
        <v>220</v>
      </c>
    </row>
    <row r="51" spans="1:15" x14ac:dyDescent="0.2">
      <c r="A51" s="3" t="str">
        <f t="shared" si="4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0"/>
        <v>0</v>
      </c>
      <c r="J51" s="3">
        <f t="shared" si="5"/>
        <v>0.5</v>
      </c>
      <c r="K51" s="14">
        <f t="shared" si="1"/>
        <v>6</v>
      </c>
      <c r="L51" s="19" t="s">
        <v>87</v>
      </c>
      <c r="M51" s="1">
        <f t="shared" si="2"/>
        <v>28.935231481500008</v>
      </c>
      <c r="N51" s="1">
        <f t="shared" si="3"/>
        <v>0.57870462963000013</v>
      </c>
      <c r="O51" s="33" t="s">
        <v>221</v>
      </c>
    </row>
    <row r="52" spans="1:15" x14ac:dyDescent="0.2">
      <c r="A52" s="3" t="str">
        <f t="shared" si="4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0"/>
        <v>0</v>
      </c>
      <c r="J52" s="3">
        <f t="shared" si="5"/>
        <v>0.5</v>
      </c>
      <c r="K52" s="14">
        <f t="shared" si="1"/>
        <v>6</v>
      </c>
      <c r="L52" s="19" t="s">
        <v>87</v>
      </c>
      <c r="M52" s="1">
        <f t="shared" si="2"/>
        <v>28.935231481500008</v>
      </c>
      <c r="N52" s="1">
        <f t="shared" si="3"/>
        <v>0.57870462963000013</v>
      </c>
      <c r="O52" s="33" t="s">
        <v>222</v>
      </c>
    </row>
    <row r="53" spans="1:15" x14ac:dyDescent="0.2">
      <c r="A53" s="3" t="str">
        <f t="shared" si="4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0"/>
        <v>0</v>
      </c>
      <c r="J53" s="3">
        <f t="shared" si="5"/>
        <v>0.5</v>
      </c>
      <c r="K53" s="14">
        <f t="shared" si="1"/>
        <v>6</v>
      </c>
      <c r="L53" s="19" t="s">
        <v>87</v>
      </c>
      <c r="M53" s="1">
        <f t="shared" si="2"/>
        <v>28.935231481500008</v>
      </c>
      <c r="N53" s="1">
        <f t="shared" si="3"/>
        <v>0.57870462963000013</v>
      </c>
      <c r="O53" s="33" t="s">
        <v>223</v>
      </c>
    </row>
    <row r="54" spans="1:15" x14ac:dyDescent="0.2">
      <c r="A54" s="3" t="str">
        <f t="shared" si="4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0"/>
        <v>0</v>
      </c>
      <c r="J54" s="3">
        <f t="shared" si="5"/>
        <v>0.5</v>
      </c>
      <c r="K54" s="14">
        <f t="shared" si="1"/>
        <v>6</v>
      </c>
      <c r="L54" s="19" t="s">
        <v>87</v>
      </c>
      <c r="M54" s="1">
        <f t="shared" si="2"/>
        <v>28.935231481500008</v>
      </c>
      <c r="N54" s="1">
        <f t="shared" si="3"/>
        <v>0.57870462963000013</v>
      </c>
      <c r="O54" s="33" t="s">
        <v>224</v>
      </c>
    </row>
    <row r="55" spans="1:15" x14ac:dyDescent="0.2">
      <c r="A55" s="3" t="str">
        <f t="shared" si="4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0"/>
        <v>0</v>
      </c>
      <c r="J55" s="3">
        <f t="shared" si="5"/>
        <v>0.5</v>
      </c>
      <c r="K55" s="14">
        <f t="shared" si="1"/>
        <v>6</v>
      </c>
      <c r="L55" s="19" t="s">
        <v>87</v>
      </c>
      <c r="M55" s="1">
        <f t="shared" si="2"/>
        <v>28.935231481500008</v>
      </c>
      <c r="N55" s="1">
        <f t="shared" si="3"/>
        <v>0.57870462963000013</v>
      </c>
      <c r="O55" s="33" t="s">
        <v>225</v>
      </c>
    </row>
    <row r="56" spans="1:15" x14ac:dyDescent="0.2">
      <c r="A56" s="3" t="str">
        <f t="shared" si="4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0"/>
        <v>0</v>
      </c>
      <c r="J56" s="3">
        <f t="shared" si="5"/>
        <v>0.5</v>
      </c>
      <c r="K56" s="14">
        <f t="shared" si="1"/>
        <v>6</v>
      </c>
      <c r="L56" s="19" t="s">
        <v>87</v>
      </c>
      <c r="M56" s="1">
        <f t="shared" si="2"/>
        <v>28.935231481500008</v>
      </c>
      <c r="N56" s="1">
        <f t="shared" si="3"/>
        <v>0.57870462963000013</v>
      </c>
      <c r="O56" s="33" t="s">
        <v>226</v>
      </c>
    </row>
    <row r="57" spans="1:15" x14ac:dyDescent="0.2">
      <c r="A57" s="3" t="str">
        <f t="shared" si="4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0"/>
        <v>0</v>
      </c>
      <c r="J57" s="3">
        <f t="shared" si="5"/>
        <v>0.5</v>
      </c>
      <c r="K57" s="14">
        <f t="shared" si="1"/>
        <v>6</v>
      </c>
      <c r="L57" s="19" t="s">
        <v>87</v>
      </c>
      <c r="M57" s="1">
        <f t="shared" si="2"/>
        <v>28.935231481500008</v>
      </c>
      <c r="N57" s="1">
        <f t="shared" si="3"/>
        <v>0.57870462963000013</v>
      </c>
      <c r="O57" s="33" t="s">
        <v>227</v>
      </c>
    </row>
    <row r="58" spans="1:15" ht="34" x14ac:dyDescent="0.2">
      <c r="A58" s="3" t="str">
        <f t="shared" si="4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0" t="s">
        <v>57</v>
      </c>
      <c r="H58" s="3" t="s">
        <v>82</v>
      </c>
      <c r="I58" s="3">
        <f t="shared" si="0"/>
        <v>0</v>
      </c>
      <c r="J58" s="3">
        <f t="shared" si="5"/>
        <v>0.5</v>
      </c>
      <c r="K58" s="14">
        <f t="shared" si="1"/>
        <v>6</v>
      </c>
      <c r="L58" s="19" t="s">
        <v>87</v>
      </c>
      <c r="M58" s="1">
        <f t="shared" si="2"/>
        <v>28.935231481500008</v>
      </c>
      <c r="N58" s="1">
        <f t="shared" si="3"/>
        <v>0.57870462963000013</v>
      </c>
      <c r="O58" s="35" t="s">
        <v>228</v>
      </c>
    </row>
    <row r="59" spans="1:15" ht="17" x14ac:dyDescent="0.2">
      <c r="A59" s="3" t="str">
        <f t="shared" si="4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0" t="s">
        <v>62</v>
      </c>
      <c r="I59" s="3">
        <f t="shared" si="0"/>
        <v>0</v>
      </c>
      <c r="J59" s="3">
        <f t="shared" si="5"/>
        <v>0.5</v>
      </c>
      <c r="K59" s="14">
        <f t="shared" si="1"/>
        <v>6</v>
      </c>
      <c r="L59" s="19" t="s">
        <v>87</v>
      </c>
      <c r="M59" s="1">
        <f t="shared" si="2"/>
        <v>28.935231481500008</v>
      </c>
      <c r="N59" s="1">
        <f t="shared" si="3"/>
        <v>0.57870462963000013</v>
      </c>
      <c r="O59" s="33" t="s">
        <v>229</v>
      </c>
    </row>
    <row r="60" spans="1:15" x14ac:dyDescent="0.2">
      <c r="A60" s="3" t="str">
        <f t="shared" si="4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0"/>
        <v>0</v>
      </c>
      <c r="J60" s="3">
        <f t="shared" si="5"/>
        <v>0.5</v>
      </c>
      <c r="K60" s="14">
        <f t="shared" si="1"/>
        <v>6</v>
      </c>
      <c r="L60" s="19" t="s">
        <v>87</v>
      </c>
      <c r="M60" s="1">
        <f t="shared" si="2"/>
        <v>28.935231481500008</v>
      </c>
      <c r="N60" s="1">
        <f t="shared" si="3"/>
        <v>0.57870462963000013</v>
      </c>
      <c r="O60" s="33" t="s">
        <v>230</v>
      </c>
    </row>
    <row r="61" spans="1:15" x14ac:dyDescent="0.2">
      <c r="A61" s="3" t="str">
        <f t="shared" si="4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0"/>
        <v>0</v>
      </c>
      <c r="J61" s="3">
        <f t="shared" si="5"/>
        <v>0.5</v>
      </c>
      <c r="K61" s="14">
        <f t="shared" si="1"/>
        <v>6</v>
      </c>
      <c r="L61" s="19" t="s">
        <v>87</v>
      </c>
      <c r="M61" s="1">
        <f t="shared" si="2"/>
        <v>28.935231481500008</v>
      </c>
      <c r="N61" s="1">
        <f t="shared" si="3"/>
        <v>0.57870462963000013</v>
      </c>
      <c r="O61" s="33" t="s">
        <v>231</v>
      </c>
    </row>
    <row r="62" spans="1:15" x14ac:dyDescent="0.2">
      <c r="A62" s="3" t="str">
        <f t="shared" si="4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0"/>
        <v>0</v>
      </c>
      <c r="J62" s="3">
        <f t="shared" si="5"/>
        <v>0.5</v>
      </c>
      <c r="K62" s="14">
        <f t="shared" si="1"/>
        <v>6</v>
      </c>
      <c r="L62" s="19" t="s">
        <v>87</v>
      </c>
      <c r="M62" s="1">
        <f t="shared" si="2"/>
        <v>28.935231481500008</v>
      </c>
      <c r="N62" s="1">
        <f t="shared" si="3"/>
        <v>0.57870462963000013</v>
      </c>
      <c r="O62" s="33" t="s">
        <v>232</v>
      </c>
    </row>
    <row r="63" spans="1:15" ht="17" x14ac:dyDescent="0.2">
      <c r="A63" s="3" t="str">
        <f t="shared" si="4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0" t="s">
        <v>63</v>
      </c>
      <c r="I63" s="3">
        <f t="shared" si="0"/>
        <v>0</v>
      </c>
      <c r="J63" s="3">
        <f t="shared" si="5"/>
        <v>0.5</v>
      </c>
      <c r="K63" s="14">
        <f t="shared" si="1"/>
        <v>6</v>
      </c>
      <c r="L63" s="19" t="s">
        <v>87</v>
      </c>
      <c r="M63" s="1">
        <f t="shared" si="2"/>
        <v>28.935231481500008</v>
      </c>
      <c r="N63" s="1">
        <f t="shared" si="3"/>
        <v>0.57870462963000013</v>
      </c>
      <c r="O63" s="35" t="s">
        <v>233</v>
      </c>
    </row>
    <row r="64" spans="1:15" x14ac:dyDescent="0.2">
      <c r="A64" s="3" t="str">
        <f t="shared" si="4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5"/>
        <v>0.5</v>
      </c>
      <c r="K64" s="14">
        <f t="shared" si="1"/>
        <v>5.1428571428571432</v>
      </c>
      <c r="L64" s="19" t="s">
        <v>87</v>
      </c>
      <c r="M64" s="1">
        <f t="shared" si="2"/>
        <v>157.53626028816672</v>
      </c>
      <c r="N64" s="1">
        <f t="shared" si="3"/>
        <v>1.5753626028816672</v>
      </c>
      <c r="O64" s="35" t="s">
        <v>234</v>
      </c>
    </row>
    <row r="65" spans="1:15" x14ac:dyDescent="0.2">
      <c r="A65" s="3" t="str">
        <f t="shared" si="4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5"/>
        <v>0.5</v>
      </c>
      <c r="K65" s="14">
        <f t="shared" si="1"/>
        <v>5.1428571428571432</v>
      </c>
      <c r="L65" s="19" t="s">
        <v>87</v>
      </c>
      <c r="M65" s="1">
        <f t="shared" si="2"/>
        <v>157.53626028816672</v>
      </c>
      <c r="N65" s="1">
        <f t="shared" si="3"/>
        <v>1.5753626028816672</v>
      </c>
      <c r="O65" s="38" t="s">
        <v>314</v>
      </c>
    </row>
    <row r="66" spans="1:15" ht="17" x14ac:dyDescent="0.2">
      <c r="A66" s="3" t="str">
        <f t="shared" si="4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0" t="s">
        <v>51</v>
      </c>
      <c r="H66" s="3" t="s">
        <v>82</v>
      </c>
      <c r="I66" s="3">
        <f t="shared" si="0"/>
        <v>0</v>
      </c>
      <c r="J66" s="3">
        <f t="shared" si="5"/>
        <v>0.5</v>
      </c>
      <c r="K66" s="14">
        <f t="shared" ref="K66:K129" si="6">D66*(1/(F66*1000/(60*60)))</f>
        <v>10.285714285714286</v>
      </c>
      <c r="L66" s="19" t="s">
        <v>87</v>
      </c>
      <c r="M66" s="1">
        <f t="shared" si="2"/>
        <v>157.53626028816672</v>
      </c>
      <c r="N66" s="1">
        <f t="shared" si="3"/>
        <v>0.78768130144083359</v>
      </c>
      <c r="O66" s="33" t="s">
        <v>235</v>
      </c>
    </row>
    <row r="67" spans="1:15" x14ac:dyDescent="0.2">
      <c r="A67" s="3" t="str">
        <f t="shared" si="4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7">E67*D67/100</f>
        <v>0</v>
      </c>
      <c r="J67" s="3">
        <f t="shared" si="5"/>
        <v>0.5</v>
      </c>
      <c r="K67" s="14">
        <f t="shared" si="6"/>
        <v>10.285714285714286</v>
      </c>
      <c r="L67" s="19" t="s">
        <v>87</v>
      </c>
      <c r="M67" s="1">
        <f t="shared" ref="M67:M130" si="8">POWER(F67*0.277778,2)/2.4</f>
        <v>157.53626028816672</v>
      </c>
      <c r="N67" s="1">
        <f t="shared" ref="N67:N130" si="9">M67/D67</f>
        <v>0.78768130144083359</v>
      </c>
      <c r="O67" s="33" t="s">
        <v>236</v>
      </c>
    </row>
    <row r="68" spans="1:15" x14ac:dyDescent="0.2">
      <c r="A68" s="3" t="str">
        <f t="shared" si="4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7"/>
        <v>0</v>
      </c>
      <c r="J68" s="3">
        <f t="shared" ref="J68:J77" si="10">I68+J67</f>
        <v>0.5</v>
      </c>
      <c r="K68" s="14">
        <f t="shared" si="6"/>
        <v>9</v>
      </c>
      <c r="L68" s="19" t="s">
        <v>87</v>
      </c>
      <c r="M68" s="1">
        <f t="shared" si="8"/>
        <v>51.440411522666686</v>
      </c>
      <c r="N68" s="1">
        <f t="shared" si="9"/>
        <v>0.51440411522666685</v>
      </c>
      <c r="O68" s="33" t="s">
        <v>237</v>
      </c>
    </row>
    <row r="69" spans="1:15" x14ac:dyDescent="0.2">
      <c r="A69" s="3" t="str">
        <f t="shared" si="4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7"/>
        <v>0</v>
      </c>
      <c r="J69" s="3">
        <f t="shared" si="10"/>
        <v>0.5</v>
      </c>
      <c r="K69" s="14">
        <f t="shared" si="6"/>
        <v>9</v>
      </c>
      <c r="L69" s="19" t="s">
        <v>87</v>
      </c>
      <c r="M69" s="1">
        <f t="shared" si="8"/>
        <v>51.440411522666686</v>
      </c>
      <c r="N69" s="1">
        <f t="shared" si="9"/>
        <v>0.51440411522666685</v>
      </c>
      <c r="O69" s="33" t="s">
        <v>238</v>
      </c>
    </row>
    <row r="70" spans="1:15" x14ac:dyDescent="0.2">
      <c r="A70" s="3" t="str">
        <f t="shared" si="4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7"/>
        <v>0</v>
      </c>
      <c r="J70" s="3">
        <f t="shared" si="10"/>
        <v>0.5</v>
      </c>
      <c r="K70" s="14">
        <f t="shared" si="6"/>
        <v>9</v>
      </c>
      <c r="L70" s="19" t="s">
        <v>87</v>
      </c>
      <c r="M70" s="1">
        <f t="shared" si="8"/>
        <v>51.440411522666686</v>
      </c>
      <c r="N70" s="1">
        <f t="shared" si="9"/>
        <v>0.51440411522666685</v>
      </c>
      <c r="O70" s="33" t="s">
        <v>239</v>
      </c>
    </row>
    <row r="71" spans="1:15" x14ac:dyDescent="0.2">
      <c r="A71" s="3" t="str">
        <f t="shared" ref="A71:A134" si="11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7"/>
        <v>0</v>
      </c>
      <c r="J71" s="3">
        <f t="shared" si="10"/>
        <v>0.5</v>
      </c>
      <c r="K71" s="14">
        <f t="shared" si="6"/>
        <v>9</v>
      </c>
      <c r="L71" s="19" t="s">
        <v>87</v>
      </c>
      <c r="M71" s="1">
        <f t="shared" si="8"/>
        <v>51.440411522666686</v>
      </c>
      <c r="N71" s="1">
        <f t="shared" si="9"/>
        <v>0.51440411522666685</v>
      </c>
      <c r="O71" s="33" t="s">
        <v>240</v>
      </c>
    </row>
    <row r="72" spans="1:15" x14ac:dyDescent="0.2">
      <c r="A72" s="3" t="str">
        <f t="shared" si="11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7"/>
        <v>0</v>
      </c>
      <c r="J72" s="3">
        <f t="shared" si="10"/>
        <v>0.5</v>
      </c>
      <c r="K72" s="14">
        <f t="shared" si="6"/>
        <v>9</v>
      </c>
      <c r="L72" s="19" t="s">
        <v>87</v>
      </c>
      <c r="M72" s="1">
        <f t="shared" si="8"/>
        <v>51.440411522666686</v>
      </c>
      <c r="N72" s="1">
        <f t="shared" si="9"/>
        <v>0.51440411522666685</v>
      </c>
      <c r="O72" s="33" t="s">
        <v>241</v>
      </c>
    </row>
    <row r="73" spans="1:15" x14ac:dyDescent="0.2">
      <c r="A73" s="3" t="str">
        <f t="shared" si="11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7"/>
        <v>0</v>
      </c>
      <c r="J73" s="3">
        <f t="shared" si="10"/>
        <v>0.5</v>
      </c>
      <c r="K73" s="14">
        <f t="shared" si="6"/>
        <v>9</v>
      </c>
      <c r="L73" s="19" t="s">
        <v>87</v>
      </c>
      <c r="M73" s="1">
        <f t="shared" si="8"/>
        <v>51.440411522666686</v>
      </c>
      <c r="N73" s="1">
        <f t="shared" si="9"/>
        <v>0.51440411522666685</v>
      </c>
      <c r="O73" s="33" t="s">
        <v>242</v>
      </c>
    </row>
    <row r="74" spans="1:15" ht="17" x14ac:dyDescent="0.2">
      <c r="A74" s="3" t="str">
        <f t="shared" si="11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0" t="s">
        <v>52</v>
      </c>
      <c r="H74" s="3" t="s">
        <v>82</v>
      </c>
      <c r="I74" s="3">
        <f t="shared" si="7"/>
        <v>0</v>
      </c>
      <c r="J74" s="3">
        <f t="shared" si="10"/>
        <v>0.5</v>
      </c>
      <c r="K74" s="14">
        <f t="shared" si="6"/>
        <v>9</v>
      </c>
      <c r="L74" s="19" t="s">
        <v>87</v>
      </c>
      <c r="M74" s="1">
        <f t="shared" si="8"/>
        <v>51.440411522666686</v>
      </c>
      <c r="N74" s="1">
        <f t="shared" si="9"/>
        <v>0.51440411522666685</v>
      </c>
      <c r="O74" s="33" t="s">
        <v>243</v>
      </c>
    </row>
    <row r="75" spans="1:15" x14ac:dyDescent="0.2">
      <c r="A75" s="3" t="str">
        <f t="shared" si="11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7"/>
        <v>0</v>
      </c>
      <c r="J75" s="3">
        <f t="shared" si="10"/>
        <v>0.5</v>
      </c>
      <c r="K75" s="14">
        <f t="shared" si="6"/>
        <v>9</v>
      </c>
      <c r="L75" s="19" t="s">
        <v>87</v>
      </c>
      <c r="M75" s="1">
        <f t="shared" si="8"/>
        <v>51.440411522666686</v>
      </c>
      <c r="N75" s="1">
        <f t="shared" si="9"/>
        <v>0.51440411522666685</v>
      </c>
      <c r="O75" s="33" t="s">
        <v>244</v>
      </c>
    </row>
    <row r="76" spans="1:15" x14ac:dyDescent="0.2">
      <c r="A76" s="3" t="str">
        <f t="shared" si="11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7"/>
        <v>0</v>
      </c>
      <c r="J76" s="3">
        <f t="shared" si="10"/>
        <v>0.5</v>
      </c>
      <c r="K76" s="14">
        <f t="shared" si="6"/>
        <v>9</v>
      </c>
      <c r="L76" s="19" t="s">
        <v>87</v>
      </c>
      <c r="M76" s="1">
        <f t="shared" si="8"/>
        <v>51.440411522666686</v>
      </c>
      <c r="N76" s="1">
        <f t="shared" si="9"/>
        <v>0.51440411522666685</v>
      </c>
      <c r="O76" s="33" t="s">
        <v>245</v>
      </c>
    </row>
    <row r="77" spans="1:15" x14ac:dyDescent="0.2">
      <c r="A77" s="3" t="str">
        <f t="shared" si="11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64</v>
      </c>
      <c r="I77" s="3">
        <f t="shared" si="7"/>
        <v>0</v>
      </c>
      <c r="J77" s="3">
        <f t="shared" si="10"/>
        <v>0.5</v>
      </c>
      <c r="K77" s="14">
        <f t="shared" si="6"/>
        <v>9</v>
      </c>
      <c r="L77" s="19" t="s">
        <v>87</v>
      </c>
      <c r="M77" s="1">
        <f t="shared" si="8"/>
        <v>51.440411522666686</v>
      </c>
      <c r="N77" s="1">
        <f t="shared" si="9"/>
        <v>0.51440411522666685</v>
      </c>
      <c r="O77" s="33" t="s">
        <v>246</v>
      </c>
    </row>
    <row r="78" spans="1:15" ht="17" x14ac:dyDescent="0.2">
      <c r="A78" s="3" t="str">
        <f t="shared" si="11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0" t="s">
        <v>65</v>
      </c>
      <c r="H78" s="3" t="s">
        <v>81</v>
      </c>
      <c r="I78" s="3">
        <f t="shared" ref="I78:I109" si="12">E78*D78/100</f>
        <v>0</v>
      </c>
      <c r="J78" s="3">
        <f t="shared" ref="J78:J109" si="13">I78+J77</f>
        <v>0.5</v>
      </c>
      <c r="K78" s="14">
        <f t="shared" si="6"/>
        <v>15.428571428571431</v>
      </c>
      <c r="L78" s="19" t="s">
        <v>93</v>
      </c>
      <c r="M78" s="1">
        <f t="shared" si="8"/>
        <v>157.53626028816672</v>
      </c>
      <c r="N78" s="1">
        <f t="shared" si="9"/>
        <v>0.52512086762722243</v>
      </c>
      <c r="O78" s="33" t="s">
        <v>247</v>
      </c>
    </row>
    <row r="79" spans="1:15" x14ac:dyDescent="0.2">
      <c r="A79" s="3" t="str">
        <f t="shared" si="11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12"/>
        <v>0</v>
      </c>
      <c r="J79" s="3">
        <f t="shared" si="13"/>
        <v>0.5</v>
      </c>
      <c r="K79" s="14">
        <f t="shared" si="6"/>
        <v>15.428571428571431</v>
      </c>
      <c r="L79" s="19" t="s">
        <v>93</v>
      </c>
      <c r="M79" s="1">
        <f t="shared" si="8"/>
        <v>157.53626028816672</v>
      </c>
      <c r="N79" s="1">
        <f t="shared" si="9"/>
        <v>0.52512086762722243</v>
      </c>
      <c r="O79" s="33" t="s">
        <v>172</v>
      </c>
    </row>
    <row r="80" spans="1:15" x14ac:dyDescent="0.2">
      <c r="A80" s="3" t="str">
        <f t="shared" si="11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12"/>
        <v>0</v>
      </c>
      <c r="J80" s="3">
        <f t="shared" si="13"/>
        <v>0.5</v>
      </c>
      <c r="K80" s="14">
        <f t="shared" si="6"/>
        <v>15.428571428571431</v>
      </c>
      <c r="L80" s="19" t="s">
        <v>93</v>
      </c>
      <c r="M80" s="1">
        <f t="shared" si="8"/>
        <v>157.53626028816672</v>
      </c>
      <c r="N80" s="1">
        <f t="shared" si="9"/>
        <v>0.52512086762722243</v>
      </c>
      <c r="O80" s="27" t="s">
        <v>173</v>
      </c>
    </row>
    <row r="81" spans="1:15" x14ac:dyDescent="0.2">
      <c r="A81" s="3" t="str">
        <f t="shared" si="11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12"/>
        <v>0</v>
      </c>
      <c r="J81" s="3">
        <f t="shared" si="13"/>
        <v>0.5</v>
      </c>
      <c r="K81" s="14">
        <f t="shared" si="6"/>
        <v>15.428571428571431</v>
      </c>
      <c r="L81" s="19" t="s">
        <v>93</v>
      </c>
      <c r="M81" s="1">
        <f t="shared" si="8"/>
        <v>157.53626028816672</v>
      </c>
      <c r="N81" s="1">
        <f t="shared" si="9"/>
        <v>0.52512086762722243</v>
      </c>
      <c r="O81" s="27" t="s">
        <v>174</v>
      </c>
    </row>
    <row r="82" spans="1:15" x14ac:dyDescent="0.2">
      <c r="A82" s="3" t="str">
        <f t="shared" si="11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12"/>
        <v>0</v>
      </c>
      <c r="J82" s="3">
        <f t="shared" si="13"/>
        <v>0.5</v>
      </c>
      <c r="K82" s="14">
        <f t="shared" si="6"/>
        <v>15.428571428571431</v>
      </c>
      <c r="L82" s="19" t="s">
        <v>93</v>
      </c>
      <c r="M82" s="1">
        <f t="shared" si="8"/>
        <v>157.53626028816672</v>
      </c>
      <c r="N82" s="1">
        <f t="shared" si="9"/>
        <v>0.52512086762722243</v>
      </c>
      <c r="O82" s="27" t="s">
        <v>175</v>
      </c>
    </row>
    <row r="83" spans="1:15" x14ac:dyDescent="0.2">
      <c r="A83" s="3" t="str">
        <f t="shared" si="11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12"/>
        <v>0</v>
      </c>
      <c r="J83" s="3">
        <f t="shared" si="13"/>
        <v>0.5</v>
      </c>
      <c r="K83" s="14">
        <f t="shared" si="6"/>
        <v>15.428571428571431</v>
      </c>
      <c r="L83" s="19" t="s">
        <v>93</v>
      </c>
      <c r="M83" s="1">
        <f t="shared" si="8"/>
        <v>157.53626028816672</v>
      </c>
      <c r="N83" s="1">
        <f t="shared" si="9"/>
        <v>0.52512086762722243</v>
      </c>
      <c r="O83" s="27" t="s">
        <v>176</v>
      </c>
    </row>
    <row r="84" spans="1:15" x14ac:dyDescent="0.2">
      <c r="A84" s="3" t="str">
        <f t="shared" si="11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12"/>
        <v>0</v>
      </c>
      <c r="J84" s="3">
        <f t="shared" si="13"/>
        <v>0.5</v>
      </c>
      <c r="K84" s="14">
        <f t="shared" si="6"/>
        <v>15.428571428571431</v>
      </c>
      <c r="L84" s="19" t="s">
        <v>93</v>
      </c>
      <c r="M84" s="1">
        <f t="shared" si="8"/>
        <v>157.53626028816672</v>
      </c>
      <c r="N84" s="1">
        <f t="shared" si="9"/>
        <v>0.52512086762722243</v>
      </c>
      <c r="O84" s="27" t="s">
        <v>177</v>
      </c>
    </row>
    <row r="85" spans="1:15" x14ac:dyDescent="0.2">
      <c r="A85" s="3" t="str">
        <f t="shared" si="11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12"/>
        <v>0</v>
      </c>
      <c r="J85" s="3">
        <f t="shared" si="13"/>
        <v>0.5</v>
      </c>
      <c r="K85" s="14">
        <f t="shared" si="6"/>
        <v>15.428571428571431</v>
      </c>
      <c r="L85" s="19" t="s">
        <v>93</v>
      </c>
      <c r="M85" s="1">
        <f t="shared" si="8"/>
        <v>157.53626028816672</v>
      </c>
      <c r="N85" s="1">
        <f t="shared" si="9"/>
        <v>0.52512086762722243</v>
      </c>
      <c r="O85" s="27" t="s">
        <v>178</v>
      </c>
    </row>
    <row r="86" spans="1:15" x14ac:dyDescent="0.2">
      <c r="A86" s="3" t="str">
        <f t="shared" si="11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66</v>
      </c>
      <c r="I86" s="3">
        <f t="shared" si="12"/>
        <v>0</v>
      </c>
      <c r="J86" s="3">
        <f t="shared" si="13"/>
        <v>0.5</v>
      </c>
      <c r="K86" s="14">
        <f t="shared" si="6"/>
        <v>15.428571428571431</v>
      </c>
      <c r="L86" s="19" t="s">
        <v>93</v>
      </c>
      <c r="M86" s="1">
        <f t="shared" si="8"/>
        <v>157.53626028816672</v>
      </c>
      <c r="N86" s="1">
        <f t="shared" si="9"/>
        <v>0.52512086762722243</v>
      </c>
      <c r="O86" s="33" t="s">
        <v>248</v>
      </c>
    </row>
    <row r="87" spans="1:15" x14ac:dyDescent="0.2">
      <c r="A87" s="3" t="str">
        <f t="shared" si="11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12"/>
        <v>0</v>
      </c>
      <c r="J87" s="3">
        <f t="shared" si="13"/>
        <v>0.5</v>
      </c>
      <c r="K87" s="14">
        <f t="shared" si="6"/>
        <v>14.399999999999999</v>
      </c>
      <c r="L87" s="19" t="s">
        <v>93</v>
      </c>
      <c r="M87" s="1">
        <f t="shared" si="8"/>
        <v>20.093910751041669</v>
      </c>
      <c r="N87" s="1">
        <f t="shared" si="9"/>
        <v>0.20093910751041669</v>
      </c>
      <c r="O87" s="33" t="s">
        <v>249</v>
      </c>
    </row>
    <row r="88" spans="1:15" x14ac:dyDescent="0.2">
      <c r="A88" s="3" t="str">
        <f t="shared" si="11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12"/>
        <v>0</v>
      </c>
      <c r="J88" s="3">
        <f t="shared" si="13"/>
        <v>0.5</v>
      </c>
      <c r="K88" s="14">
        <f t="shared" si="6"/>
        <v>12.470399999999998</v>
      </c>
      <c r="L88" s="19" t="s">
        <v>93</v>
      </c>
      <c r="M88" s="1">
        <f t="shared" si="8"/>
        <v>20.093910751041669</v>
      </c>
      <c r="N88" s="1">
        <f t="shared" si="9"/>
        <v>0.23203130197507701</v>
      </c>
      <c r="O88" s="33" t="s">
        <v>250</v>
      </c>
    </row>
    <row r="89" spans="1:15" ht="17" x14ac:dyDescent="0.2">
      <c r="A89" s="3" t="str">
        <f t="shared" si="11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0" t="s">
        <v>53</v>
      </c>
      <c r="H89" s="3" t="s">
        <v>80</v>
      </c>
      <c r="I89" s="3">
        <f t="shared" si="12"/>
        <v>0</v>
      </c>
      <c r="J89" s="3">
        <f t="shared" si="13"/>
        <v>0.5</v>
      </c>
      <c r="K89" s="14">
        <f t="shared" si="6"/>
        <v>14.399999999999999</v>
      </c>
      <c r="L89" s="19" t="s">
        <v>93</v>
      </c>
      <c r="M89" s="1">
        <f t="shared" si="8"/>
        <v>20.093910751041669</v>
      </c>
      <c r="N89" s="1">
        <f t="shared" si="9"/>
        <v>0.20093910751041669</v>
      </c>
      <c r="O89" s="33" t="s">
        <v>251</v>
      </c>
    </row>
    <row r="90" spans="1:15" x14ac:dyDescent="0.2">
      <c r="A90" s="3" t="str">
        <f t="shared" si="11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12"/>
        <v>-0.375</v>
      </c>
      <c r="J90" s="3">
        <f t="shared" si="13"/>
        <v>0.125</v>
      </c>
      <c r="K90" s="14">
        <f t="shared" si="6"/>
        <v>10.799999999999999</v>
      </c>
      <c r="L90" s="19" t="s">
        <v>87</v>
      </c>
      <c r="M90" s="1">
        <f t="shared" si="8"/>
        <v>20.093910751041669</v>
      </c>
      <c r="N90" s="1">
        <f t="shared" si="9"/>
        <v>0.2679188100138889</v>
      </c>
      <c r="O90" s="33" t="s">
        <v>252</v>
      </c>
    </row>
    <row r="91" spans="1:15" x14ac:dyDescent="0.2">
      <c r="A91" s="3" t="str">
        <f t="shared" si="11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12"/>
        <v>-0.75</v>
      </c>
      <c r="J91" s="3">
        <f t="shared" si="13"/>
        <v>-0.625</v>
      </c>
      <c r="K91" s="14">
        <f t="shared" si="6"/>
        <v>10.799999999999999</v>
      </c>
      <c r="L91" s="19" t="s">
        <v>87</v>
      </c>
      <c r="M91" s="1">
        <f t="shared" si="8"/>
        <v>20.093910751041669</v>
      </c>
      <c r="N91" s="1">
        <f t="shared" si="9"/>
        <v>0.2679188100138889</v>
      </c>
      <c r="O91" s="33" t="s">
        <v>253</v>
      </c>
    </row>
    <row r="92" spans="1:15" x14ac:dyDescent="0.2">
      <c r="A92" s="3" t="str">
        <f t="shared" si="11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12"/>
        <v>-1.5</v>
      </c>
      <c r="J92" s="3">
        <f t="shared" si="13"/>
        <v>-2.125</v>
      </c>
      <c r="K92" s="14">
        <f t="shared" si="6"/>
        <v>10.799999999999999</v>
      </c>
      <c r="L92" s="19" t="s">
        <v>87</v>
      </c>
      <c r="M92" s="1">
        <f t="shared" si="8"/>
        <v>20.093910751041669</v>
      </c>
      <c r="N92" s="1">
        <f t="shared" si="9"/>
        <v>0.2679188100138889</v>
      </c>
      <c r="O92" s="33" t="s">
        <v>254</v>
      </c>
    </row>
    <row r="93" spans="1:15" x14ac:dyDescent="0.2">
      <c r="A93" s="3" t="str">
        <f t="shared" si="11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12"/>
        <v>0</v>
      </c>
      <c r="J93" s="3">
        <f t="shared" si="13"/>
        <v>-2.125</v>
      </c>
      <c r="K93" s="14">
        <f t="shared" si="6"/>
        <v>10.799999999999999</v>
      </c>
      <c r="L93" s="19" t="s">
        <v>87</v>
      </c>
      <c r="M93" s="1">
        <f t="shared" si="8"/>
        <v>20.093910751041669</v>
      </c>
      <c r="N93" s="1">
        <f t="shared" si="9"/>
        <v>0.2679188100138889</v>
      </c>
      <c r="O93" s="33" t="s">
        <v>255</v>
      </c>
    </row>
    <row r="94" spans="1:15" x14ac:dyDescent="0.2">
      <c r="A94" s="3" t="str">
        <f t="shared" si="11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12"/>
        <v>1.5</v>
      </c>
      <c r="J94" s="3">
        <f t="shared" si="13"/>
        <v>-0.625</v>
      </c>
      <c r="K94" s="14">
        <f t="shared" si="6"/>
        <v>10.799999999999999</v>
      </c>
      <c r="L94" s="19" t="s">
        <v>87</v>
      </c>
      <c r="M94" s="1">
        <f t="shared" si="8"/>
        <v>20.093910751041669</v>
      </c>
      <c r="N94" s="1">
        <f t="shared" si="9"/>
        <v>0.2679188100138889</v>
      </c>
      <c r="O94" s="33" t="s">
        <v>256</v>
      </c>
    </row>
    <row r="95" spans="1:15" x14ac:dyDescent="0.2">
      <c r="A95" s="3" t="str">
        <f t="shared" si="11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12"/>
        <v>0.75</v>
      </c>
      <c r="J95" s="3">
        <f t="shared" si="13"/>
        <v>0.125</v>
      </c>
      <c r="K95" s="14">
        <f t="shared" si="6"/>
        <v>10.799999999999999</v>
      </c>
      <c r="L95" s="19" t="s">
        <v>87</v>
      </c>
      <c r="M95" s="1">
        <f t="shared" si="8"/>
        <v>20.093910751041669</v>
      </c>
      <c r="N95" s="1">
        <f t="shared" si="9"/>
        <v>0.2679188100138889</v>
      </c>
      <c r="O95" s="33" t="s">
        <v>257</v>
      </c>
    </row>
    <row r="96" spans="1:15" x14ac:dyDescent="0.2">
      <c r="A96" s="3" t="str">
        <f t="shared" si="11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12"/>
        <v>0.375</v>
      </c>
      <c r="J96" s="3">
        <f t="shared" si="13"/>
        <v>0.5</v>
      </c>
      <c r="K96" s="14">
        <f t="shared" si="6"/>
        <v>10.799999999999999</v>
      </c>
      <c r="L96" s="19" t="s">
        <v>87</v>
      </c>
      <c r="M96" s="1">
        <f t="shared" si="8"/>
        <v>20.093910751041669</v>
      </c>
      <c r="N96" s="1">
        <f t="shared" si="9"/>
        <v>0.2679188100138889</v>
      </c>
      <c r="O96" s="33" t="s">
        <v>258</v>
      </c>
    </row>
    <row r="97" spans="1:15" ht="17" x14ac:dyDescent="0.2">
      <c r="A97" s="3" t="str">
        <f t="shared" si="11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0" t="s">
        <v>54</v>
      </c>
      <c r="H97" s="3" t="s">
        <v>80</v>
      </c>
      <c r="I97" s="3">
        <f t="shared" si="12"/>
        <v>0</v>
      </c>
      <c r="J97" s="3">
        <f t="shared" si="13"/>
        <v>0.5</v>
      </c>
      <c r="K97" s="14">
        <f t="shared" si="6"/>
        <v>10.799999999999999</v>
      </c>
      <c r="L97" s="19" t="s">
        <v>87</v>
      </c>
      <c r="M97" s="1">
        <f t="shared" si="8"/>
        <v>20.093910751041669</v>
      </c>
      <c r="N97" s="1">
        <f t="shared" si="9"/>
        <v>0.2679188100138889</v>
      </c>
      <c r="O97" s="33" t="s">
        <v>259</v>
      </c>
    </row>
    <row r="98" spans="1:15" x14ac:dyDescent="0.2">
      <c r="A98" s="3" t="str">
        <f t="shared" si="11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12"/>
        <v>0</v>
      </c>
      <c r="J98" s="3">
        <f t="shared" si="13"/>
        <v>0.5</v>
      </c>
      <c r="K98" s="14">
        <f t="shared" si="6"/>
        <v>10.799999999999999</v>
      </c>
      <c r="L98" s="19" t="s">
        <v>87</v>
      </c>
      <c r="M98" s="1">
        <f t="shared" si="8"/>
        <v>20.093910751041669</v>
      </c>
      <c r="N98" s="1">
        <f t="shared" si="9"/>
        <v>0.2679188100138889</v>
      </c>
      <c r="O98" s="33" t="s">
        <v>260</v>
      </c>
    </row>
    <row r="99" spans="1:15" x14ac:dyDescent="0.2">
      <c r="A99" s="3" t="str">
        <f t="shared" si="11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12"/>
        <v>0</v>
      </c>
      <c r="J99" s="3">
        <f t="shared" si="13"/>
        <v>0.5</v>
      </c>
      <c r="K99" s="14">
        <f t="shared" si="6"/>
        <v>10.799999999999999</v>
      </c>
      <c r="L99" s="19" t="s">
        <v>87</v>
      </c>
      <c r="M99" s="1">
        <f t="shared" si="8"/>
        <v>20.093910751041669</v>
      </c>
      <c r="N99" s="1">
        <f t="shared" si="9"/>
        <v>0.2679188100138889</v>
      </c>
      <c r="O99" s="33" t="s">
        <v>261</v>
      </c>
    </row>
    <row r="100" spans="1:15" x14ac:dyDescent="0.2">
      <c r="A100" s="3" t="str">
        <f t="shared" si="11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12"/>
        <v>0</v>
      </c>
      <c r="J100" s="3">
        <f t="shared" si="13"/>
        <v>0.5</v>
      </c>
      <c r="K100" s="14">
        <f t="shared" si="6"/>
        <v>10.799999999999999</v>
      </c>
      <c r="L100" s="19" t="s">
        <v>87</v>
      </c>
      <c r="M100" s="1">
        <f t="shared" si="8"/>
        <v>20.093910751041669</v>
      </c>
      <c r="N100" s="1">
        <f t="shared" si="9"/>
        <v>0.2679188100138889</v>
      </c>
      <c r="O100" s="33" t="s">
        <v>262</v>
      </c>
    </row>
    <row r="101" spans="1:15" x14ac:dyDescent="0.2">
      <c r="A101" s="3" t="str">
        <f t="shared" si="11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12"/>
        <v>0</v>
      </c>
      <c r="J101" s="3">
        <f t="shared" si="13"/>
        <v>0.5</v>
      </c>
      <c r="K101" s="14">
        <f t="shared" si="6"/>
        <v>10.799999999999999</v>
      </c>
      <c r="L101" s="19" t="s">
        <v>87</v>
      </c>
      <c r="M101" s="1">
        <f t="shared" si="8"/>
        <v>20.093910751041669</v>
      </c>
      <c r="N101" s="1">
        <f t="shared" si="9"/>
        <v>0.2679188100138889</v>
      </c>
      <c r="O101" s="38" t="s">
        <v>263</v>
      </c>
    </row>
    <row r="102" spans="1:15" x14ac:dyDescent="0.2">
      <c r="A102" s="3" t="str">
        <f t="shared" si="11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12"/>
        <v>0</v>
      </c>
      <c r="J102" s="3">
        <f t="shared" si="13"/>
        <v>0.5</v>
      </c>
      <c r="K102" s="14">
        <f t="shared" si="6"/>
        <v>4.8461538461538467</v>
      </c>
      <c r="L102" s="19" t="s">
        <v>87</v>
      </c>
      <c r="M102" s="1">
        <f t="shared" si="8"/>
        <v>21.733573868326669</v>
      </c>
      <c r="N102" s="1">
        <f t="shared" si="9"/>
        <v>0.62095925338076197</v>
      </c>
      <c r="O102" s="33" t="s">
        <v>264</v>
      </c>
    </row>
    <row r="103" spans="1:15" x14ac:dyDescent="0.2">
      <c r="A103" s="3" t="str">
        <f t="shared" si="11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12"/>
        <v>0</v>
      </c>
      <c r="J103" s="3">
        <f t="shared" si="13"/>
        <v>0.5</v>
      </c>
      <c r="K103" s="14">
        <f t="shared" si="6"/>
        <v>12.857142857142859</v>
      </c>
      <c r="L103" s="19" t="s">
        <v>87</v>
      </c>
      <c r="M103" s="1">
        <f t="shared" si="8"/>
        <v>25.205801646106668</v>
      </c>
      <c r="N103" s="1">
        <f t="shared" si="9"/>
        <v>0.25205801646106668</v>
      </c>
      <c r="O103" s="33" t="s">
        <v>265</v>
      </c>
    </row>
    <row r="104" spans="1:15" x14ac:dyDescent="0.2">
      <c r="A104" s="3" t="str">
        <f t="shared" si="11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12"/>
        <v>0</v>
      </c>
      <c r="J104" s="3">
        <f t="shared" si="13"/>
        <v>0.5</v>
      </c>
      <c r="K104" s="14">
        <f t="shared" si="6"/>
        <v>12.857142857142859</v>
      </c>
      <c r="L104" s="19" t="s">
        <v>87</v>
      </c>
      <c r="M104" s="1">
        <f t="shared" si="8"/>
        <v>25.205801646106668</v>
      </c>
      <c r="N104" s="1">
        <f t="shared" si="9"/>
        <v>0.25205801646106668</v>
      </c>
      <c r="O104" s="33" t="s">
        <v>266</v>
      </c>
    </row>
    <row r="105" spans="1:15" x14ac:dyDescent="0.2">
      <c r="A105" s="3" t="str">
        <f t="shared" si="11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12"/>
        <v>0</v>
      </c>
      <c r="J105" s="3">
        <f t="shared" si="13"/>
        <v>0.5</v>
      </c>
      <c r="K105" s="14">
        <f t="shared" si="6"/>
        <v>10.285714285714286</v>
      </c>
      <c r="L105" s="19" t="s">
        <v>87</v>
      </c>
      <c r="M105" s="1">
        <f t="shared" si="8"/>
        <v>25.205801646106668</v>
      </c>
      <c r="N105" s="1">
        <f t="shared" si="9"/>
        <v>0.31507252057633334</v>
      </c>
      <c r="O105" s="33" t="s">
        <v>267</v>
      </c>
    </row>
    <row r="106" spans="1:15" ht="17" x14ac:dyDescent="0.2">
      <c r="A106" s="3" t="str">
        <f t="shared" si="11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0" t="str">
        <f>G74</f>
        <v>STATION; DORMONT</v>
      </c>
      <c r="H106" s="3" t="s">
        <v>82</v>
      </c>
      <c r="I106" s="3">
        <f t="shared" si="12"/>
        <v>0</v>
      </c>
      <c r="J106" s="3">
        <f t="shared" si="13"/>
        <v>0.5</v>
      </c>
      <c r="K106" s="14">
        <f t="shared" si="6"/>
        <v>12.857142857142859</v>
      </c>
      <c r="L106" s="19" t="s">
        <v>87</v>
      </c>
      <c r="M106" s="1">
        <f t="shared" si="8"/>
        <v>25.205801646106668</v>
      </c>
      <c r="N106" s="1">
        <f t="shared" si="9"/>
        <v>0.25205801646106668</v>
      </c>
      <c r="O106" s="33" t="s">
        <v>268</v>
      </c>
    </row>
    <row r="107" spans="1:15" x14ac:dyDescent="0.2">
      <c r="A107" s="3" t="str">
        <f t="shared" si="11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12"/>
        <v>0</v>
      </c>
      <c r="J107" s="3">
        <f t="shared" si="13"/>
        <v>0.5</v>
      </c>
      <c r="K107" s="14">
        <f t="shared" si="6"/>
        <v>12.857142857142859</v>
      </c>
      <c r="L107" s="19" t="s">
        <v>87</v>
      </c>
      <c r="M107" s="1">
        <f t="shared" si="8"/>
        <v>25.205801646106668</v>
      </c>
      <c r="N107" s="1">
        <f t="shared" si="9"/>
        <v>0.25205801646106668</v>
      </c>
      <c r="O107" s="33" t="s">
        <v>269</v>
      </c>
    </row>
    <row r="108" spans="1:15" x14ac:dyDescent="0.2">
      <c r="A108" s="3" t="str">
        <f t="shared" si="11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12"/>
        <v>0</v>
      </c>
      <c r="J108" s="3">
        <f t="shared" si="13"/>
        <v>0.5</v>
      </c>
      <c r="K108" s="14">
        <f t="shared" si="6"/>
        <v>11.571428571428573</v>
      </c>
      <c r="L108" s="19" t="s">
        <v>87</v>
      </c>
      <c r="M108" s="1">
        <f t="shared" si="8"/>
        <v>25.205801646106668</v>
      </c>
      <c r="N108" s="1">
        <f t="shared" si="9"/>
        <v>0.28006446273451852</v>
      </c>
      <c r="O108" s="33" t="s">
        <v>270</v>
      </c>
    </row>
    <row r="109" spans="1:15" x14ac:dyDescent="0.2">
      <c r="A109" s="3" t="str">
        <f t="shared" si="11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12"/>
        <v>0</v>
      </c>
      <c r="J109" s="3">
        <f t="shared" si="13"/>
        <v>0.5</v>
      </c>
      <c r="K109" s="14">
        <f t="shared" si="6"/>
        <v>12.857142857142859</v>
      </c>
      <c r="L109" s="19" t="s">
        <v>87</v>
      </c>
      <c r="M109" s="1">
        <f t="shared" si="8"/>
        <v>25.205801646106668</v>
      </c>
      <c r="N109" s="1">
        <f t="shared" si="9"/>
        <v>0.25205801646106668</v>
      </c>
      <c r="O109" s="33" t="s">
        <v>271</v>
      </c>
    </row>
    <row r="110" spans="1:15" x14ac:dyDescent="0.2">
      <c r="A110" s="3" t="str">
        <f t="shared" si="11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4">E110*D110/100</f>
        <v>0</v>
      </c>
      <c r="J110" s="3">
        <f t="shared" ref="J110:J151" si="15">I110+J109</f>
        <v>0.5</v>
      </c>
      <c r="K110" s="14">
        <f t="shared" si="6"/>
        <v>12.857142857142859</v>
      </c>
      <c r="L110" s="19" t="s">
        <v>87</v>
      </c>
      <c r="M110" s="1">
        <f t="shared" si="8"/>
        <v>25.205801646106668</v>
      </c>
      <c r="N110" s="1">
        <f t="shared" si="9"/>
        <v>0.25205801646106668</v>
      </c>
      <c r="O110" s="33" t="s">
        <v>272</v>
      </c>
    </row>
    <row r="111" spans="1:15" x14ac:dyDescent="0.2">
      <c r="A111" s="3" t="str">
        <f t="shared" si="11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4"/>
        <v>0</v>
      </c>
      <c r="J111" s="3">
        <f t="shared" si="15"/>
        <v>0.5</v>
      </c>
      <c r="K111" s="14">
        <f t="shared" si="6"/>
        <v>12</v>
      </c>
      <c r="L111" s="19" t="s">
        <v>87</v>
      </c>
      <c r="M111" s="1">
        <f t="shared" si="8"/>
        <v>28.935231481500008</v>
      </c>
      <c r="N111" s="1">
        <f t="shared" si="9"/>
        <v>0.28935231481500007</v>
      </c>
      <c r="O111" s="33" t="s">
        <v>273</v>
      </c>
    </row>
    <row r="112" spans="1:15" x14ac:dyDescent="0.2">
      <c r="A112" s="3" t="str">
        <f t="shared" si="11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4"/>
        <v>0</v>
      </c>
      <c r="J112" s="3">
        <f t="shared" si="15"/>
        <v>0.5</v>
      </c>
      <c r="K112" s="14">
        <f t="shared" si="6"/>
        <v>12</v>
      </c>
      <c r="L112" s="19" t="s">
        <v>87</v>
      </c>
      <c r="M112" s="1">
        <f t="shared" si="8"/>
        <v>28.935231481500008</v>
      </c>
      <c r="N112" s="1">
        <f t="shared" si="9"/>
        <v>0.28935231481500007</v>
      </c>
      <c r="O112" s="33" t="s">
        <v>274</v>
      </c>
    </row>
    <row r="113" spans="1:15" x14ac:dyDescent="0.2">
      <c r="A113" s="3" t="str">
        <f t="shared" si="11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4"/>
        <v>0</v>
      </c>
      <c r="J113" s="3">
        <f t="shared" si="15"/>
        <v>0.5</v>
      </c>
      <c r="K113" s="14">
        <f t="shared" si="6"/>
        <v>12</v>
      </c>
      <c r="L113" s="19" t="s">
        <v>87</v>
      </c>
      <c r="M113" s="1">
        <f t="shared" si="8"/>
        <v>28.935231481500008</v>
      </c>
      <c r="N113" s="1">
        <f t="shared" si="9"/>
        <v>0.28935231481500007</v>
      </c>
      <c r="O113" s="33" t="s">
        <v>275</v>
      </c>
    </row>
    <row r="114" spans="1:15" x14ac:dyDescent="0.2">
      <c r="A114" s="3" t="str">
        <f t="shared" si="11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4"/>
        <v>0</v>
      </c>
      <c r="J114" s="3">
        <f t="shared" si="15"/>
        <v>0.5</v>
      </c>
      <c r="K114" s="14">
        <f t="shared" si="6"/>
        <v>12</v>
      </c>
      <c r="L114" s="19" t="s">
        <v>87</v>
      </c>
      <c r="M114" s="1">
        <f t="shared" si="8"/>
        <v>28.935231481500008</v>
      </c>
      <c r="N114" s="1">
        <f t="shared" si="9"/>
        <v>0.28935231481500007</v>
      </c>
      <c r="O114" s="33" t="s">
        <v>276</v>
      </c>
    </row>
    <row r="115" spans="1:15" ht="17" x14ac:dyDescent="0.2">
      <c r="A115" s="3" t="str">
        <f t="shared" si="11"/>
        <v>Green</v>
      </c>
      <c r="B115" s="3" t="s">
        <v>41</v>
      </c>
      <c r="C115" s="5">
        <v>114</v>
      </c>
      <c r="D115" s="3">
        <f>100+62</f>
        <v>162</v>
      </c>
      <c r="E115" s="3">
        <v>0</v>
      </c>
      <c r="F115" s="3">
        <v>30</v>
      </c>
      <c r="G115" s="10" t="str">
        <f>G66</f>
        <v>STATION; GLENBURY</v>
      </c>
      <c r="H115" s="3" t="s">
        <v>82</v>
      </c>
      <c r="I115" s="3">
        <f t="shared" si="14"/>
        <v>0</v>
      </c>
      <c r="J115" s="3">
        <f t="shared" si="15"/>
        <v>0.5</v>
      </c>
      <c r="K115" s="14">
        <f t="shared" si="6"/>
        <v>19.439999999999998</v>
      </c>
      <c r="L115" s="19" t="s">
        <v>87</v>
      </c>
      <c r="M115" s="1">
        <f t="shared" si="8"/>
        <v>28.935231481500008</v>
      </c>
      <c r="N115" s="1">
        <f t="shared" si="9"/>
        <v>0.1786125400092593</v>
      </c>
      <c r="O115" s="33" t="s">
        <v>277</v>
      </c>
    </row>
    <row r="116" spans="1:15" x14ac:dyDescent="0.2">
      <c r="A116" s="3" t="str">
        <f t="shared" si="11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4"/>
        <v>0</v>
      </c>
      <c r="J116" s="3">
        <f t="shared" si="15"/>
        <v>0.5</v>
      </c>
      <c r="K116" s="14">
        <f t="shared" si="6"/>
        <v>12</v>
      </c>
      <c r="L116" s="19" t="s">
        <v>87</v>
      </c>
      <c r="M116" s="1">
        <f t="shared" si="8"/>
        <v>28.935231481500008</v>
      </c>
      <c r="N116" s="1">
        <f t="shared" si="9"/>
        <v>0.28935231481500007</v>
      </c>
      <c r="O116" s="33" t="s">
        <v>278</v>
      </c>
    </row>
    <row r="117" spans="1:15" x14ac:dyDescent="0.2">
      <c r="A117" s="3" t="str">
        <f t="shared" si="11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4"/>
        <v>0</v>
      </c>
      <c r="J117" s="3">
        <f t="shared" si="15"/>
        <v>0.5</v>
      </c>
      <c r="K117" s="14">
        <f t="shared" si="6"/>
        <v>12</v>
      </c>
      <c r="L117" s="19" t="s">
        <v>87</v>
      </c>
      <c r="M117" s="1">
        <f t="shared" si="8"/>
        <v>28.935231481500008</v>
      </c>
      <c r="N117" s="1">
        <f t="shared" si="9"/>
        <v>0.28935231481500007</v>
      </c>
      <c r="O117" s="33" t="s">
        <v>279</v>
      </c>
    </row>
    <row r="118" spans="1:15" x14ac:dyDescent="0.2">
      <c r="A118" s="3" t="str">
        <f t="shared" si="11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4"/>
        <v>0</v>
      </c>
      <c r="J118" s="3">
        <f t="shared" si="15"/>
        <v>0.5</v>
      </c>
      <c r="K118" s="14">
        <f t="shared" si="6"/>
        <v>12</v>
      </c>
      <c r="L118" s="19" t="s">
        <v>87</v>
      </c>
      <c r="M118" s="1">
        <f t="shared" si="8"/>
        <v>7.2338078703750019</v>
      </c>
      <c r="N118" s="1">
        <f t="shared" si="9"/>
        <v>0.14467615740750003</v>
      </c>
      <c r="O118" s="33" t="s">
        <v>280</v>
      </c>
    </row>
    <row r="119" spans="1:15" x14ac:dyDescent="0.2">
      <c r="A119" s="3" t="str">
        <f t="shared" si="11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4"/>
        <v>0</v>
      </c>
      <c r="J119" s="3">
        <f t="shared" si="15"/>
        <v>0.5</v>
      </c>
      <c r="K119" s="14">
        <f t="shared" si="6"/>
        <v>12</v>
      </c>
      <c r="L119" s="19" t="s">
        <v>87</v>
      </c>
      <c r="M119" s="1">
        <f t="shared" si="8"/>
        <v>7.2338078703750019</v>
      </c>
      <c r="N119" s="1">
        <f t="shared" si="9"/>
        <v>0.14467615740750003</v>
      </c>
      <c r="O119" s="33" t="s">
        <v>281</v>
      </c>
    </row>
    <row r="120" spans="1:15" x14ac:dyDescent="0.2">
      <c r="A120" s="3" t="str">
        <f t="shared" si="11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4"/>
        <v>0</v>
      </c>
      <c r="J120" s="3">
        <f t="shared" si="15"/>
        <v>0.5</v>
      </c>
      <c r="K120" s="14">
        <f t="shared" si="6"/>
        <v>9.6</v>
      </c>
      <c r="L120" s="19" t="s">
        <v>87</v>
      </c>
      <c r="M120" s="1">
        <f t="shared" si="8"/>
        <v>7.2338078703750019</v>
      </c>
      <c r="N120" s="1">
        <f t="shared" si="9"/>
        <v>0.18084519675937505</v>
      </c>
      <c r="O120" s="33" t="s">
        <v>282</v>
      </c>
    </row>
    <row r="121" spans="1:15" x14ac:dyDescent="0.2">
      <c r="A121" s="3" t="str">
        <f t="shared" si="11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4"/>
        <v>0</v>
      </c>
      <c r="J121" s="3">
        <f t="shared" si="15"/>
        <v>0.5</v>
      </c>
      <c r="K121" s="14">
        <f t="shared" si="6"/>
        <v>12</v>
      </c>
      <c r="L121" s="19" t="s">
        <v>87</v>
      </c>
      <c r="M121" s="1">
        <f t="shared" si="8"/>
        <v>7.2338078703750019</v>
      </c>
      <c r="N121" s="1">
        <f t="shared" si="9"/>
        <v>0.14467615740750003</v>
      </c>
      <c r="O121" s="33" t="s">
        <v>283</v>
      </c>
    </row>
    <row r="122" spans="1:15" x14ac:dyDescent="0.2">
      <c r="A122" s="3" t="str">
        <f t="shared" si="11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4"/>
        <v>0</v>
      </c>
      <c r="J122" s="3">
        <f t="shared" si="15"/>
        <v>0.5</v>
      </c>
      <c r="K122" s="14">
        <f t="shared" si="6"/>
        <v>12</v>
      </c>
      <c r="L122" s="19" t="s">
        <v>87</v>
      </c>
      <c r="M122" s="1">
        <f t="shared" si="8"/>
        <v>7.2338078703750019</v>
      </c>
      <c r="N122" s="1">
        <f t="shared" si="9"/>
        <v>0.14467615740750003</v>
      </c>
      <c r="O122" s="33" t="s">
        <v>284</v>
      </c>
    </row>
    <row r="123" spans="1:15" x14ac:dyDescent="0.2">
      <c r="A123" s="3" t="str">
        <f t="shared" si="11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4"/>
        <v>0</v>
      </c>
      <c r="J123" s="3">
        <f t="shared" si="15"/>
        <v>0.5</v>
      </c>
      <c r="K123" s="14">
        <f t="shared" si="6"/>
        <v>9</v>
      </c>
      <c r="L123" s="19" t="s">
        <v>87</v>
      </c>
      <c r="M123" s="1">
        <f t="shared" si="8"/>
        <v>12.860102880666672</v>
      </c>
      <c r="N123" s="1">
        <f t="shared" si="9"/>
        <v>0.25720205761333342</v>
      </c>
      <c r="O123" s="33" t="s">
        <v>285</v>
      </c>
    </row>
    <row r="124" spans="1:15" ht="34" x14ac:dyDescent="0.2">
      <c r="A124" s="3" t="str">
        <f t="shared" si="11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20</v>
      </c>
      <c r="G124" s="10" t="str">
        <f>G58</f>
        <v>STATION; OVERBROOK; UNDERGROUND</v>
      </c>
      <c r="H124" s="3" t="s">
        <v>82</v>
      </c>
      <c r="I124" s="3">
        <f t="shared" si="14"/>
        <v>0</v>
      </c>
      <c r="J124" s="3">
        <f t="shared" si="15"/>
        <v>0.5</v>
      </c>
      <c r="K124" s="14">
        <f t="shared" si="6"/>
        <v>9</v>
      </c>
      <c r="L124" s="19" t="s">
        <v>87</v>
      </c>
      <c r="M124" s="1">
        <f t="shared" si="8"/>
        <v>12.860102880666672</v>
      </c>
      <c r="N124" s="1">
        <f t="shared" si="9"/>
        <v>0.25720205761333342</v>
      </c>
      <c r="O124" s="33" t="s">
        <v>286</v>
      </c>
    </row>
    <row r="125" spans="1:15" x14ac:dyDescent="0.2">
      <c r="A125" s="3" t="str">
        <f t="shared" si="11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4"/>
        <v>0</v>
      </c>
      <c r="J125" s="3">
        <f t="shared" si="15"/>
        <v>0.5</v>
      </c>
      <c r="K125" s="14">
        <f t="shared" si="6"/>
        <v>9</v>
      </c>
      <c r="L125" s="19" t="s">
        <v>87</v>
      </c>
      <c r="M125" s="1">
        <f t="shared" si="8"/>
        <v>12.860102880666672</v>
      </c>
      <c r="N125" s="1">
        <f t="shared" si="9"/>
        <v>0.25720205761333342</v>
      </c>
      <c r="O125" s="33" t="s">
        <v>287</v>
      </c>
    </row>
    <row r="126" spans="1:15" x14ac:dyDescent="0.2">
      <c r="A126" s="3" t="str">
        <f t="shared" si="11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4"/>
        <v>0</v>
      </c>
      <c r="J126" s="3">
        <f t="shared" si="15"/>
        <v>0.5</v>
      </c>
      <c r="K126" s="14">
        <f t="shared" si="6"/>
        <v>9</v>
      </c>
      <c r="L126" s="19" t="s">
        <v>87</v>
      </c>
      <c r="M126" s="1">
        <f t="shared" si="8"/>
        <v>12.860102880666672</v>
      </c>
      <c r="N126" s="1">
        <f t="shared" si="9"/>
        <v>0.25720205761333342</v>
      </c>
      <c r="O126" s="33" t="s">
        <v>288</v>
      </c>
    </row>
    <row r="127" spans="1:15" x14ac:dyDescent="0.2">
      <c r="A127" s="3" t="str">
        <f t="shared" si="11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4"/>
        <v>0</v>
      </c>
      <c r="J127" s="3">
        <f t="shared" si="15"/>
        <v>0.5</v>
      </c>
      <c r="K127" s="14">
        <f t="shared" si="6"/>
        <v>9</v>
      </c>
      <c r="L127" s="19" t="s">
        <v>87</v>
      </c>
      <c r="M127" s="1">
        <f t="shared" si="8"/>
        <v>12.860102880666672</v>
      </c>
      <c r="N127" s="1">
        <f t="shared" si="9"/>
        <v>0.25720205761333342</v>
      </c>
      <c r="O127" s="33" t="s">
        <v>289</v>
      </c>
    </row>
    <row r="128" spans="1:15" x14ac:dyDescent="0.2">
      <c r="A128" s="3" t="str">
        <f t="shared" si="11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4"/>
        <v>0</v>
      </c>
      <c r="J128" s="3">
        <f t="shared" si="15"/>
        <v>0.5</v>
      </c>
      <c r="K128" s="14">
        <f t="shared" si="6"/>
        <v>9</v>
      </c>
      <c r="L128" s="19" t="s">
        <v>87</v>
      </c>
      <c r="M128" s="1">
        <f t="shared" si="8"/>
        <v>12.860102880666672</v>
      </c>
      <c r="N128" s="1">
        <f t="shared" si="9"/>
        <v>0.25720205761333342</v>
      </c>
      <c r="O128" s="33" t="s">
        <v>290</v>
      </c>
    </row>
    <row r="129" spans="1:15" x14ac:dyDescent="0.2">
      <c r="A129" s="3" t="str">
        <f t="shared" si="11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4"/>
        <v>0</v>
      </c>
      <c r="J129" s="3">
        <f t="shared" si="15"/>
        <v>0.5</v>
      </c>
      <c r="K129" s="14">
        <f t="shared" si="6"/>
        <v>9</v>
      </c>
      <c r="L129" s="19" t="s">
        <v>87</v>
      </c>
      <c r="M129" s="1">
        <f t="shared" si="8"/>
        <v>12.860102880666672</v>
      </c>
      <c r="N129" s="1">
        <f t="shared" si="9"/>
        <v>0.25720205761333342</v>
      </c>
      <c r="O129" s="33" t="s">
        <v>291</v>
      </c>
    </row>
    <row r="130" spans="1:15" x14ac:dyDescent="0.2">
      <c r="A130" s="3" t="str">
        <f t="shared" si="11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4"/>
        <v>0</v>
      </c>
      <c r="J130" s="3">
        <f t="shared" si="15"/>
        <v>0.5</v>
      </c>
      <c r="K130" s="14">
        <f t="shared" ref="K130:K150" si="16">D130*(1/(F130*1000/(60*60)))</f>
        <v>9</v>
      </c>
      <c r="L130" s="19" t="s">
        <v>87</v>
      </c>
      <c r="M130" s="1">
        <f t="shared" si="8"/>
        <v>12.860102880666672</v>
      </c>
      <c r="N130" s="1">
        <f t="shared" si="9"/>
        <v>0.25720205761333342</v>
      </c>
      <c r="O130" s="33" t="s">
        <v>292</v>
      </c>
    </row>
    <row r="131" spans="1:15" x14ac:dyDescent="0.2">
      <c r="A131" s="3" t="str">
        <f t="shared" si="11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4"/>
        <v>0</v>
      </c>
      <c r="J131" s="3">
        <f t="shared" si="15"/>
        <v>0.5</v>
      </c>
      <c r="K131" s="14">
        <f t="shared" si="16"/>
        <v>9</v>
      </c>
      <c r="L131" s="19" t="s">
        <v>87</v>
      </c>
      <c r="M131" s="1">
        <f t="shared" ref="M131:M151" si="17">POWER(F131*0.277778,2)/2.4</f>
        <v>12.860102880666672</v>
      </c>
      <c r="N131" s="1">
        <f t="shared" ref="N131:N151" si="18">M131/D131</f>
        <v>0.25720205761333342</v>
      </c>
      <c r="O131" s="33" t="s">
        <v>293</v>
      </c>
    </row>
    <row r="132" spans="1:15" x14ac:dyDescent="0.2">
      <c r="A132" s="3" t="str">
        <f t="shared" si="11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4"/>
        <v>0</v>
      </c>
      <c r="J132" s="3">
        <f t="shared" si="15"/>
        <v>0.5</v>
      </c>
      <c r="K132" s="14">
        <f t="shared" si="16"/>
        <v>9</v>
      </c>
      <c r="L132" s="19" t="s">
        <v>87</v>
      </c>
      <c r="M132" s="1">
        <f t="shared" si="17"/>
        <v>12.860102880666672</v>
      </c>
      <c r="N132" s="1">
        <f t="shared" si="18"/>
        <v>0.25720205761333342</v>
      </c>
      <c r="O132" s="33" t="s">
        <v>294</v>
      </c>
    </row>
    <row r="133" spans="1:15" ht="34" x14ac:dyDescent="0.2">
      <c r="A133" s="3" t="str">
        <f t="shared" si="11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20</v>
      </c>
      <c r="G133" s="10" t="str">
        <f>G49</f>
        <v>STATION; INGLEWOOD; UNDERGROUND</v>
      </c>
      <c r="H133" s="3" t="s">
        <v>80</v>
      </c>
      <c r="I133" s="3">
        <f t="shared" si="14"/>
        <v>0</v>
      </c>
      <c r="J133" s="3">
        <f t="shared" si="15"/>
        <v>0.5</v>
      </c>
      <c r="K133" s="14">
        <f t="shared" si="16"/>
        <v>9</v>
      </c>
      <c r="L133" s="19" t="s">
        <v>87</v>
      </c>
      <c r="M133" s="1">
        <f t="shared" si="17"/>
        <v>12.860102880666672</v>
      </c>
      <c r="N133" s="1">
        <f t="shared" si="18"/>
        <v>0.25720205761333342</v>
      </c>
      <c r="O133" s="33" t="s">
        <v>295</v>
      </c>
    </row>
    <row r="134" spans="1:15" x14ac:dyDescent="0.2">
      <c r="A134" s="3" t="str">
        <f t="shared" si="11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4"/>
        <v>0</v>
      </c>
      <c r="J134" s="3">
        <f t="shared" si="15"/>
        <v>0.5</v>
      </c>
      <c r="K134" s="14">
        <f t="shared" si="16"/>
        <v>9</v>
      </c>
      <c r="L134" s="19" t="s">
        <v>87</v>
      </c>
      <c r="M134" s="1">
        <f t="shared" si="17"/>
        <v>12.860102880666672</v>
      </c>
      <c r="N134" s="1">
        <f t="shared" si="18"/>
        <v>0.25720205761333342</v>
      </c>
      <c r="O134" s="33" t="s">
        <v>296</v>
      </c>
    </row>
    <row r="135" spans="1:15" x14ac:dyDescent="0.2">
      <c r="A135" s="3" t="str">
        <f t="shared" ref="A135:A151" si="19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4"/>
        <v>0</v>
      </c>
      <c r="J135" s="3">
        <f t="shared" si="15"/>
        <v>0.5</v>
      </c>
      <c r="K135" s="14">
        <f t="shared" si="16"/>
        <v>9</v>
      </c>
      <c r="L135" s="19" t="s">
        <v>87</v>
      </c>
      <c r="M135" s="1">
        <f t="shared" si="17"/>
        <v>12.860102880666672</v>
      </c>
      <c r="N135" s="1">
        <f t="shared" si="18"/>
        <v>0.25720205761333342</v>
      </c>
      <c r="O135" s="33" t="s">
        <v>297</v>
      </c>
    </row>
    <row r="136" spans="1:15" x14ac:dyDescent="0.2">
      <c r="A136" s="3" t="str">
        <f t="shared" si="19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4"/>
        <v>0</v>
      </c>
      <c r="J136" s="3">
        <f t="shared" si="15"/>
        <v>0.5</v>
      </c>
      <c r="K136" s="14">
        <f t="shared" si="16"/>
        <v>9</v>
      </c>
      <c r="L136" s="19" t="s">
        <v>87</v>
      </c>
      <c r="M136" s="1">
        <f t="shared" si="17"/>
        <v>12.860102880666672</v>
      </c>
      <c r="N136" s="1">
        <f t="shared" si="18"/>
        <v>0.25720205761333342</v>
      </c>
      <c r="O136" s="33" t="s">
        <v>298</v>
      </c>
    </row>
    <row r="137" spans="1:15" x14ac:dyDescent="0.2">
      <c r="A137" s="3" t="str">
        <f t="shared" si="19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4"/>
        <v>0</v>
      </c>
      <c r="J137" s="3">
        <f t="shared" si="15"/>
        <v>0.5</v>
      </c>
      <c r="K137" s="14">
        <f t="shared" si="16"/>
        <v>9</v>
      </c>
      <c r="L137" s="19" t="s">
        <v>87</v>
      </c>
      <c r="M137" s="1">
        <f t="shared" si="17"/>
        <v>12.860102880666672</v>
      </c>
      <c r="N137" s="1">
        <f t="shared" si="18"/>
        <v>0.25720205761333342</v>
      </c>
      <c r="O137" s="33" t="s">
        <v>299</v>
      </c>
    </row>
    <row r="138" spans="1:15" x14ac:dyDescent="0.2">
      <c r="A138" s="3" t="str">
        <f t="shared" si="19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4"/>
        <v>0</v>
      </c>
      <c r="J138" s="3">
        <f t="shared" si="15"/>
        <v>0.5</v>
      </c>
      <c r="K138" s="14">
        <f t="shared" si="16"/>
        <v>9</v>
      </c>
      <c r="L138" s="19" t="s">
        <v>87</v>
      </c>
      <c r="M138" s="1">
        <f t="shared" si="17"/>
        <v>12.860102880666672</v>
      </c>
      <c r="N138" s="1">
        <f t="shared" si="18"/>
        <v>0.25720205761333342</v>
      </c>
      <c r="O138" s="33" t="s">
        <v>300</v>
      </c>
    </row>
    <row r="139" spans="1:15" x14ac:dyDescent="0.2">
      <c r="A139" s="3" t="str">
        <f t="shared" si="19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4"/>
        <v>0</v>
      </c>
      <c r="J139" s="3">
        <f t="shared" si="15"/>
        <v>0.5</v>
      </c>
      <c r="K139" s="14">
        <f t="shared" si="16"/>
        <v>9</v>
      </c>
      <c r="L139" s="19" t="s">
        <v>87</v>
      </c>
      <c r="M139" s="1">
        <f t="shared" si="17"/>
        <v>12.860102880666672</v>
      </c>
      <c r="N139" s="1">
        <f t="shared" si="18"/>
        <v>0.25720205761333342</v>
      </c>
      <c r="O139" s="33" t="s">
        <v>301</v>
      </c>
    </row>
    <row r="140" spans="1:15" x14ac:dyDescent="0.2">
      <c r="A140" s="3" t="str">
        <f t="shared" si="19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4"/>
        <v>0</v>
      </c>
      <c r="J140" s="3">
        <f t="shared" si="15"/>
        <v>0.5</v>
      </c>
      <c r="K140" s="14">
        <f t="shared" si="16"/>
        <v>9</v>
      </c>
      <c r="L140" s="19" t="s">
        <v>87</v>
      </c>
      <c r="M140" s="1">
        <f t="shared" si="17"/>
        <v>12.860102880666672</v>
      </c>
      <c r="N140" s="1">
        <f t="shared" si="18"/>
        <v>0.25720205761333342</v>
      </c>
      <c r="O140" s="33" t="s">
        <v>302</v>
      </c>
    </row>
    <row r="141" spans="1:15" x14ac:dyDescent="0.2">
      <c r="A141" s="3" t="str">
        <f t="shared" si="19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4"/>
        <v>0</v>
      </c>
      <c r="J141" s="3">
        <f t="shared" si="15"/>
        <v>0.5</v>
      </c>
      <c r="K141" s="14">
        <f t="shared" si="16"/>
        <v>9</v>
      </c>
      <c r="L141" s="19" t="s">
        <v>87</v>
      </c>
      <c r="M141" s="1">
        <f t="shared" si="17"/>
        <v>12.860102880666672</v>
      </c>
      <c r="N141" s="1">
        <f t="shared" si="18"/>
        <v>0.25720205761333342</v>
      </c>
      <c r="O141" s="33" t="s">
        <v>303</v>
      </c>
    </row>
    <row r="142" spans="1:15" ht="34" x14ac:dyDescent="0.2">
      <c r="A142" s="3" t="str">
        <f t="shared" si="19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20</v>
      </c>
      <c r="G142" s="10" t="str">
        <f>G40</f>
        <v>STATION; CENTRAL; UNDERDROUND</v>
      </c>
      <c r="H142" s="3" t="s">
        <v>82</v>
      </c>
      <c r="I142" s="3">
        <f t="shared" si="14"/>
        <v>0</v>
      </c>
      <c r="J142" s="3">
        <f t="shared" si="15"/>
        <v>0.5</v>
      </c>
      <c r="K142" s="14">
        <f t="shared" si="16"/>
        <v>9</v>
      </c>
      <c r="L142" s="19" t="s">
        <v>87</v>
      </c>
      <c r="M142" s="1">
        <f t="shared" si="17"/>
        <v>12.860102880666672</v>
      </c>
      <c r="N142" s="1">
        <f t="shared" si="18"/>
        <v>0.25720205761333342</v>
      </c>
      <c r="O142" s="33" t="s">
        <v>304</v>
      </c>
    </row>
    <row r="143" spans="1:15" x14ac:dyDescent="0.2">
      <c r="A143" s="3" t="str">
        <f t="shared" si="19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4"/>
        <v>0</v>
      </c>
      <c r="J143" s="3">
        <f t="shared" si="15"/>
        <v>0.5</v>
      </c>
      <c r="K143" s="14">
        <f t="shared" si="16"/>
        <v>9</v>
      </c>
      <c r="L143" s="19" t="s">
        <v>87</v>
      </c>
      <c r="M143" s="1">
        <f t="shared" si="17"/>
        <v>12.860102880666672</v>
      </c>
      <c r="N143" s="1">
        <f t="shared" si="18"/>
        <v>0.25720205761333342</v>
      </c>
      <c r="O143" s="33" t="s">
        <v>305</v>
      </c>
    </row>
    <row r="144" spans="1:15" x14ac:dyDescent="0.2">
      <c r="A144" s="3" t="str">
        <f t="shared" si="19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4"/>
        <v>0</v>
      </c>
      <c r="J144" s="3">
        <f t="shared" si="15"/>
        <v>0.5</v>
      </c>
      <c r="K144" s="14">
        <f t="shared" si="16"/>
        <v>9</v>
      </c>
      <c r="L144" s="19" t="s">
        <v>87</v>
      </c>
      <c r="M144" s="1">
        <f t="shared" si="17"/>
        <v>12.860102880666672</v>
      </c>
      <c r="N144" s="1">
        <f t="shared" si="18"/>
        <v>0.25720205761333342</v>
      </c>
      <c r="O144" s="33" t="s">
        <v>306</v>
      </c>
    </row>
    <row r="145" spans="1:15" x14ac:dyDescent="0.2">
      <c r="A145" s="3" t="str">
        <f t="shared" si="19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4"/>
        <v>0</v>
      </c>
      <c r="J145" s="3">
        <f t="shared" si="15"/>
        <v>0.5</v>
      </c>
      <c r="K145" s="14">
        <f t="shared" si="16"/>
        <v>9</v>
      </c>
      <c r="L145" s="19" t="s">
        <v>87</v>
      </c>
      <c r="M145" s="1">
        <f t="shared" si="17"/>
        <v>12.860102880666672</v>
      </c>
      <c r="N145" s="1">
        <f t="shared" si="18"/>
        <v>0.25720205761333342</v>
      </c>
      <c r="O145" s="33" t="s">
        <v>307</v>
      </c>
    </row>
    <row r="146" spans="1:15" x14ac:dyDescent="0.2">
      <c r="A146" s="3" t="str">
        <f t="shared" si="19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4"/>
        <v>0</v>
      </c>
      <c r="J146" s="3">
        <f t="shared" si="15"/>
        <v>0.5</v>
      </c>
      <c r="K146" s="14">
        <f t="shared" si="16"/>
        <v>9</v>
      </c>
      <c r="L146" s="19" t="s">
        <v>87</v>
      </c>
      <c r="M146" s="1">
        <f t="shared" si="17"/>
        <v>12.860102880666672</v>
      </c>
      <c r="N146" s="1">
        <f t="shared" si="18"/>
        <v>0.25720205761333342</v>
      </c>
      <c r="O146" s="33" t="s">
        <v>308</v>
      </c>
    </row>
    <row r="147" spans="1:15" x14ac:dyDescent="0.2">
      <c r="A147" s="3" t="str">
        <f t="shared" si="19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4"/>
        <v>0</v>
      </c>
      <c r="J147" s="3">
        <f t="shared" si="15"/>
        <v>0.5</v>
      </c>
      <c r="K147" s="14">
        <f t="shared" si="16"/>
        <v>9</v>
      </c>
      <c r="L147" s="19" t="s">
        <v>87</v>
      </c>
      <c r="M147" s="1">
        <f t="shared" si="17"/>
        <v>12.860102880666672</v>
      </c>
      <c r="N147" s="1">
        <f t="shared" si="18"/>
        <v>0.25720205761333342</v>
      </c>
      <c r="O147" s="33" t="s">
        <v>309</v>
      </c>
    </row>
    <row r="148" spans="1:15" x14ac:dyDescent="0.2">
      <c r="A148" s="3" t="str">
        <f t="shared" si="19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4"/>
        <v>0</v>
      </c>
      <c r="J148" s="3">
        <f t="shared" si="15"/>
        <v>0.5</v>
      </c>
      <c r="K148" s="14">
        <f t="shared" si="16"/>
        <v>9</v>
      </c>
      <c r="L148" s="19" t="s">
        <v>87</v>
      </c>
      <c r="M148" s="1">
        <f t="shared" si="17"/>
        <v>12.860102880666672</v>
      </c>
      <c r="N148" s="1">
        <f t="shared" si="18"/>
        <v>0.25720205761333342</v>
      </c>
      <c r="O148" s="33" t="s">
        <v>310</v>
      </c>
    </row>
    <row r="149" spans="1:15" x14ac:dyDescent="0.2">
      <c r="A149" s="3" t="str">
        <f t="shared" si="19"/>
        <v>Green</v>
      </c>
      <c r="B149" s="3" t="s">
        <v>45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4"/>
        <v>0</v>
      </c>
      <c r="J149" s="3">
        <f t="shared" si="15"/>
        <v>0.5</v>
      </c>
      <c r="K149" s="14">
        <f t="shared" si="16"/>
        <v>33.119999999999997</v>
      </c>
      <c r="L149" s="19" t="s">
        <v>87</v>
      </c>
      <c r="M149" s="1">
        <f t="shared" si="17"/>
        <v>12.860102880666672</v>
      </c>
      <c r="N149" s="1">
        <f t="shared" si="18"/>
        <v>6.9891863481884087E-2</v>
      </c>
      <c r="O149" s="33" t="s">
        <v>311</v>
      </c>
    </row>
    <row r="150" spans="1:15" x14ac:dyDescent="0.2">
      <c r="A150" s="3" t="str">
        <f t="shared" si="19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4"/>
        <v>0</v>
      </c>
      <c r="J150" s="3">
        <f t="shared" si="15"/>
        <v>0.5</v>
      </c>
      <c r="K150" s="14">
        <f t="shared" si="16"/>
        <v>7.1999999999999993</v>
      </c>
      <c r="L150" s="19" t="s">
        <v>87</v>
      </c>
      <c r="M150" s="1">
        <f t="shared" si="17"/>
        <v>12.860102880666672</v>
      </c>
      <c r="N150" s="1">
        <f t="shared" si="18"/>
        <v>0.32150257201666677</v>
      </c>
      <c r="O150" s="33" t="s">
        <v>312</v>
      </c>
    </row>
    <row r="151" spans="1:15" x14ac:dyDescent="0.2">
      <c r="A151" s="3" t="str">
        <f t="shared" si="19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4"/>
        <v>0</v>
      </c>
      <c r="J151" s="3">
        <f t="shared" si="15"/>
        <v>0.5</v>
      </c>
      <c r="K151" s="14">
        <f>D151*(1/(F151*1000/(60*60)))</f>
        <v>6.3</v>
      </c>
      <c r="L151" s="19" t="s">
        <v>87</v>
      </c>
      <c r="M151" s="1">
        <f t="shared" si="17"/>
        <v>12.860102880666672</v>
      </c>
      <c r="N151" s="1">
        <f t="shared" si="18"/>
        <v>0.36743151087619064</v>
      </c>
      <c r="O151" s="33" t="s">
        <v>313</v>
      </c>
    </row>
    <row r="152" spans="1:15" x14ac:dyDescent="0.2">
      <c r="D152" s="3">
        <f>SUM(D2:D151)*3.28084</f>
        <v>47744.752184000004</v>
      </c>
      <c r="L152" s="19"/>
    </row>
    <row r="153" spans="1:15" x14ac:dyDescent="0.2">
      <c r="K153" s="1">
        <f>MIN(K2:K151)</f>
        <v>4.8461538461538467</v>
      </c>
    </row>
    <row r="154" spans="1:15" x14ac:dyDescent="0.2">
      <c r="K154" s="1">
        <f>K153/1.2</f>
        <v>4.0384615384615392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baseColWidth="10" defaultColWidth="8.83203125" defaultRowHeight="15" x14ac:dyDescent="0.2"/>
  <sheetData>
    <row r="1" spans="1:10" ht="16" x14ac:dyDescent="0.2">
      <c r="A1" s="37" t="s">
        <v>17</v>
      </c>
      <c r="B1" s="37"/>
      <c r="C1" s="37"/>
      <c r="D1" s="37"/>
      <c r="E1" s="37" t="s">
        <v>18</v>
      </c>
      <c r="F1" s="37"/>
      <c r="G1" s="37"/>
      <c r="H1" s="37"/>
      <c r="I1" s="37"/>
      <c r="J1" s="37"/>
    </row>
    <row r="2" spans="1:10" ht="30" customHeight="1" x14ac:dyDescent="0.2">
      <c r="A2" s="36" t="s">
        <v>16</v>
      </c>
      <c r="B2" s="36"/>
      <c r="C2" s="36"/>
      <c r="D2" s="36"/>
      <c r="E2" s="36"/>
      <c r="F2" s="36"/>
      <c r="G2" s="36"/>
      <c r="H2" s="36"/>
      <c r="I2" s="36"/>
      <c r="J2" s="36"/>
    </row>
    <row r="8" spans="1:10" ht="16" x14ac:dyDescent="0.2">
      <c r="E8" s="9"/>
    </row>
    <row r="9" spans="1:10" ht="16" x14ac:dyDescent="0.2">
      <c r="E9" s="9"/>
    </row>
    <row r="19" spans="11:11" ht="16" x14ac:dyDescent="0.2">
      <c r="K19" s="9"/>
    </row>
    <row r="20" spans="11:11" ht="16" x14ac:dyDescent="0.2">
      <c r="K20" s="9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Laudati, Frederick</cp:lastModifiedBy>
  <cp:lastPrinted>2018-04-11T03:08:29Z</cp:lastPrinted>
  <dcterms:created xsi:type="dcterms:W3CDTF">2012-03-17T20:34:01Z</dcterms:created>
  <dcterms:modified xsi:type="dcterms:W3CDTF">2025-07-27T17:55:19Z</dcterms:modified>
</cp:coreProperties>
</file>