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S\Microsoft Excel\"/>
    </mc:Choice>
  </mc:AlternateContent>
  <bookViews>
    <workbookView xWindow="-120" yWindow="-120" windowWidth="20730" windowHeight="11310"/>
  </bookViews>
  <sheets>
    <sheet name="XLOOKUP" sheetId="1" r:id="rId1"/>
    <sheet name="VLOOKUP" sheetId="2" r:id="rId2"/>
    <sheet name="HLOOKUP" sheetId="3" r:id="rId3"/>
    <sheet name="INDEX+MATC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" l="1"/>
  <c r="M6" i="4"/>
  <c r="M5" i="4"/>
  <c r="M4" i="4"/>
  <c r="N7" i="3" l="1"/>
  <c r="N6" i="3"/>
  <c r="N5" i="3"/>
  <c r="N4" i="3"/>
  <c r="N3" i="3"/>
  <c r="M3" i="2" l="1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N7" i="1" l="1"/>
  <c r="N6" i="1"/>
  <c r="N5" i="1"/>
  <c r="N4" i="1"/>
  <c r="N3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<sst xmlns="http://schemas.openxmlformats.org/spreadsheetml/2006/main" count="477" uniqueCount="68">
  <si>
    <t>ID</t>
  </si>
  <si>
    <t>Name</t>
  </si>
  <si>
    <t>Mobile</t>
  </si>
  <si>
    <t>Income(USD)</t>
  </si>
  <si>
    <t>Children</t>
  </si>
  <si>
    <t>Education</t>
  </si>
  <si>
    <t>Occupation</t>
  </si>
  <si>
    <t>Cars</t>
  </si>
  <si>
    <t>Region</t>
  </si>
  <si>
    <t>Age</t>
  </si>
  <si>
    <t>helena smith</t>
  </si>
  <si>
    <t xml:space="preserve">070 2154 6507 </t>
  </si>
  <si>
    <t>Bachelors</t>
  </si>
  <si>
    <t>Skilled Manual</t>
  </si>
  <si>
    <t>Europe</t>
  </si>
  <si>
    <t>liam ashley</t>
  </si>
  <si>
    <t xml:space="preserve">070 8445 0779 </t>
  </si>
  <si>
    <t>Partial College</t>
  </si>
  <si>
    <t>Clerical</t>
  </si>
  <si>
    <t>khalani blankenship</t>
  </si>
  <si>
    <t xml:space="preserve">078 8275 4445 </t>
  </si>
  <si>
    <t>Professional</t>
  </si>
  <si>
    <t>ernesto robbins</t>
  </si>
  <si>
    <t xml:space="preserve">070 7079 3695 </t>
  </si>
  <si>
    <t>Pacific</t>
  </si>
  <si>
    <t>stevie morrison</t>
  </si>
  <si>
    <t xml:space="preserve">077 3757 4867 </t>
  </si>
  <si>
    <t>maximus grant</t>
  </si>
  <si>
    <t xml:space="preserve">077 3790 8103 </t>
  </si>
  <si>
    <t>Manual</t>
  </si>
  <si>
    <t>alaina mcDaniel</t>
  </si>
  <si>
    <t xml:space="preserve">078 4518 8313 </t>
  </si>
  <si>
    <t>High School</t>
  </si>
  <si>
    <t>Management</t>
  </si>
  <si>
    <t>major cummings</t>
  </si>
  <si>
    <t xml:space="preserve">078 6791 2192 </t>
  </si>
  <si>
    <t>nylah bell</t>
  </si>
  <si>
    <t xml:space="preserve">079 2108 6340 </t>
  </si>
  <si>
    <t>Partial High School</t>
  </si>
  <si>
    <t>emmett berg</t>
  </si>
  <si>
    <t xml:space="preserve">077 4474 1139 </t>
  </si>
  <si>
    <t>emmalyn ellison</t>
  </si>
  <si>
    <t xml:space="preserve">079 6254 6335 </t>
  </si>
  <si>
    <t>kye guerrero</t>
  </si>
  <si>
    <t xml:space="preserve">077 6474 8103 </t>
  </si>
  <si>
    <t>margot castillo</t>
  </si>
  <si>
    <t xml:space="preserve">078 6716 1155 </t>
  </si>
  <si>
    <t>kai stephens</t>
  </si>
  <si>
    <t xml:space="preserve">078 3528 1303 </t>
  </si>
  <si>
    <t>millie valencia</t>
  </si>
  <si>
    <t xml:space="preserve">079 4627 9069 </t>
  </si>
  <si>
    <t>dax carrillo</t>
  </si>
  <si>
    <t xml:space="preserve">077 5730 3921 </t>
  </si>
  <si>
    <t>kaylani erickson</t>
  </si>
  <si>
    <t xml:space="preserve">070 0947 9836 </t>
  </si>
  <si>
    <t>johnny dodson</t>
  </si>
  <si>
    <t xml:space="preserve">070 0409 4381 </t>
  </si>
  <si>
    <t>etta stevenson</t>
  </si>
  <si>
    <t xml:space="preserve">077 5904 2737 </t>
  </si>
  <si>
    <t>callan white</t>
  </si>
  <si>
    <t xml:space="preserve">077 3494 6989 </t>
  </si>
  <si>
    <t xml:space="preserve">Education </t>
  </si>
  <si>
    <t>Income</t>
  </si>
  <si>
    <t>Info</t>
  </si>
  <si>
    <t>Value</t>
  </si>
  <si>
    <t>INDEX + MATCH</t>
  </si>
  <si>
    <t>Information</t>
  </si>
  <si>
    <t>Maximus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</si>
</sst>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Inherit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 indent="1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P2" sqref="P2"/>
    </sheetView>
  </sheetViews>
  <sheetFormatPr defaultRowHeight="15"/>
  <cols>
    <col min="1" max="1" width="6" bestFit="1" customWidth="1"/>
    <col min="2" max="2" width="18.85546875" bestFit="1" customWidth="1"/>
    <col min="3" max="3" width="14.5703125" bestFit="1" customWidth="1"/>
    <col min="4" max="4" width="12.71093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4.7109375" bestFit="1" customWidth="1"/>
    <col min="9" max="9" width="7.28515625" bestFit="1" customWidth="1"/>
    <col min="10" max="10" width="4.42578125" bestFit="1" customWidth="1"/>
    <col min="11" max="11" width="2.28515625" bestFit="1" customWidth="1"/>
    <col min="12" max="12" width="13.5703125" bestFit="1" customWidth="1"/>
    <col min="13" max="13" width="17.7109375" bestFit="1" customWidth="1"/>
    <col min="14" max="14" width="4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/>
    </row>
    <row r="2" spans="1:14">
      <c r="A2" s="3">
        <v>12496</v>
      </c>
      <c r="B2" s="4" t="s">
        <v>10</v>
      </c>
      <c r="C2" s="6" t="s">
        <v>11</v>
      </c>
      <c r="D2" s="5">
        <v>40000</v>
      </c>
      <c r="E2" s="3">
        <v>1</v>
      </c>
      <c r="F2" s="3" t="s">
        <v>12</v>
      </c>
      <c r="G2" s="3" t="s">
        <v>13</v>
      </c>
      <c r="H2" s="3">
        <v>0</v>
      </c>
      <c r="I2" s="3" t="s">
        <v>14</v>
      </c>
      <c r="J2" s="3">
        <v>42</v>
      </c>
      <c r="L2" s="10" t="s">
        <v>1</v>
      </c>
      <c r="M2" s="10" t="s">
        <v>61</v>
      </c>
      <c r="N2" s="10" t="s">
        <v>9</v>
      </c>
    </row>
    <row r="3" spans="1:14">
      <c r="A3" s="3">
        <v>24107</v>
      </c>
      <c r="B3" s="4" t="s">
        <v>15</v>
      </c>
      <c r="C3" s="4" t="s">
        <v>16</v>
      </c>
      <c r="D3" s="5">
        <v>30000</v>
      </c>
      <c r="E3" s="3">
        <v>3</v>
      </c>
      <c r="F3" s="3" t="s">
        <v>17</v>
      </c>
      <c r="G3" s="3" t="s">
        <v>18</v>
      </c>
      <c r="H3" s="3">
        <v>1</v>
      </c>
      <c r="I3" s="3" t="s">
        <v>14</v>
      </c>
      <c r="J3" s="3">
        <v>43</v>
      </c>
      <c r="L3" s="9" t="s">
        <v>25</v>
      </c>
      <c r="M3" s="3" t="str">
        <f>_xll.XLOOKUP(L3,B2:B21,F2:F21)</f>
        <v>Bachelors</v>
      </c>
      <c r="N3" s="3">
        <f>_xll.XLOOKUP(L3,B2:B21,J2:J21)</f>
        <v>36</v>
      </c>
    </row>
    <row r="4" spans="1:14">
      <c r="A4" s="3">
        <v>14177</v>
      </c>
      <c r="B4" s="4" t="s">
        <v>19</v>
      </c>
      <c r="C4" s="4" t="s">
        <v>20</v>
      </c>
      <c r="D4" s="5">
        <v>80000</v>
      </c>
      <c r="E4" s="3">
        <v>5</v>
      </c>
      <c r="F4" s="3" t="s">
        <v>17</v>
      </c>
      <c r="G4" s="3" t="s">
        <v>21</v>
      </c>
      <c r="H4" s="3">
        <v>2</v>
      </c>
      <c r="I4" s="3" t="s">
        <v>14</v>
      </c>
      <c r="J4" s="3">
        <v>60</v>
      </c>
      <c r="L4" s="9" t="s">
        <v>36</v>
      </c>
      <c r="M4" s="3" t="str">
        <f>_xll.XLOOKUP(L4,B3:B22,F3:F22)</f>
        <v>Partial High School</v>
      </c>
      <c r="N4" s="3">
        <f>_xll.XLOOKUP(L4,B2:B21,J2:J21)</f>
        <v>55</v>
      </c>
    </row>
    <row r="5" spans="1:14">
      <c r="A5" s="3">
        <v>24381</v>
      </c>
      <c r="B5" s="4" t="s">
        <v>22</v>
      </c>
      <c r="C5" s="4" t="s">
        <v>23</v>
      </c>
      <c r="D5" s="5">
        <v>70000</v>
      </c>
      <c r="E5" s="3">
        <v>1</v>
      </c>
      <c r="F5" s="3" t="s">
        <v>12</v>
      </c>
      <c r="G5" s="3" t="s">
        <v>21</v>
      </c>
      <c r="H5" s="3">
        <v>1</v>
      </c>
      <c r="I5" s="3" t="s">
        <v>24</v>
      </c>
      <c r="J5" s="3">
        <v>41</v>
      </c>
      <c r="L5" s="9" t="s">
        <v>49</v>
      </c>
      <c r="M5" s="3" t="str">
        <f>_xll.XLOOKUP(L5,B4:B23,F4:F23)</f>
        <v>Partial College</v>
      </c>
      <c r="N5" s="3">
        <f>_xll.XLOOKUP(L5,B2:B21,J2:J21)</f>
        <v>45</v>
      </c>
    </row>
    <row r="6" spans="1:14">
      <c r="A6" s="3">
        <v>25597</v>
      </c>
      <c r="B6" s="4" t="s">
        <v>25</v>
      </c>
      <c r="C6" s="4" t="s">
        <v>26</v>
      </c>
      <c r="D6" s="5">
        <v>30000</v>
      </c>
      <c r="E6" s="3">
        <v>1</v>
      </c>
      <c r="F6" s="3" t="s">
        <v>12</v>
      </c>
      <c r="G6" s="3" t="s">
        <v>18</v>
      </c>
      <c r="H6" s="3">
        <v>0</v>
      </c>
      <c r="I6" s="3" t="s">
        <v>14</v>
      </c>
      <c r="J6" s="3">
        <v>36</v>
      </c>
      <c r="L6" s="9" t="s">
        <v>51</v>
      </c>
      <c r="M6" s="3" t="str">
        <f>_xll.XLOOKUP(L6,B5:B24,F5:F24)</f>
        <v>High School</v>
      </c>
      <c r="N6" s="3">
        <f>_xll.XLOOKUP(L6,B2:B21,J2:J21)</f>
        <v>38</v>
      </c>
    </row>
    <row r="7" spans="1:14">
      <c r="A7" s="3">
        <v>13507</v>
      </c>
      <c r="B7" s="4" t="s">
        <v>27</v>
      </c>
      <c r="C7" s="4" t="s">
        <v>28</v>
      </c>
      <c r="D7" s="5">
        <v>10000</v>
      </c>
      <c r="E7" s="3">
        <v>2</v>
      </c>
      <c r="F7" s="3" t="s">
        <v>17</v>
      </c>
      <c r="G7" s="3" t="s">
        <v>29</v>
      </c>
      <c r="H7" s="3">
        <v>0</v>
      </c>
      <c r="I7" s="3" t="s">
        <v>14</v>
      </c>
      <c r="J7" s="3">
        <v>50</v>
      </c>
      <c r="L7" s="9" t="s">
        <v>59</v>
      </c>
      <c r="M7" s="3" t="str">
        <f>_xll.XLOOKUP(L7,B6:B25,F6:F25)</f>
        <v>Partial High School</v>
      </c>
      <c r="N7" s="3">
        <f>_xll.XLOOKUP(L7,B2:B21,J2:J21)</f>
        <v>55</v>
      </c>
    </row>
    <row r="8" spans="1:14">
      <c r="A8" s="3">
        <v>27974</v>
      </c>
      <c r="B8" s="4" t="s">
        <v>30</v>
      </c>
      <c r="C8" s="4" t="s">
        <v>31</v>
      </c>
      <c r="D8" s="5">
        <v>160000</v>
      </c>
      <c r="E8" s="3">
        <v>2</v>
      </c>
      <c r="F8" s="3" t="s">
        <v>32</v>
      </c>
      <c r="G8" s="3" t="s">
        <v>33</v>
      </c>
      <c r="H8" s="3">
        <v>4</v>
      </c>
      <c r="I8" s="3" t="s">
        <v>24</v>
      </c>
      <c r="J8" s="3">
        <v>33</v>
      </c>
    </row>
    <row r="9" spans="1:14">
      <c r="A9" s="3">
        <v>19364</v>
      </c>
      <c r="B9" s="4" t="s">
        <v>34</v>
      </c>
      <c r="C9" s="4" t="s">
        <v>35</v>
      </c>
      <c r="D9" s="5">
        <v>40000</v>
      </c>
      <c r="E9" s="3">
        <v>1</v>
      </c>
      <c r="F9" s="3" t="s">
        <v>12</v>
      </c>
      <c r="G9" s="3" t="s">
        <v>13</v>
      </c>
      <c r="H9" s="3">
        <v>0</v>
      </c>
      <c r="I9" s="3" t="s">
        <v>14</v>
      </c>
      <c r="J9" s="3">
        <v>43</v>
      </c>
    </row>
    <row r="10" spans="1:14">
      <c r="A10" s="3">
        <v>22155</v>
      </c>
      <c r="B10" s="4" t="s">
        <v>36</v>
      </c>
      <c r="C10" s="4" t="s">
        <v>37</v>
      </c>
      <c r="D10" s="5">
        <v>20000</v>
      </c>
      <c r="E10" s="3">
        <v>3</v>
      </c>
      <c r="F10" s="3" t="s">
        <v>38</v>
      </c>
      <c r="G10" s="3" t="s">
        <v>18</v>
      </c>
      <c r="H10" s="3">
        <v>2</v>
      </c>
      <c r="I10" s="3" t="s">
        <v>24</v>
      </c>
      <c r="J10" s="3">
        <v>55</v>
      </c>
    </row>
    <row r="11" spans="1:14">
      <c r="A11" s="3">
        <v>19280</v>
      </c>
      <c r="B11" s="4" t="s">
        <v>39</v>
      </c>
      <c r="C11" s="4" t="s">
        <v>40</v>
      </c>
      <c r="D11" s="5">
        <v>120000</v>
      </c>
      <c r="E11" s="3">
        <v>3</v>
      </c>
      <c r="F11" s="3" t="s">
        <v>17</v>
      </c>
      <c r="G11" s="3" t="s">
        <v>29</v>
      </c>
      <c r="H11" s="3">
        <v>1</v>
      </c>
      <c r="I11" s="3" t="s">
        <v>14</v>
      </c>
      <c r="J11" s="3">
        <v>40</v>
      </c>
      <c r="L11" s="7"/>
      <c r="M11" s="7"/>
    </row>
    <row r="12" spans="1:14">
      <c r="A12" s="3">
        <v>22173</v>
      </c>
      <c r="B12" s="4" t="s">
        <v>41</v>
      </c>
      <c r="C12" s="4" t="s">
        <v>42</v>
      </c>
      <c r="D12" s="5">
        <v>30000</v>
      </c>
      <c r="E12" s="3">
        <v>5</v>
      </c>
      <c r="F12" s="3" t="s">
        <v>32</v>
      </c>
      <c r="G12" s="3" t="s">
        <v>13</v>
      </c>
      <c r="H12" s="3">
        <v>2</v>
      </c>
      <c r="I12" s="3" t="s">
        <v>24</v>
      </c>
      <c r="J12" s="3">
        <v>54</v>
      </c>
      <c r="L12" s="8"/>
      <c r="M12" s="8"/>
    </row>
    <row r="13" spans="1:14">
      <c r="A13" s="3">
        <v>12697</v>
      </c>
      <c r="B13" s="4" t="s">
        <v>43</v>
      </c>
      <c r="C13" s="4" t="s">
        <v>44</v>
      </c>
      <c r="D13" s="5">
        <v>90000</v>
      </c>
      <c r="E13" s="3">
        <v>5</v>
      </c>
      <c r="F13" s="3" t="s">
        <v>12</v>
      </c>
      <c r="G13" s="3" t="s">
        <v>21</v>
      </c>
      <c r="H13" s="3">
        <v>4</v>
      </c>
      <c r="I13" s="3" t="s">
        <v>24</v>
      </c>
      <c r="J13" s="3">
        <v>36</v>
      </c>
    </row>
    <row r="14" spans="1:14">
      <c r="A14" s="3">
        <v>11434</v>
      </c>
      <c r="B14" s="4" t="s">
        <v>45</v>
      </c>
      <c r="C14" s="4" t="s">
        <v>46</v>
      </c>
      <c r="D14" s="5">
        <v>170000</v>
      </c>
      <c r="E14" s="3">
        <v>5</v>
      </c>
      <c r="F14" s="3" t="s">
        <v>17</v>
      </c>
      <c r="G14" s="3" t="s">
        <v>21</v>
      </c>
      <c r="H14" s="3">
        <v>0</v>
      </c>
      <c r="I14" s="3" t="s">
        <v>14</v>
      </c>
      <c r="J14" s="3">
        <v>55</v>
      </c>
    </row>
    <row r="15" spans="1:14">
      <c r="A15" s="3">
        <v>25323</v>
      </c>
      <c r="B15" s="4" t="s">
        <v>47</v>
      </c>
      <c r="C15" s="4" t="s">
        <v>48</v>
      </c>
      <c r="D15" s="5">
        <v>40000</v>
      </c>
      <c r="E15" s="3">
        <v>2</v>
      </c>
      <c r="F15" s="3" t="s">
        <v>17</v>
      </c>
      <c r="G15" s="3" t="s">
        <v>18</v>
      </c>
      <c r="H15" s="3">
        <v>1</v>
      </c>
      <c r="I15" s="3" t="s">
        <v>14</v>
      </c>
      <c r="J15" s="3">
        <v>35</v>
      </c>
    </row>
    <row r="16" spans="1:14">
      <c r="A16" s="3">
        <v>23542</v>
      </c>
      <c r="B16" s="4" t="s">
        <v>49</v>
      </c>
      <c r="C16" s="4" t="s">
        <v>50</v>
      </c>
      <c r="D16" s="5">
        <v>60000</v>
      </c>
      <c r="E16" s="3">
        <v>1</v>
      </c>
      <c r="F16" s="3" t="s">
        <v>17</v>
      </c>
      <c r="G16" s="3" t="s">
        <v>13</v>
      </c>
      <c r="H16" s="3">
        <v>1</v>
      </c>
      <c r="I16" s="3" t="s">
        <v>24</v>
      </c>
      <c r="J16" s="3">
        <v>45</v>
      </c>
    </row>
    <row r="17" spans="1:10">
      <c r="A17" s="3">
        <v>20870</v>
      </c>
      <c r="B17" s="4" t="s">
        <v>51</v>
      </c>
      <c r="C17" s="4" t="s">
        <v>52</v>
      </c>
      <c r="D17" s="5">
        <v>10000</v>
      </c>
      <c r="E17" s="3">
        <v>2</v>
      </c>
      <c r="F17" s="3" t="s">
        <v>32</v>
      </c>
      <c r="G17" s="3" t="s">
        <v>29</v>
      </c>
      <c r="H17" s="3">
        <v>1</v>
      </c>
      <c r="I17" s="3" t="s">
        <v>14</v>
      </c>
      <c r="J17" s="3">
        <v>38</v>
      </c>
    </row>
    <row r="18" spans="1:10">
      <c r="A18" s="3">
        <v>23316</v>
      </c>
      <c r="B18" s="4" t="s">
        <v>53</v>
      </c>
      <c r="C18" s="4" t="s">
        <v>54</v>
      </c>
      <c r="D18" s="5">
        <v>30000</v>
      </c>
      <c r="E18" s="3">
        <v>3</v>
      </c>
      <c r="F18" s="3" t="s">
        <v>17</v>
      </c>
      <c r="G18" s="3" t="s">
        <v>18</v>
      </c>
      <c r="H18" s="3">
        <v>2</v>
      </c>
      <c r="I18" s="3" t="s">
        <v>24</v>
      </c>
      <c r="J18" s="3">
        <v>59</v>
      </c>
    </row>
    <row r="19" spans="1:10">
      <c r="A19" s="3">
        <v>12610</v>
      </c>
      <c r="B19" s="4" t="s">
        <v>55</v>
      </c>
      <c r="C19" s="4" t="s">
        <v>56</v>
      </c>
      <c r="D19" s="5">
        <v>30000</v>
      </c>
      <c r="E19" s="3">
        <v>1</v>
      </c>
      <c r="F19" s="3" t="s">
        <v>12</v>
      </c>
      <c r="G19" s="3" t="s">
        <v>18</v>
      </c>
      <c r="H19" s="3">
        <v>0</v>
      </c>
      <c r="I19" s="3" t="s">
        <v>14</v>
      </c>
      <c r="J19" s="3">
        <v>47</v>
      </c>
    </row>
    <row r="20" spans="1:10">
      <c r="A20" s="3">
        <v>27183</v>
      </c>
      <c r="B20" s="4" t="s">
        <v>57</v>
      </c>
      <c r="C20" s="4" t="s">
        <v>58</v>
      </c>
      <c r="D20" s="5">
        <v>40000</v>
      </c>
      <c r="E20" s="3">
        <v>2</v>
      </c>
      <c r="F20" s="3" t="s">
        <v>17</v>
      </c>
      <c r="G20" s="3" t="s">
        <v>18</v>
      </c>
      <c r="H20" s="3">
        <v>1</v>
      </c>
      <c r="I20" s="3" t="s">
        <v>14</v>
      </c>
      <c r="J20" s="3">
        <v>35</v>
      </c>
    </row>
    <row r="21" spans="1:10">
      <c r="A21" s="3">
        <v>25940</v>
      </c>
      <c r="B21" s="4" t="s">
        <v>59</v>
      </c>
      <c r="C21" s="4" t="s">
        <v>60</v>
      </c>
      <c r="D21" s="5">
        <v>20000</v>
      </c>
      <c r="E21" s="3">
        <v>2</v>
      </c>
      <c r="F21" s="3" t="s">
        <v>38</v>
      </c>
      <c r="G21" s="3" t="s">
        <v>18</v>
      </c>
      <c r="H21" s="3">
        <v>2</v>
      </c>
      <c r="I21" s="3" t="s">
        <v>24</v>
      </c>
      <c r="J21" s="3">
        <v>55</v>
      </c>
    </row>
  </sheetData>
  <dataValidations count="1">
    <dataValidation type="list" allowBlank="1" showInputMessage="1" showErrorMessage="1" sqref="L12">
      <formula1>$B$2:$B$21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K1" sqref="K1"/>
    </sheetView>
  </sheetViews>
  <sheetFormatPr defaultRowHeight="15"/>
  <cols>
    <col min="1" max="1" width="6" bestFit="1" customWidth="1"/>
    <col min="2" max="2" width="18.85546875" bestFit="1" customWidth="1"/>
    <col min="3" max="3" width="14.5703125" bestFit="1" customWidth="1"/>
    <col min="4" max="4" width="12.71093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4.7109375" bestFit="1" customWidth="1"/>
    <col min="9" max="9" width="7.28515625" bestFit="1" customWidth="1"/>
    <col min="10" max="10" width="4.42578125" bestFit="1" customWidth="1"/>
    <col min="11" max="11" width="2.28515625" bestFit="1" customWidth="1"/>
    <col min="12" max="12" width="13.85546875" bestFit="1" customWidth="1"/>
    <col min="13" max="13" width="13.42578125" bestFit="1" customWidth="1"/>
    <col min="14" max="14" width="7.5703125" bestFit="1" customWidth="1"/>
    <col min="15" max="15" width="4.42578125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/>
    </row>
    <row r="2" spans="1:16">
      <c r="A2" s="3">
        <v>12496</v>
      </c>
      <c r="B2" s="4" t="s">
        <v>10</v>
      </c>
      <c r="C2" s="6" t="s">
        <v>11</v>
      </c>
      <c r="D2" s="5">
        <v>40000</v>
      </c>
      <c r="E2" s="3">
        <v>1</v>
      </c>
      <c r="F2" s="3" t="s">
        <v>12</v>
      </c>
      <c r="G2" s="3" t="s">
        <v>13</v>
      </c>
      <c r="H2" s="3">
        <v>0</v>
      </c>
      <c r="I2" s="3" t="s">
        <v>14</v>
      </c>
      <c r="J2" s="3">
        <v>42</v>
      </c>
      <c r="L2" s="10" t="s">
        <v>1</v>
      </c>
      <c r="M2" s="10" t="s">
        <v>2</v>
      </c>
      <c r="N2" s="10" t="s">
        <v>62</v>
      </c>
      <c r="O2" s="10" t="s">
        <v>9</v>
      </c>
    </row>
    <row r="3" spans="1:16">
      <c r="A3" s="3">
        <v>24107</v>
      </c>
      <c r="B3" s="4" t="s">
        <v>15</v>
      </c>
      <c r="C3" s="4" t="s">
        <v>16</v>
      </c>
      <c r="D3" s="5">
        <v>30000</v>
      </c>
      <c r="E3" s="3">
        <v>3</v>
      </c>
      <c r="F3" s="3" t="s">
        <v>17</v>
      </c>
      <c r="G3" s="3" t="s">
        <v>18</v>
      </c>
      <c r="H3" s="3">
        <v>1</v>
      </c>
      <c r="I3" s="3" t="s">
        <v>14</v>
      </c>
      <c r="J3" s="3">
        <v>43</v>
      </c>
      <c r="L3" s="9" t="s">
        <v>22</v>
      </c>
      <c r="M3" s="3" t="str">
        <f>VLOOKUP(L3,B2:J21,2,FALSE)</f>
        <v xml:space="preserve">070 7079 3695 </v>
      </c>
      <c r="N3" s="3">
        <f>VLOOKUP(L3,B2:J21,3,FALSE)</f>
        <v>70000</v>
      </c>
      <c r="O3" s="3">
        <f>VLOOKUP(L3,B2:J21,9,FALSE)</f>
        <v>41</v>
      </c>
    </row>
    <row r="4" spans="1:16">
      <c r="A4" s="3">
        <v>14177</v>
      </c>
      <c r="B4" s="4" t="s">
        <v>19</v>
      </c>
      <c r="C4" s="4" t="s">
        <v>20</v>
      </c>
      <c r="D4" s="5">
        <v>80000</v>
      </c>
      <c r="E4" s="3">
        <v>5</v>
      </c>
      <c r="F4" s="3" t="s">
        <v>17</v>
      </c>
      <c r="G4" s="3" t="s">
        <v>21</v>
      </c>
      <c r="H4" s="3">
        <v>2</v>
      </c>
      <c r="I4" s="3" t="s">
        <v>14</v>
      </c>
      <c r="J4" s="3">
        <v>60</v>
      </c>
      <c r="L4" s="9" t="s">
        <v>27</v>
      </c>
      <c r="M4" s="3" t="str">
        <f t="shared" ref="M4:M7" si="0">VLOOKUP(L4,B3:J22,2,FALSE)</f>
        <v xml:space="preserve">077 3790 8103 </v>
      </c>
      <c r="N4" s="3">
        <f t="shared" ref="N4:N7" si="1">VLOOKUP(L4,B3:J22,3,FALSE)</f>
        <v>10000</v>
      </c>
      <c r="O4" s="3">
        <f t="shared" ref="O4:O7" si="2">VLOOKUP(L4,B3:J22,9,FALSE)</f>
        <v>50</v>
      </c>
    </row>
    <row r="5" spans="1:16">
      <c r="A5" s="3">
        <v>24381</v>
      </c>
      <c r="B5" s="4" t="s">
        <v>22</v>
      </c>
      <c r="C5" s="4" t="s">
        <v>23</v>
      </c>
      <c r="D5" s="5">
        <v>70000</v>
      </c>
      <c r="E5" s="3">
        <v>1</v>
      </c>
      <c r="F5" s="3" t="s">
        <v>12</v>
      </c>
      <c r="G5" s="3" t="s">
        <v>21</v>
      </c>
      <c r="H5" s="3">
        <v>1</v>
      </c>
      <c r="I5" s="3" t="s">
        <v>24</v>
      </c>
      <c r="J5" s="3">
        <v>41</v>
      </c>
      <c r="L5" s="9" t="s">
        <v>39</v>
      </c>
      <c r="M5" s="3" t="str">
        <f t="shared" si="0"/>
        <v xml:space="preserve">077 4474 1139 </v>
      </c>
      <c r="N5" s="3">
        <f t="shared" si="1"/>
        <v>120000</v>
      </c>
      <c r="O5" s="3">
        <f t="shared" si="2"/>
        <v>40</v>
      </c>
    </row>
    <row r="6" spans="1:16">
      <c r="A6" s="3">
        <v>25597</v>
      </c>
      <c r="B6" s="4" t="s">
        <v>25</v>
      </c>
      <c r="C6" s="4" t="s">
        <v>26</v>
      </c>
      <c r="D6" s="5">
        <v>30000</v>
      </c>
      <c r="E6" s="3">
        <v>1</v>
      </c>
      <c r="F6" s="3" t="s">
        <v>12</v>
      </c>
      <c r="G6" s="3" t="s">
        <v>18</v>
      </c>
      <c r="H6" s="3">
        <v>0</v>
      </c>
      <c r="I6" s="3" t="s">
        <v>14</v>
      </c>
      <c r="J6" s="3">
        <v>36</v>
      </c>
      <c r="L6" s="9" t="s">
        <v>43</v>
      </c>
      <c r="M6" s="3" t="str">
        <f t="shared" si="0"/>
        <v xml:space="preserve">077 6474 8103 </v>
      </c>
      <c r="N6" s="3">
        <f t="shared" si="1"/>
        <v>90000</v>
      </c>
      <c r="O6" s="3">
        <f t="shared" si="2"/>
        <v>36</v>
      </c>
    </row>
    <row r="7" spans="1:16">
      <c r="A7" s="3">
        <v>13507</v>
      </c>
      <c r="B7" s="4" t="s">
        <v>27</v>
      </c>
      <c r="C7" s="4" t="s">
        <v>28</v>
      </c>
      <c r="D7" s="5">
        <v>10000</v>
      </c>
      <c r="E7" s="3">
        <v>2</v>
      </c>
      <c r="F7" s="3" t="s">
        <v>17</v>
      </c>
      <c r="G7" s="3" t="s">
        <v>29</v>
      </c>
      <c r="H7" s="3">
        <v>0</v>
      </c>
      <c r="I7" s="3" t="s">
        <v>14</v>
      </c>
      <c r="J7" s="3">
        <v>50</v>
      </c>
      <c r="L7" s="9" t="s">
        <v>47</v>
      </c>
      <c r="M7" s="3" t="str">
        <f t="shared" si="0"/>
        <v xml:space="preserve">078 3528 1303 </v>
      </c>
      <c r="N7" s="3">
        <f t="shared" si="1"/>
        <v>40000</v>
      </c>
      <c r="O7" s="3">
        <f t="shared" si="2"/>
        <v>35</v>
      </c>
    </row>
    <row r="8" spans="1:16">
      <c r="A8" s="3">
        <v>27974</v>
      </c>
      <c r="B8" s="4" t="s">
        <v>30</v>
      </c>
      <c r="C8" s="4" t="s">
        <v>31</v>
      </c>
      <c r="D8" s="5">
        <v>160000</v>
      </c>
      <c r="E8" s="3">
        <v>2</v>
      </c>
      <c r="F8" s="3" t="s">
        <v>32</v>
      </c>
      <c r="G8" s="3" t="s">
        <v>33</v>
      </c>
      <c r="H8" s="3">
        <v>4</v>
      </c>
      <c r="I8" s="3" t="s">
        <v>24</v>
      </c>
      <c r="J8" s="3">
        <v>33</v>
      </c>
      <c r="L8" s="11"/>
      <c r="M8" s="12"/>
      <c r="N8" s="12"/>
      <c r="O8" s="12"/>
      <c r="P8" s="13"/>
    </row>
    <row r="9" spans="1:16">
      <c r="A9" s="3">
        <v>19364</v>
      </c>
      <c r="B9" s="4" t="s">
        <v>34</v>
      </c>
      <c r="C9" s="4" t="s">
        <v>35</v>
      </c>
      <c r="D9" s="5">
        <v>40000</v>
      </c>
      <c r="E9" s="3">
        <v>1</v>
      </c>
      <c r="F9" s="3" t="s">
        <v>12</v>
      </c>
      <c r="G9" s="3" t="s">
        <v>13</v>
      </c>
      <c r="H9" s="3">
        <v>0</v>
      </c>
      <c r="I9" s="3" t="s">
        <v>14</v>
      </c>
      <c r="J9" s="3">
        <v>43</v>
      </c>
      <c r="L9" s="11"/>
      <c r="M9" s="12"/>
      <c r="N9" s="12"/>
      <c r="O9" s="12"/>
      <c r="P9" s="13"/>
    </row>
    <row r="10" spans="1:16">
      <c r="A10" s="3">
        <v>22155</v>
      </c>
      <c r="B10" s="4" t="s">
        <v>36</v>
      </c>
      <c r="C10" s="4" t="s">
        <v>37</v>
      </c>
      <c r="D10" s="5">
        <v>20000</v>
      </c>
      <c r="E10" s="3">
        <v>3</v>
      </c>
      <c r="F10" s="3" t="s">
        <v>38</v>
      </c>
      <c r="G10" s="3" t="s">
        <v>18</v>
      </c>
      <c r="H10" s="3">
        <v>2</v>
      </c>
      <c r="I10" s="3" t="s">
        <v>24</v>
      </c>
      <c r="J10" s="3">
        <v>55</v>
      </c>
      <c r="L10" s="11"/>
      <c r="M10" s="12"/>
      <c r="N10" s="12"/>
      <c r="O10" s="12"/>
      <c r="P10" s="13"/>
    </row>
    <row r="11" spans="1:16">
      <c r="A11" s="3">
        <v>19280</v>
      </c>
      <c r="B11" s="4" t="s">
        <v>39</v>
      </c>
      <c r="C11" s="4" t="s">
        <v>40</v>
      </c>
      <c r="D11" s="5">
        <v>120000</v>
      </c>
      <c r="E11" s="3">
        <v>3</v>
      </c>
      <c r="F11" s="3" t="s">
        <v>17</v>
      </c>
      <c r="G11" s="3" t="s">
        <v>29</v>
      </c>
      <c r="H11" s="3">
        <v>1</v>
      </c>
      <c r="I11" s="3" t="s">
        <v>14</v>
      </c>
      <c r="J11" s="3">
        <v>40</v>
      </c>
      <c r="L11" s="11"/>
      <c r="M11" s="12"/>
      <c r="N11" s="12"/>
      <c r="O11" s="12"/>
      <c r="P11" s="13"/>
    </row>
    <row r="12" spans="1:16">
      <c r="A12" s="3">
        <v>22173</v>
      </c>
      <c r="B12" s="4" t="s">
        <v>41</v>
      </c>
      <c r="C12" s="4" t="s">
        <v>42</v>
      </c>
      <c r="D12" s="5">
        <v>30000</v>
      </c>
      <c r="E12" s="3">
        <v>5</v>
      </c>
      <c r="F12" s="3" t="s">
        <v>32</v>
      </c>
      <c r="G12" s="3" t="s">
        <v>13</v>
      </c>
      <c r="H12" s="3">
        <v>2</v>
      </c>
      <c r="I12" s="3" t="s">
        <v>24</v>
      </c>
      <c r="J12" s="3">
        <v>54</v>
      </c>
      <c r="L12" s="11"/>
      <c r="M12" s="12"/>
      <c r="N12" s="12"/>
      <c r="O12" s="12"/>
      <c r="P12" s="13"/>
    </row>
    <row r="13" spans="1:16">
      <c r="A13" s="3">
        <v>12697</v>
      </c>
      <c r="B13" s="4" t="s">
        <v>43</v>
      </c>
      <c r="C13" s="4" t="s">
        <v>44</v>
      </c>
      <c r="D13" s="5">
        <v>90000</v>
      </c>
      <c r="E13" s="3">
        <v>5</v>
      </c>
      <c r="F13" s="3" t="s">
        <v>12</v>
      </c>
      <c r="G13" s="3" t="s">
        <v>21</v>
      </c>
      <c r="H13" s="3">
        <v>4</v>
      </c>
      <c r="I13" s="3" t="s">
        <v>24</v>
      </c>
      <c r="J13" s="3">
        <v>36</v>
      </c>
    </row>
    <row r="14" spans="1:16">
      <c r="A14" s="3">
        <v>11434</v>
      </c>
      <c r="B14" s="4" t="s">
        <v>45</v>
      </c>
      <c r="C14" s="4" t="s">
        <v>46</v>
      </c>
      <c r="D14" s="5">
        <v>170000</v>
      </c>
      <c r="E14" s="3">
        <v>5</v>
      </c>
      <c r="F14" s="3" t="s">
        <v>17</v>
      </c>
      <c r="G14" s="3" t="s">
        <v>21</v>
      </c>
      <c r="H14" s="3">
        <v>0</v>
      </c>
      <c r="I14" s="3" t="s">
        <v>14</v>
      </c>
      <c r="J14" s="3">
        <v>55</v>
      </c>
    </row>
    <row r="15" spans="1:16">
      <c r="A15" s="3">
        <v>25323</v>
      </c>
      <c r="B15" s="4" t="s">
        <v>47</v>
      </c>
      <c r="C15" s="4" t="s">
        <v>48</v>
      </c>
      <c r="D15" s="5">
        <v>40000</v>
      </c>
      <c r="E15" s="3">
        <v>2</v>
      </c>
      <c r="F15" s="3" t="s">
        <v>17</v>
      </c>
      <c r="G15" s="3" t="s">
        <v>18</v>
      </c>
      <c r="H15" s="3">
        <v>1</v>
      </c>
      <c r="I15" s="3" t="s">
        <v>14</v>
      </c>
      <c r="J15" s="3">
        <v>35</v>
      </c>
    </row>
    <row r="16" spans="1:16">
      <c r="A16" s="3">
        <v>23542</v>
      </c>
      <c r="B16" s="4" t="s">
        <v>49</v>
      </c>
      <c r="C16" s="4" t="s">
        <v>50</v>
      </c>
      <c r="D16" s="5">
        <v>60000</v>
      </c>
      <c r="E16" s="3">
        <v>1</v>
      </c>
      <c r="F16" s="3" t="s">
        <v>17</v>
      </c>
      <c r="G16" s="3" t="s">
        <v>13</v>
      </c>
      <c r="H16" s="3">
        <v>1</v>
      </c>
      <c r="I16" s="3" t="s">
        <v>24</v>
      </c>
      <c r="J16" s="3">
        <v>45</v>
      </c>
    </row>
    <row r="17" spans="1:10">
      <c r="A17" s="3">
        <v>20870</v>
      </c>
      <c r="B17" s="4" t="s">
        <v>51</v>
      </c>
      <c r="C17" s="4" t="s">
        <v>52</v>
      </c>
      <c r="D17" s="5">
        <v>10000</v>
      </c>
      <c r="E17" s="3">
        <v>2</v>
      </c>
      <c r="F17" s="3" t="s">
        <v>32</v>
      </c>
      <c r="G17" s="3" t="s">
        <v>29</v>
      </c>
      <c r="H17" s="3">
        <v>1</v>
      </c>
      <c r="I17" s="3" t="s">
        <v>14</v>
      </c>
      <c r="J17" s="3">
        <v>38</v>
      </c>
    </row>
    <row r="18" spans="1:10">
      <c r="A18" s="3">
        <v>23316</v>
      </c>
      <c r="B18" s="4" t="s">
        <v>53</v>
      </c>
      <c r="C18" s="4" t="s">
        <v>54</v>
      </c>
      <c r="D18" s="5">
        <v>30000</v>
      </c>
      <c r="E18" s="3">
        <v>3</v>
      </c>
      <c r="F18" s="3" t="s">
        <v>17</v>
      </c>
      <c r="G18" s="3" t="s">
        <v>18</v>
      </c>
      <c r="H18" s="3">
        <v>2</v>
      </c>
      <c r="I18" s="3" t="s">
        <v>24</v>
      </c>
      <c r="J18" s="3">
        <v>59</v>
      </c>
    </row>
    <row r="19" spans="1:10">
      <c r="A19" s="3">
        <v>12610</v>
      </c>
      <c r="B19" s="4" t="s">
        <v>55</v>
      </c>
      <c r="C19" s="4" t="s">
        <v>56</v>
      </c>
      <c r="D19" s="5">
        <v>30000</v>
      </c>
      <c r="E19" s="3">
        <v>1</v>
      </c>
      <c r="F19" s="3" t="s">
        <v>12</v>
      </c>
      <c r="G19" s="3" t="s">
        <v>18</v>
      </c>
      <c r="H19" s="3">
        <v>0</v>
      </c>
      <c r="I19" s="3" t="s">
        <v>14</v>
      </c>
      <c r="J19" s="3">
        <v>47</v>
      </c>
    </row>
    <row r="20" spans="1:10">
      <c r="A20" s="3">
        <v>27183</v>
      </c>
      <c r="B20" s="4" t="s">
        <v>57</v>
      </c>
      <c r="C20" s="4" t="s">
        <v>58</v>
      </c>
      <c r="D20" s="5">
        <v>40000</v>
      </c>
      <c r="E20" s="3">
        <v>2</v>
      </c>
      <c r="F20" s="3" t="s">
        <v>17</v>
      </c>
      <c r="G20" s="3" t="s">
        <v>18</v>
      </c>
      <c r="H20" s="3">
        <v>1</v>
      </c>
      <c r="I20" s="3" t="s">
        <v>14</v>
      </c>
      <c r="J20" s="3">
        <v>35</v>
      </c>
    </row>
    <row r="21" spans="1:10">
      <c r="A21" s="3">
        <v>25940</v>
      </c>
      <c r="B21" s="4" t="s">
        <v>59</v>
      </c>
      <c r="C21" s="4" t="s">
        <v>60</v>
      </c>
      <c r="D21" s="5">
        <v>20000</v>
      </c>
      <c r="E21" s="3">
        <v>2</v>
      </c>
      <c r="F21" s="3" t="s">
        <v>38</v>
      </c>
      <c r="G21" s="3" t="s">
        <v>18</v>
      </c>
      <c r="H21" s="3">
        <v>2</v>
      </c>
      <c r="I21" s="3" t="s">
        <v>24</v>
      </c>
      <c r="J21" s="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1" sqref="K1"/>
    </sheetView>
  </sheetViews>
  <sheetFormatPr defaultRowHeight="15"/>
  <cols>
    <col min="1" max="1" width="6" bestFit="1" customWidth="1"/>
    <col min="2" max="2" width="18.85546875" bestFit="1" customWidth="1"/>
    <col min="3" max="3" width="14.5703125" bestFit="1" customWidth="1"/>
    <col min="4" max="4" width="12.71093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4.7109375" bestFit="1" customWidth="1"/>
    <col min="9" max="9" width="7.28515625" bestFit="1" customWidth="1"/>
    <col min="10" max="10" width="4.42578125" bestFit="1" customWidth="1"/>
    <col min="11" max="11" width="2.28515625" bestFit="1" customWidth="1"/>
    <col min="12" max="12" width="15" bestFit="1" customWidth="1"/>
    <col min="13" max="13" width="12.5703125" bestFit="1" customWidth="1"/>
    <col min="14" max="14" width="13.42578125" bestFit="1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/>
    </row>
    <row r="2" spans="1:15">
      <c r="A2" s="3">
        <v>12496</v>
      </c>
      <c r="B2" s="4" t="s">
        <v>10</v>
      </c>
      <c r="C2" s="6" t="s">
        <v>11</v>
      </c>
      <c r="D2" s="5">
        <v>40000</v>
      </c>
      <c r="E2" s="3">
        <v>1</v>
      </c>
      <c r="F2" s="3" t="s">
        <v>12</v>
      </c>
      <c r="G2" s="3" t="s">
        <v>13</v>
      </c>
      <c r="H2" s="3">
        <v>0</v>
      </c>
      <c r="I2" s="3" t="s">
        <v>14</v>
      </c>
      <c r="J2" s="3">
        <v>42</v>
      </c>
      <c r="L2" s="10" t="s">
        <v>1</v>
      </c>
      <c r="M2" s="10" t="s">
        <v>63</v>
      </c>
      <c r="N2" s="10" t="s">
        <v>64</v>
      </c>
    </row>
    <row r="3" spans="1:15">
      <c r="A3" s="3">
        <v>24107</v>
      </c>
      <c r="B3" s="4" t="s">
        <v>15</v>
      </c>
      <c r="C3" s="4" t="s">
        <v>16</v>
      </c>
      <c r="D3" s="5">
        <v>30000</v>
      </c>
      <c r="E3" s="3">
        <v>3</v>
      </c>
      <c r="F3" s="3" t="s">
        <v>17</v>
      </c>
      <c r="G3" s="3" t="s">
        <v>18</v>
      </c>
      <c r="H3" s="3">
        <v>1</v>
      </c>
      <c r="I3" s="3" t="s">
        <v>14</v>
      </c>
      <c r="J3" s="3">
        <v>43</v>
      </c>
      <c r="L3" s="3" t="s">
        <v>25</v>
      </c>
      <c r="M3" s="3" t="s">
        <v>2</v>
      </c>
      <c r="N3" s="3" t="str">
        <f>HLOOKUP(M3,A1:J21,6,FALSE)</f>
        <v xml:space="preserve">077 3757 4867 </v>
      </c>
    </row>
    <row r="4" spans="1:15">
      <c r="A4" s="3">
        <v>14177</v>
      </c>
      <c r="B4" s="4" t="s">
        <v>19</v>
      </c>
      <c r="C4" s="4" t="s">
        <v>20</v>
      </c>
      <c r="D4" s="5">
        <v>80000</v>
      </c>
      <c r="E4" s="3">
        <v>5</v>
      </c>
      <c r="F4" s="3" t="s">
        <v>17</v>
      </c>
      <c r="G4" s="3" t="s">
        <v>21</v>
      </c>
      <c r="H4" s="3">
        <v>2</v>
      </c>
      <c r="I4" s="3" t="s">
        <v>14</v>
      </c>
      <c r="J4" s="3">
        <v>60</v>
      </c>
      <c r="L4" s="4" t="s">
        <v>36</v>
      </c>
      <c r="M4" s="3" t="s">
        <v>9</v>
      </c>
      <c r="N4" s="3">
        <f>HLOOKUP(M4,A1:J21,10,FALSE)</f>
        <v>55</v>
      </c>
    </row>
    <row r="5" spans="1:15">
      <c r="A5" s="3">
        <v>24381</v>
      </c>
      <c r="B5" s="4" t="s">
        <v>22</v>
      </c>
      <c r="C5" s="4" t="s">
        <v>23</v>
      </c>
      <c r="D5" s="5">
        <v>70000</v>
      </c>
      <c r="E5" s="3">
        <v>1</v>
      </c>
      <c r="F5" s="3" t="s">
        <v>12</v>
      </c>
      <c r="G5" s="3" t="s">
        <v>21</v>
      </c>
      <c r="H5" s="3">
        <v>1</v>
      </c>
      <c r="I5" s="3" t="s">
        <v>24</v>
      </c>
      <c r="J5" s="3">
        <v>41</v>
      </c>
      <c r="L5" s="4" t="s">
        <v>39</v>
      </c>
      <c r="M5" s="3" t="s">
        <v>3</v>
      </c>
      <c r="N5" s="3">
        <f>HLOOKUP(M5,A1:J21,11,FALSE)</f>
        <v>120000</v>
      </c>
    </row>
    <row r="6" spans="1:15">
      <c r="A6" s="3">
        <v>25597</v>
      </c>
      <c r="B6" s="4" t="s">
        <v>25</v>
      </c>
      <c r="C6" s="4" t="s">
        <v>26</v>
      </c>
      <c r="D6" s="5">
        <v>30000</v>
      </c>
      <c r="E6" s="3">
        <v>1</v>
      </c>
      <c r="F6" s="3" t="s">
        <v>12</v>
      </c>
      <c r="G6" s="3" t="s">
        <v>18</v>
      </c>
      <c r="H6" s="3">
        <v>0</v>
      </c>
      <c r="I6" s="3" t="s">
        <v>14</v>
      </c>
      <c r="J6" s="3">
        <v>36</v>
      </c>
      <c r="L6" s="4" t="s">
        <v>43</v>
      </c>
      <c r="M6" s="3" t="s">
        <v>7</v>
      </c>
      <c r="N6" s="3">
        <f>HLOOKUP(M6,A1:J21,13,FALSE)</f>
        <v>4</v>
      </c>
    </row>
    <row r="7" spans="1:15">
      <c r="A7" s="3">
        <v>13507</v>
      </c>
      <c r="B7" s="4" t="s">
        <v>27</v>
      </c>
      <c r="C7" s="4" t="s">
        <v>28</v>
      </c>
      <c r="D7" s="5">
        <v>10000</v>
      </c>
      <c r="E7" s="3">
        <v>2</v>
      </c>
      <c r="F7" s="3" t="s">
        <v>17</v>
      </c>
      <c r="G7" s="3" t="s">
        <v>29</v>
      </c>
      <c r="H7" s="3">
        <v>0</v>
      </c>
      <c r="I7" s="3" t="s">
        <v>14</v>
      </c>
      <c r="J7" s="3">
        <v>50</v>
      </c>
      <c r="L7" s="4" t="s">
        <v>45</v>
      </c>
      <c r="M7" s="3" t="s">
        <v>4</v>
      </c>
      <c r="N7" s="3">
        <f>HLOOKUP(M7,A1:J21,14,FALSE)</f>
        <v>5</v>
      </c>
    </row>
    <row r="8" spans="1:15">
      <c r="A8" s="3">
        <v>27974</v>
      </c>
      <c r="B8" s="4" t="s">
        <v>30</v>
      </c>
      <c r="C8" s="4" t="s">
        <v>31</v>
      </c>
      <c r="D8" s="5">
        <v>160000</v>
      </c>
      <c r="E8" s="3">
        <v>2</v>
      </c>
      <c r="F8" s="3" t="s">
        <v>32</v>
      </c>
      <c r="G8" s="3" t="s">
        <v>33</v>
      </c>
      <c r="H8" s="3">
        <v>4</v>
      </c>
      <c r="I8" s="3" t="s">
        <v>24</v>
      </c>
      <c r="J8" s="3">
        <v>33</v>
      </c>
      <c r="L8" s="15"/>
      <c r="M8" s="12"/>
      <c r="N8" s="12"/>
      <c r="O8" s="13"/>
    </row>
    <row r="9" spans="1:15">
      <c r="A9" s="3">
        <v>19364</v>
      </c>
      <c r="B9" s="4" t="s">
        <v>34</v>
      </c>
      <c r="C9" s="4" t="s">
        <v>35</v>
      </c>
      <c r="D9" s="5">
        <v>40000</v>
      </c>
      <c r="E9" s="3">
        <v>1</v>
      </c>
      <c r="F9" s="3" t="s">
        <v>12</v>
      </c>
      <c r="G9" s="3" t="s">
        <v>13</v>
      </c>
      <c r="H9" s="3">
        <v>0</v>
      </c>
      <c r="I9" s="3" t="s">
        <v>14</v>
      </c>
      <c r="J9" s="3">
        <v>43</v>
      </c>
      <c r="L9" s="15"/>
      <c r="M9" s="12"/>
      <c r="N9" s="12"/>
      <c r="O9" s="13"/>
    </row>
    <row r="10" spans="1:15">
      <c r="A10" s="3">
        <v>22155</v>
      </c>
      <c r="B10" s="4" t="s">
        <v>36</v>
      </c>
      <c r="C10" s="4" t="s">
        <v>37</v>
      </c>
      <c r="D10" s="5">
        <v>20000</v>
      </c>
      <c r="E10" s="3">
        <v>3</v>
      </c>
      <c r="F10" s="3" t="s">
        <v>38</v>
      </c>
      <c r="G10" s="3" t="s">
        <v>18</v>
      </c>
      <c r="H10" s="3">
        <v>2</v>
      </c>
      <c r="I10" s="3" t="s">
        <v>24</v>
      </c>
      <c r="J10" s="3">
        <v>55</v>
      </c>
      <c r="L10" s="15"/>
      <c r="M10" s="12"/>
      <c r="N10" s="12"/>
      <c r="O10" s="13"/>
    </row>
    <row r="11" spans="1:15">
      <c r="A11" s="3">
        <v>19280</v>
      </c>
      <c r="B11" s="4" t="s">
        <v>39</v>
      </c>
      <c r="C11" s="4" t="s">
        <v>40</v>
      </c>
      <c r="D11" s="5">
        <v>120000</v>
      </c>
      <c r="E11" s="3">
        <v>3</v>
      </c>
      <c r="F11" s="3" t="s">
        <v>17</v>
      </c>
      <c r="G11" s="3" t="s">
        <v>29</v>
      </c>
      <c r="H11" s="3">
        <v>1</v>
      </c>
      <c r="I11" s="3" t="s">
        <v>14</v>
      </c>
      <c r="J11" s="3">
        <v>40</v>
      </c>
      <c r="L11" s="15"/>
      <c r="M11" s="12"/>
      <c r="N11" s="12"/>
      <c r="O11" s="13"/>
    </row>
    <row r="12" spans="1:15">
      <c r="A12" s="3">
        <v>22173</v>
      </c>
      <c r="B12" s="4" t="s">
        <v>41</v>
      </c>
      <c r="C12" s="4" t="s">
        <v>42</v>
      </c>
      <c r="D12" s="5">
        <v>30000</v>
      </c>
      <c r="E12" s="3">
        <v>5</v>
      </c>
      <c r="F12" s="3" t="s">
        <v>32</v>
      </c>
      <c r="G12" s="3" t="s">
        <v>13</v>
      </c>
      <c r="H12" s="3">
        <v>2</v>
      </c>
      <c r="I12" s="3" t="s">
        <v>24</v>
      </c>
      <c r="J12" s="3">
        <v>54</v>
      </c>
      <c r="L12" s="15"/>
      <c r="M12" s="12"/>
      <c r="N12" s="12"/>
      <c r="O12" s="13"/>
    </row>
    <row r="13" spans="1:15">
      <c r="A13" s="3">
        <v>12697</v>
      </c>
      <c r="B13" s="4" t="s">
        <v>43</v>
      </c>
      <c r="C13" s="4" t="s">
        <v>44</v>
      </c>
      <c r="D13" s="5">
        <v>90000</v>
      </c>
      <c r="E13" s="3">
        <v>5</v>
      </c>
      <c r="F13" s="3" t="s">
        <v>12</v>
      </c>
      <c r="G13" s="3" t="s">
        <v>21</v>
      </c>
      <c r="H13" s="3">
        <v>4</v>
      </c>
      <c r="I13" s="3" t="s">
        <v>24</v>
      </c>
      <c r="J13" s="3">
        <v>36</v>
      </c>
    </row>
    <row r="14" spans="1:15">
      <c r="A14" s="3">
        <v>11434</v>
      </c>
      <c r="B14" s="4" t="s">
        <v>45</v>
      </c>
      <c r="C14" s="4" t="s">
        <v>46</v>
      </c>
      <c r="D14" s="5">
        <v>170000</v>
      </c>
      <c r="E14" s="3">
        <v>5</v>
      </c>
      <c r="F14" s="3" t="s">
        <v>17</v>
      </c>
      <c r="G14" s="3" t="s">
        <v>21</v>
      </c>
      <c r="H14" s="3">
        <v>0</v>
      </c>
      <c r="I14" s="3" t="s">
        <v>14</v>
      </c>
      <c r="J14" s="3">
        <v>55</v>
      </c>
    </row>
    <row r="15" spans="1:15">
      <c r="A15" s="3">
        <v>25323</v>
      </c>
      <c r="B15" s="4" t="s">
        <v>47</v>
      </c>
      <c r="C15" s="4" t="s">
        <v>48</v>
      </c>
      <c r="D15" s="5">
        <v>40000</v>
      </c>
      <c r="E15" s="3">
        <v>2</v>
      </c>
      <c r="F15" s="3" t="s">
        <v>17</v>
      </c>
      <c r="G15" s="3" t="s">
        <v>18</v>
      </c>
      <c r="H15" s="3">
        <v>1</v>
      </c>
      <c r="I15" s="3" t="s">
        <v>14</v>
      </c>
      <c r="J15" s="3">
        <v>35</v>
      </c>
    </row>
    <row r="16" spans="1:15">
      <c r="A16" s="3">
        <v>23542</v>
      </c>
      <c r="B16" s="4" t="s">
        <v>49</v>
      </c>
      <c r="C16" s="4" t="s">
        <v>50</v>
      </c>
      <c r="D16" s="5">
        <v>60000</v>
      </c>
      <c r="E16" s="3">
        <v>1</v>
      </c>
      <c r="F16" s="3" t="s">
        <v>17</v>
      </c>
      <c r="G16" s="3" t="s">
        <v>13</v>
      </c>
      <c r="H16" s="3">
        <v>1</v>
      </c>
      <c r="I16" s="3" t="s">
        <v>24</v>
      </c>
      <c r="J16" s="3">
        <v>45</v>
      </c>
    </row>
    <row r="17" spans="1:10">
      <c r="A17" s="3">
        <v>20870</v>
      </c>
      <c r="B17" s="4" t="s">
        <v>51</v>
      </c>
      <c r="C17" s="4" t="s">
        <v>52</v>
      </c>
      <c r="D17" s="5">
        <v>10000</v>
      </c>
      <c r="E17" s="3">
        <v>2</v>
      </c>
      <c r="F17" s="3" t="s">
        <v>32</v>
      </c>
      <c r="G17" s="3" t="s">
        <v>29</v>
      </c>
      <c r="H17" s="3">
        <v>1</v>
      </c>
      <c r="I17" s="3" t="s">
        <v>14</v>
      </c>
      <c r="J17" s="3">
        <v>38</v>
      </c>
    </row>
    <row r="18" spans="1:10">
      <c r="A18" s="3">
        <v>23316</v>
      </c>
      <c r="B18" s="4" t="s">
        <v>53</v>
      </c>
      <c r="C18" s="4" t="s">
        <v>54</v>
      </c>
      <c r="D18" s="5">
        <v>30000</v>
      </c>
      <c r="E18" s="3">
        <v>3</v>
      </c>
      <c r="F18" s="3" t="s">
        <v>17</v>
      </c>
      <c r="G18" s="3" t="s">
        <v>18</v>
      </c>
      <c r="H18" s="3">
        <v>2</v>
      </c>
      <c r="I18" s="3" t="s">
        <v>24</v>
      </c>
      <c r="J18" s="3">
        <v>59</v>
      </c>
    </row>
    <row r="19" spans="1:10">
      <c r="A19" s="3">
        <v>12610</v>
      </c>
      <c r="B19" s="4" t="s">
        <v>55</v>
      </c>
      <c r="C19" s="4" t="s">
        <v>56</v>
      </c>
      <c r="D19" s="5">
        <v>30000</v>
      </c>
      <c r="E19" s="3">
        <v>1</v>
      </c>
      <c r="F19" s="3" t="s">
        <v>12</v>
      </c>
      <c r="G19" s="3" t="s">
        <v>18</v>
      </c>
      <c r="H19" s="3">
        <v>0</v>
      </c>
      <c r="I19" s="3" t="s">
        <v>14</v>
      </c>
      <c r="J19" s="3">
        <v>47</v>
      </c>
    </row>
    <row r="20" spans="1:10">
      <c r="A20" s="3">
        <v>27183</v>
      </c>
      <c r="B20" s="4" t="s">
        <v>57</v>
      </c>
      <c r="C20" s="4" t="s">
        <v>58</v>
      </c>
      <c r="D20" s="5">
        <v>40000</v>
      </c>
      <c r="E20" s="3">
        <v>2</v>
      </c>
      <c r="F20" s="3" t="s">
        <v>17</v>
      </c>
      <c r="G20" s="3" t="s">
        <v>18</v>
      </c>
      <c r="H20" s="3">
        <v>1</v>
      </c>
      <c r="I20" s="3" t="s">
        <v>14</v>
      </c>
      <c r="J20" s="3">
        <v>35</v>
      </c>
    </row>
    <row r="21" spans="1:10">
      <c r="A21" s="3">
        <v>25940</v>
      </c>
      <c r="B21" s="4" t="s">
        <v>59</v>
      </c>
      <c r="C21" s="4" t="s">
        <v>60</v>
      </c>
      <c r="D21" s="5">
        <v>20000</v>
      </c>
      <c r="E21" s="3">
        <v>2</v>
      </c>
      <c r="F21" s="3" t="s">
        <v>38</v>
      </c>
      <c r="G21" s="3" t="s">
        <v>18</v>
      </c>
      <c r="H21" s="3">
        <v>2</v>
      </c>
      <c r="I21" s="3" t="s">
        <v>24</v>
      </c>
      <c r="J21" s="3">
        <v>55</v>
      </c>
    </row>
  </sheetData>
  <dataValidations count="2">
    <dataValidation type="list" allowBlank="1" showInputMessage="1" showErrorMessage="1" sqref="M3:M12">
      <formula1>$A$1:$J$1</formula1>
    </dataValidation>
    <dataValidation type="list" allowBlank="1" showInputMessage="1" showErrorMessage="1" sqref="L3">
      <formula1>$B$2:$B$21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N6" sqref="N6"/>
    </sheetView>
  </sheetViews>
  <sheetFormatPr defaultRowHeight="15"/>
  <cols>
    <col min="1" max="1" width="6" bestFit="1" customWidth="1"/>
    <col min="2" max="2" width="18.85546875" bestFit="1" customWidth="1"/>
    <col min="3" max="3" width="14.5703125" bestFit="1" customWidth="1"/>
    <col min="4" max="4" width="12.71093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4.7109375" bestFit="1" customWidth="1"/>
    <col min="9" max="9" width="7.28515625" bestFit="1" customWidth="1"/>
    <col min="10" max="10" width="4.42578125" bestFit="1" customWidth="1"/>
    <col min="11" max="11" width="2.140625" bestFit="1" customWidth="1"/>
    <col min="12" max="12" width="12.5703125" bestFit="1" customWidth="1"/>
    <col min="13" max="13" width="14.7109375" bestFit="1" customWidth="1"/>
    <col min="14" max="14" width="13.42578125" bestFit="1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/>
    </row>
    <row r="2" spans="1:15">
      <c r="A2" s="3">
        <v>12496</v>
      </c>
      <c r="B2" s="4" t="s">
        <v>10</v>
      </c>
      <c r="C2" s="6" t="s">
        <v>11</v>
      </c>
      <c r="D2" s="5">
        <v>40000</v>
      </c>
      <c r="E2" s="3">
        <v>1</v>
      </c>
      <c r="F2" s="3" t="s">
        <v>12</v>
      </c>
      <c r="G2" s="3" t="s">
        <v>13</v>
      </c>
      <c r="H2" s="3">
        <v>0</v>
      </c>
      <c r="I2" s="3" t="s">
        <v>14</v>
      </c>
      <c r="J2" s="3">
        <v>42</v>
      </c>
      <c r="L2" s="18" t="s">
        <v>65</v>
      </c>
      <c r="M2" s="18"/>
      <c r="N2" s="16"/>
    </row>
    <row r="3" spans="1:15">
      <c r="A3" s="3">
        <v>24107</v>
      </c>
      <c r="B3" s="4" t="s">
        <v>15</v>
      </c>
      <c r="C3" s="4" t="s">
        <v>16</v>
      </c>
      <c r="D3" s="5">
        <v>30000</v>
      </c>
      <c r="E3" s="3">
        <v>3</v>
      </c>
      <c r="F3" s="3" t="s">
        <v>17</v>
      </c>
      <c r="G3" s="3" t="s">
        <v>18</v>
      </c>
      <c r="H3" s="3">
        <v>1</v>
      </c>
      <c r="I3" s="3" t="s">
        <v>14</v>
      </c>
      <c r="J3" s="3">
        <v>43</v>
      </c>
      <c r="L3" s="17" t="s">
        <v>66</v>
      </c>
      <c r="M3" s="17" t="s">
        <v>67</v>
      </c>
      <c r="N3" s="12"/>
    </row>
    <row r="4" spans="1:15">
      <c r="A4" s="3">
        <v>14177</v>
      </c>
      <c r="B4" s="4" t="s">
        <v>19</v>
      </c>
      <c r="C4" s="4" t="s">
        <v>20</v>
      </c>
      <c r="D4" s="5">
        <v>80000</v>
      </c>
      <c r="E4" s="3">
        <v>5</v>
      </c>
      <c r="F4" s="3" t="s">
        <v>17</v>
      </c>
      <c r="G4" s="3" t="s">
        <v>21</v>
      </c>
      <c r="H4" s="3">
        <v>2</v>
      </c>
      <c r="I4" s="3" t="s">
        <v>14</v>
      </c>
      <c r="J4" s="3">
        <v>60</v>
      </c>
      <c r="L4" s="3" t="s">
        <v>2</v>
      </c>
      <c r="M4" s="3" t="str">
        <f>INDEX($A$2:$J$21,MATCH($M$3,$B$2:$B$21,0),MATCH(L4,$A$1:$J$1,0))</f>
        <v xml:space="preserve">077 3790 8103 </v>
      </c>
      <c r="N4" s="12"/>
    </row>
    <row r="5" spans="1:15">
      <c r="A5" s="3">
        <v>24381</v>
      </c>
      <c r="B5" s="4" t="s">
        <v>22</v>
      </c>
      <c r="C5" s="4" t="s">
        <v>23</v>
      </c>
      <c r="D5" s="5">
        <v>70000</v>
      </c>
      <c r="E5" s="3">
        <v>1</v>
      </c>
      <c r="F5" s="3" t="s">
        <v>12</v>
      </c>
      <c r="G5" s="3" t="s">
        <v>21</v>
      </c>
      <c r="H5" s="3">
        <v>1</v>
      </c>
      <c r="I5" s="3" t="s">
        <v>24</v>
      </c>
      <c r="J5" s="3">
        <v>41</v>
      </c>
      <c r="L5" s="3" t="s">
        <v>3</v>
      </c>
      <c r="M5" s="3">
        <f t="shared" ref="M5:M7" si="0">INDEX($A$2:$J$21,MATCH($M$3,$B$2:$B$21,0),MATCH(L5,$A$1:$J$1,0))</f>
        <v>10000</v>
      </c>
      <c r="N5" s="12"/>
    </row>
    <row r="6" spans="1:15">
      <c r="A6" s="3">
        <v>25597</v>
      </c>
      <c r="B6" s="4" t="s">
        <v>25</v>
      </c>
      <c r="C6" s="4" t="s">
        <v>26</v>
      </c>
      <c r="D6" s="5">
        <v>30000</v>
      </c>
      <c r="E6" s="3">
        <v>1</v>
      </c>
      <c r="F6" s="3" t="s">
        <v>12</v>
      </c>
      <c r="G6" s="3" t="s">
        <v>18</v>
      </c>
      <c r="H6" s="3">
        <v>0</v>
      </c>
      <c r="I6" s="3" t="s">
        <v>14</v>
      </c>
      <c r="J6" s="3">
        <v>36</v>
      </c>
      <c r="L6" s="3" t="s">
        <v>5</v>
      </c>
      <c r="M6" s="3" t="str">
        <f t="shared" si="0"/>
        <v>Partial College</v>
      </c>
      <c r="N6" s="12"/>
    </row>
    <row r="7" spans="1:15">
      <c r="A7" s="3">
        <v>13507</v>
      </c>
      <c r="B7" s="4" t="s">
        <v>27</v>
      </c>
      <c r="C7" s="4" t="s">
        <v>28</v>
      </c>
      <c r="D7" s="5">
        <v>10000</v>
      </c>
      <c r="E7" s="3">
        <v>2</v>
      </c>
      <c r="F7" s="3" t="s">
        <v>17</v>
      </c>
      <c r="G7" s="3" t="s">
        <v>29</v>
      </c>
      <c r="H7" s="3">
        <v>0</v>
      </c>
      <c r="I7" s="3" t="s">
        <v>14</v>
      </c>
      <c r="J7" s="3">
        <v>50</v>
      </c>
      <c r="L7" s="3" t="s">
        <v>9</v>
      </c>
      <c r="M7" s="3">
        <f t="shared" si="0"/>
        <v>50</v>
      </c>
      <c r="N7" s="12"/>
    </row>
    <row r="8" spans="1:15">
      <c r="A8" s="3">
        <v>27974</v>
      </c>
      <c r="B8" s="4" t="s">
        <v>30</v>
      </c>
      <c r="C8" s="4" t="s">
        <v>31</v>
      </c>
      <c r="D8" s="5">
        <v>160000</v>
      </c>
      <c r="E8" s="3">
        <v>2</v>
      </c>
      <c r="F8" s="3" t="s">
        <v>32</v>
      </c>
      <c r="G8" s="3" t="s">
        <v>33</v>
      </c>
      <c r="H8" s="3">
        <v>4</v>
      </c>
      <c r="I8" s="3" t="s">
        <v>24</v>
      </c>
      <c r="J8" s="3">
        <v>33</v>
      </c>
      <c r="L8" s="15"/>
      <c r="M8" s="12"/>
      <c r="N8" s="12"/>
      <c r="O8" s="13"/>
    </row>
    <row r="9" spans="1:15">
      <c r="A9" s="3">
        <v>19364</v>
      </c>
      <c r="B9" s="4" t="s">
        <v>34</v>
      </c>
      <c r="C9" s="4" t="s">
        <v>35</v>
      </c>
      <c r="D9" s="5">
        <v>40000</v>
      </c>
      <c r="E9" s="3">
        <v>1</v>
      </c>
      <c r="F9" s="3" t="s">
        <v>12</v>
      </c>
      <c r="G9" s="3" t="s">
        <v>13</v>
      </c>
      <c r="H9" s="3">
        <v>0</v>
      </c>
      <c r="I9" s="3" t="s">
        <v>14</v>
      </c>
      <c r="J9" s="3">
        <v>43</v>
      </c>
      <c r="L9" s="15"/>
      <c r="M9" s="12"/>
      <c r="N9" s="12"/>
      <c r="O9" s="13"/>
    </row>
    <row r="10" spans="1:15">
      <c r="A10" s="3">
        <v>22155</v>
      </c>
      <c r="B10" s="4" t="s">
        <v>36</v>
      </c>
      <c r="C10" s="4" t="s">
        <v>37</v>
      </c>
      <c r="D10" s="5">
        <v>20000</v>
      </c>
      <c r="E10" s="3">
        <v>3</v>
      </c>
      <c r="F10" s="3" t="s">
        <v>38</v>
      </c>
      <c r="G10" s="3" t="s">
        <v>18</v>
      </c>
      <c r="H10" s="3">
        <v>2</v>
      </c>
      <c r="I10" s="3" t="s">
        <v>24</v>
      </c>
      <c r="J10" s="3">
        <v>55</v>
      </c>
      <c r="L10" s="15"/>
      <c r="M10" s="12"/>
      <c r="N10" s="12"/>
      <c r="O10" s="13"/>
    </row>
    <row r="11" spans="1:15">
      <c r="A11" s="3">
        <v>19280</v>
      </c>
      <c r="B11" s="4" t="s">
        <v>39</v>
      </c>
      <c r="C11" s="4" t="s">
        <v>40</v>
      </c>
      <c r="D11" s="5">
        <v>120000</v>
      </c>
      <c r="E11" s="3">
        <v>3</v>
      </c>
      <c r="F11" s="3" t="s">
        <v>17</v>
      </c>
      <c r="G11" s="3" t="s">
        <v>29</v>
      </c>
      <c r="H11" s="3">
        <v>1</v>
      </c>
      <c r="I11" s="3" t="s">
        <v>14</v>
      </c>
      <c r="J11" s="3">
        <v>40</v>
      </c>
      <c r="L11" s="15"/>
      <c r="M11" s="12"/>
      <c r="N11" s="12"/>
      <c r="O11" s="13"/>
    </row>
    <row r="12" spans="1:15">
      <c r="A12" s="3">
        <v>22173</v>
      </c>
      <c r="B12" s="4" t="s">
        <v>41</v>
      </c>
      <c r="C12" s="4" t="s">
        <v>42</v>
      </c>
      <c r="D12" s="5">
        <v>30000</v>
      </c>
      <c r="E12" s="3">
        <v>5</v>
      </c>
      <c r="F12" s="3" t="s">
        <v>32</v>
      </c>
      <c r="G12" s="3" t="s">
        <v>13</v>
      </c>
      <c r="H12" s="3">
        <v>2</v>
      </c>
      <c r="I12" s="3" t="s">
        <v>24</v>
      </c>
      <c r="J12" s="3">
        <v>54</v>
      </c>
      <c r="L12" s="15"/>
      <c r="M12" s="12"/>
      <c r="N12" s="12"/>
      <c r="O12" s="13"/>
    </row>
    <row r="13" spans="1:15">
      <c r="A13" s="3">
        <v>12697</v>
      </c>
      <c r="B13" s="4" t="s">
        <v>43</v>
      </c>
      <c r="C13" s="4" t="s">
        <v>44</v>
      </c>
      <c r="D13" s="5">
        <v>90000</v>
      </c>
      <c r="E13" s="3">
        <v>5</v>
      </c>
      <c r="F13" s="3" t="s">
        <v>12</v>
      </c>
      <c r="G13" s="3" t="s">
        <v>21</v>
      </c>
      <c r="H13" s="3">
        <v>4</v>
      </c>
      <c r="I13" s="3" t="s">
        <v>24</v>
      </c>
      <c r="J13" s="3">
        <v>36</v>
      </c>
    </row>
    <row r="14" spans="1:15">
      <c r="A14" s="3">
        <v>11434</v>
      </c>
      <c r="B14" s="4" t="s">
        <v>45</v>
      </c>
      <c r="C14" s="4" t="s">
        <v>46</v>
      </c>
      <c r="D14" s="5">
        <v>170000</v>
      </c>
      <c r="E14" s="3">
        <v>5</v>
      </c>
      <c r="F14" s="3" t="s">
        <v>17</v>
      </c>
      <c r="G14" s="3" t="s">
        <v>21</v>
      </c>
      <c r="H14" s="3">
        <v>0</v>
      </c>
      <c r="I14" s="3" t="s">
        <v>14</v>
      </c>
      <c r="J14" s="3">
        <v>55</v>
      </c>
    </row>
    <row r="15" spans="1:15">
      <c r="A15" s="3">
        <v>25323</v>
      </c>
      <c r="B15" s="4" t="s">
        <v>47</v>
      </c>
      <c r="C15" s="4" t="s">
        <v>48</v>
      </c>
      <c r="D15" s="5">
        <v>40000</v>
      </c>
      <c r="E15" s="3">
        <v>2</v>
      </c>
      <c r="F15" s="3" t="s">
        <v>17</v>
      </c>
      <c r="G15" s="3" t="s">
        <v>18</v>
      </c>
      <c r="H15" s="3">
        <v>1</v>
      </c>
      <c r="I15" s="3" t="s">
        <v>14</v>
      </c>
      <c r="J15" s="3">
        <v>35</v>
      </c>
    </row>
    <row r="16" spans="1:15">
      <c r="A16" s="3">
        <v>23542</v>
      </c>
      <c r="B16" s="4" t="s">
        <v>49</v>
      </c>
      <c r="C16" s="4" t="s">
        <v>50</v>
      </c>
      <c r="D16" s="5">
        <v>60000</v>
      </c>
      <c r="E16" s="3">
        <v>1</v>
      </c>
      <c r="F16" s="3" t="s">
        <v>17</v>
      </c>
      <c r="G16" s="3" t="s">
        <v>13</v>
      </c>
      <c r="H16" s="3">
        <v>1</v>
      </c>
      <c r="I16" s="3" t="s">
        <v>24</v>
      </c>
      <c r="J16" s="3">
        <v>45</v>
      </c>
    </row>
    <row r="17" spans="1:10">
      <c r="A17" s="3">
        <v>20870</v>
      </c>
      <c r="B17" s="4" t="s">
        <v>51</v>
      </c>
      <c r="C17" s="4" t="s">
        <v>52</v>
      </c>
      <c r="D17" s="5">
        <v>10000</v>
      </c>
      <c r="E17" s="3">
        <v>2</v>
      </c>
      <c r="F17" s="3" t="s">
        <v>32</v>
      </c>
      <c r="G17" s="3" t="s">
        <v>29</v>
      </c>
      <c r="H17" s="3">
        <v>1</v>
      </c>
      <c r="I17" s="3" t="s">
        <v>14</v>
      </c>
      <c r="J17" s="3">
        <v>38</v>
      </c>
    </row>
    <row r="18" spans="1:10">
      <c r="A18" s="3">
        <v>23316</v>
      </c>
      <c r="B18" s="4" t="s">
        <v>53</v>
      </c>
      <c r="C18" s="4" t="s">
        <v>54</v>
      </c>
      <c r="D18" s="5">
        <v>30000</v>
      </c>
      <c r="E18" s="3">
        <v>3</v>
      </c>
      <c r="F18" s="3" t="s">
        <v>17</v>
      </c>
      <c r="G18" s="3" t="s">
        <v>18</v>
      </c>
      <c r="H18" s="3">
        <v>2</v>
      </c>
      <c r="I18" s="3" t="s">
        <v>24</v>
      </c>
      <c r="J18" s="3">
        <v>59</v>
      </c>
    </row>
    <row r="19" spans="1:10">
      <c r="A19" s="3">
        <v>12610</v>
      </c>
      <c r="B19" s="4" t="s">
        <v>55</v>
      </c>
      <c r="C19" s="4" t="s">
        <v>56</v>
      </c>
      <c r="D19" s="5">
        <v>30000</v>
      </c>
      <c r="E19" s="3">
        <v>1</v>
      </c>
      <c r="F19" s="3" t="s">
        <v>12</v>
      </c>
      <c r="G19" s="3" t="s">
        <v>18</v>
      </c>
      <c r="H19" s="3">
        <v>0</v>
      </c>
      <c r="I19" s="3" t="s">
        <v>14</v>
      </c>
      <c r="J19" s="3">
        <v>47</v>
      </c>
    </row>
    <row r="20" spans="1:10">
      <c r="A20" s="3">
        <v>27183</v>
      </c>
      <c r="B20" s="4" t="s">
        <v>57</v>
      </c>
      <c r="C20" s="4" t="s">
        <v>58</v>
      </c>
      <c r="D20" s="5">
        <v>40000</v>
      </c>
      <c r="E20" s="3">
        <v>2</v>
      </c>
      <c r="F20" s="3" t="s">
        <v>17</v>
      </c>
      <c r="G20" s="3" t="s">
        <v>18</v>
      </c>
      <c r="H20" s="3">
        <v>1</v>
      </c>
      <c r="I20" s="3" t="s">
        <v>14</v>
      </c>
      <c r="J20" s="3">
        <v>35</v>
      </c>
    </row>
    <row r="21" spans="1:10">
      <c r="A21" s="3">
        <v>25940</v>
      </c>
      <c r="B21" s="4" t="s">
        <v>59</v>
      </c>
      <c r="C21" s="4" t="s">
        <v>60</v>
      </c>
      <c r="D21" s="5">
        <v>20000</v>
      </c>
      <c r="E21" s="3">
        <v>2</v>
      </c>
      <c r="F21" s="3" t="s">
        <v>38</v>
      </c>
      <c r="G21" s="3" t="s">
        <v>18</v>
      </c>
      <c r="H21" s="3">
        <v>2</v>
      </c>
      <c r="I21" s="3" t="s">
        <v>24</v>
      </c>
      <c r="J21" s="3">
        <v>55</v>
      </c>
    </row>
  </sheetData>
  <mergeCells count="1">
    <mergeCell ref="L2:M2"/>
  </mergeCells>
  <dataValidations count="2">
    <dataValidation type="list" allowBlank="1" showInputMessage="1" showErrorMessage="1" sqref="M3">
      <formula1>$B$2:$B$21</formula1>
    </dataValidation>
    <dataValidation type="list" allowBlank="1" showInputMessage="1" showErrorMessage="1" sqref="M8:M12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XLOOKUP</vt:lpstr>
      <vt:lpstr>VLOOKUP</vt:lpstr>
      <vt:lpstr>HLOOKUP</vt:lpstr>
      <vt:lpstr>INDEX+MATCH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 MIKON</dc:creator>
  <cp:lastModifiedBy>AKASH KUMAR MIKON</cp:lastModifiedBy>
  <dcterms:created xsi:type="dcterms:W3CDTF">2015-06-05T18:17:20Z</dcterms:created>
  <dcterms:modified xsi:type="dcterms:W3CDTF">2024-09-13T13:33:26Z</dcterms:modified>
</cp:coreProperties>
</file>